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nina.jakic\Desktop\IPARD III\IPARD III program\Mjera 1\Prvi JP\JP\"/>
    </mc:Choice>
  </mc:AlternateContent>
  <xr:revisionPtr revIDLastSave="0" documentId="8_{A86E9529-B09B-4B5B-8153-F843A785FEC7}" xr6:coauthVersionLast="36" xr6:coauthVersionMax="36" xr10:uidLastSave="{00000000-0000-0000-0000-000000000000}"/>
  <bookViews>
    <workbookView xWindow="0" yWindow="0" windowWidth="28800" windowHeight="15600" tabRatio="817" xr2:uid="{00000000-000D-0000-FFFF-FFFF00000000}"/>
  </bookViews>
  <sheets>
    <sheet name="Tabela 1 Struktura ulaganja" sheetId="7" r:id="rId1"/>
    <sheet name="Tabela 2 Prihodi" sheetId="2" r:id="rId2"/>
    <sheet name="Tabela  3 - Mat. troškovi" sheetId="3" r:id="rId3"/>
    <sheet name="Tabela 4 - Bruto zarade" sheetId="1" r:id="rId4"/>
    <sheet name="Tabela 5 - Amortizacija" sheetId="6" state="hidden" r:id="rId5"/>
    <sheet name="Tabela 6 - Plan otplate kredita" sheetId="8" r:id="rId6"/>
    <sheet name="Tabela 7 - Ostali troškovi" sheetId="4" r:id="rId7"/>
    <sheet name="Tabela 8 -Projekcija bilansa " sheetId="9" r:id="rId8"/>
    <sheet name="Tabela 9 Ekonomski tok" sheetId="10" r:id="rId9"/>
    <sheet name="Tabela 10 - NSV" sheetId="11" r:id="rId10"/>
    <sheet name="Tabela 11 IRR" sheetId="12" state="hidden" r:id="rId11"/>
    <sheet name="Tabela 11 - Period povrata" sheetId="13" r:id="rId12"/>
    <sheet name="Tabela 12 - Finansijski tok" sheetId="14" r:id="rId13"/>
  </sheets>
  <definedNames>
    <definedName name="_xlnm.Print_Area" localSheetId="2">'Tabela  3 - Mat. troškovi'!$A$1:$M$14</definedName>
    <definedName name="_xlnm.Print_Area" localSheetId="9">'Tabela 10 - NSV'!$A$1:$E$12</definedName>
    <definedName name="_xlnm.Print_Area" localSheetId="11">'Tabela 11 - Period povrata'!$A$1:$F$12</definedName>
    <definedName name="_xlnm.Print_Area" localSheetId="12">'Tabela 12 - Finansijski tok'!$A$1:$L$13</definedName>
    <definedName name="_xlnm.Print_Area" localSheetId="1">'Tabela 2 Prihodi'!$A$1:$M$18</definedName>
    <definedName name="_xlnm.Print_Area" localSheetId="3">'Tabela 4 - Bruto zarade'!$A$1:$N$13</definedName>
    <definedName name="_xlnm.Print_Area" localSheetId="5">'Tabela 6 - Plan otplate kredita'!$I$2:$S$5</definedName>
    <definedName name="_xlnm.Print_Area" localSheetId="6">'Tabela 7 - Ostali troškovi'!$A$1:$L$14</definedName>
    <definedName name="_xlnm.Print_Area" localSheetId="7">'Tabela 8 -Projekcija bilansa '!$A$1:$K$11</definedName>
    <definedName name="_xlnm.Print_Area" localSheetId="8">'Tabela 9 Ekonomski tok'!$A$1:$L$9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2" l="1"/>
  <c r="F18" i="2"/>
  <c r="G18" i="2"/>
  <c r="H18" i="2"/>
  <c r="I18" i="2"/>
  <c r="J18" i="2"/>
  <c r="K18" i="2"/>
  <c r="L18" i="2"/>
  <c r="M18" i="2"/>
  <c r="D18" i="2"/>
  <c r="C4" i="11" l="1"/>
  <c r="C5" i="11" s="1"/>
  <c r="C6" i="11" s="1"/>
  <c r="C7" i="11" s="1"/>
  <c r="C8" i="11" s="1"/>
  <c r="C9" i="11" s="1"/>
  <c r="C10" i="11" s="1"/>
  <c r="C11" i="11" s="1"/>
  <c r="C3" i="11"/>
  <c r="E13" i="1"/>
  <c r="E4" i="7" l="1"/>
  <c r="E3" i="7"/>
  <c r="E2" i="7"/>
  <c r="D5" i="7"/>
  <c r="C5" i="7"/>
  <c r="B1" i="8" s="1"/>
  <c r="E5" i="7" l="1"/>
  <c r="D14" i="4"/>
  <c r="C9" i="9" s="1"/>
  <c r="E14" i="4"/>
  <c r="D9" i="9" s="1"/>
  <c r="F14" i="4"/>
  <c r="E9" i="9" s="1"/>
  <c r="G14" i="4"/>
  <c r="H14" i="4"/>
  <c r="G9" i="9" s="1"/>
  <c r="I14" i="4"/>
  <c r="H9" i="9" s="1"/>
  <c r="J14" i="4"/>
  <c r="I9" i="9" s="1"/>
  <c r="K14" i="4"/>
  <c r="L14" i="4"/>
  <c r="K9" i="9" s="1"/>
  <c r="C14" i="4"/>
  <c r="B9" i="9" s="1"/>
  <c r="J9" i="9"/>
  <c r="F9" i="9"/>
  <c r="K3" i="9"/>
  <c r="L4" i="10" s="1"/>
  <c r="J3" i="9"/>
  <c r="K4" i="10" s="1"/>
  <c r="I3" i="9"/>
  <c r="J4" i="10" s="1"/>
  <c r="H3" i="9"/>
  <c r="I4" i="10" s="1"/>
  <c r="G3" i="9"/>
  <c r="H4" i="10" s="1"/>
  <c r="F3" i="9"/>
  <c r="G4" i="10" s="1"/>
  <c r="E3" i="9"/>
  <c r="F4" i="10" s="1"/>
  <c r="D3" i="9"/>
  <c r="E4" i="10" s="1"/>
  <c r="N13" i="1"/>
  <c r="K6" i="9" s="1"/>
  <c r="L8" i="10" s="1"/>
  <c r="L11" i="14" s="1"/>
  <c r="M13" i="1"/>
  <c r="J6" i="9" s="1"/>
  <c r="K8" i="10" s="1"/>
  <c r="K11" i="14" s="1"/>
  <c r="L13" i="1"/>
  <c r="I6" i="9" s="1"/>
  <c r="J8" i="10" s="1"/>
  <c r="J11" i="14" s="1"/>
  <c r="K13" i="1"/>
  <c r="H6" i="9" s="1"/>
  <c r="J13" i="1"/>
  <c r="G6" i="9" s="1"/>
  <c r="H8" i="10" s="1"/>
  <c r="H11" i="14" s="1"/>
  <c r="I13" i="1"/>
  <c r="F6" i="9" s="1"/>
  <c r="H13" i="1"/>
  <c r="E6" i="9" s="1"/>
  <c r="F8" i="10" s="1"/>
  <c r="F11" i="14" s="1"/>
  <c r="G13" i="1"/>
  <c r="D6" i="9" s="1"/>
  <c r="F13" i="1"/>
  <c r="C6" i="9" s="1"/>
  <c r="D8" i="10" s="1"/>
  <c r="D11" i="14" s="1"/>
  <c r="B6" i="9"/>
  <c r="M14" i="3"/>
  <c r="K5" i="9" s="1"/>
  <c r="L14" i="3"/>
  <c r="J5" i="9" s="1"/>
  <c r="K14" i="3"/>
  <c r="I5" i="9" s="1"/>
  <c r="J14" i="3"/>
  <c r="H5" i="9" s="1"/>
  <c r="I14" i="3"/>
  <c r="G5" i="9" s="1"/>
  <c r="H14" i="3"/>
  <c r="F5" i="9" s="1"/>
  <c r="G14" i="3"/>
  <c r="E5" i="9" s="1"/>
  <c r="F14" i="3"/>
  <c r="D5" i="9" s="1"/>
  <c r="E14" i="3"/>
  <c r="C5" i="9" s="1"/>
  <c r="D14" i="3"/>
  <c r="B5" i="9" s="1"/>
  <c r="C3" i="9"/>
  <c r="D4" i="10" s="1"/>
  <c r="B3" i="9"/>
  <c r="C6" i="14"/>
  <c r="C7" i="14"/>
  <c r="F10" i="6"/>
  <c r="G10" i="6" s="1"/>
  <c r="H10" i="6" s="1"/>
  <c r="I10" i="6" s="1"/>
  <c r="J10" i="6" s="1"/>
  <c r="F9" i="6"/>
  <c r="G9" i="6" s="1"/>
  <c r="H9" i="6" s="1"/>
  <c r="I9" i="6" s="1"/>
  <c r="J9" i="6" s="1"/>
  <c r="F8" i="6"/>
  <c r="G8" i="6" s="1"/>
  <c r="H8" i="6" s="1"/>
  <c r="I8" i="6" s="1"/>
  <c r="J8" i="6" s="1"/>
  <c r="F7" i="6"/>
  <c r="G7" i="6" s="1"/>
  <c r="H7" i="6" s="1"/>
  <c r="I7" i="6" s="1"/>
  <c r="J7" i="6" s="1"/>
  <c r="K9" i="6"/>
  <c r="K7" i="6"/>
  <c r="L7" i="6" s="1"/>
  <c r="M7" i="6" s="1"/>
  <c r="N7" i="6" s="1"/>
  <c r="O7" i="6" s="1"/>
  <c r="K10" i="6"/>
  <c r="L10" i="6"/>
  <c r="M10" i="6" s="1"/>
  <c r="N10" i="6" s="1"/>
  <c r="O10" i="6" s="1"/>
  <c r="K8" i="6"/>
  <c r="L8" i="6"/>
  <c r="M8" i="6" s="1"/>
  <c r="N8" i="6" s="1"/>
  <c r="O8" i="6" s="1"/>
  <c r="F1" i="8"/>
  <c r="L9" i="6"/>
  <c r="M9" i="6" s="1"/>
  <c r="N9" i="6" s="1"/>
  <c r="O9" i="6" s="1"/>
  <c r="F2" i="8"/>
  <c r="F6" i="6"/>
  <c r="G6" i="6" s="1"/>
  <c r="H6" i="6" s="1"/>
  <c r="I6" i="6" s="1"/>
  <c r="J6" i="6" s="1"/>
  <c r="K6" i="6"/>
  <c r="L6" i="6" s="1"/>
  <c r="M6" i="6" s="1"/>
  <c r="N6" i="6" s="1"/>
  <c r="O6" i="6" s="1"/>
  <c r="F4" i="6"/>
  <c r="G4" i="6" s="1"/>
  <c r="H4" i="6" s="1"/>
  <c r="I4" i="6" s="1"/>
  <c r="J4" i="6" s="1"/>
  <c r="K4" i="6"/>
  <c r="L4" i="6" s="1"/>
  <c r="M4" i="6" s="1"/>
  <c r="N4" i="6" s="1"/>
  <c r="O4" i="6" s="1"/>
  <c r="F3" i="6"/>
  <c r="G3" i="6" s="1"/>
  <c r="H3" i="6" s="1"/>
  <c r="K3" i="6"/>
  <c r="L3" i="6" s="1"/>
  <c r="M3" i="6" s="1"/>
  <c r="N3" i="6" s="1"/>
  <c r="O3" i="6" s="1"/>
  <c r="S5" i="8"/>
  <c r="L12" i="14" s="1"/>
  <c r="R5" i="8"/>
  <c r="K12" i="14" s="1"/>
  <c r="Q5" i="8"/>
  <c r="J12" i="14" s="1"/>
  <c r="P5" i="8"/>
  <c r="I12" i="14" s="1"/>
  <c r="O5" i="8"/>
  <c r="H12" i="14" s="1"/>
  <c r="N5" i="8"/>
  <c r="G12" i="14" s="1"/>
  <c r="M5" i="8"/>
  <c r="F12" i="14" s="1"/>
  <c r="L5" i="8"/>
  <c r="E12" i="14" s="1"/>
  <c r="K5" i="8"/>
  <c r="D12" i="14" s="1"/>
  <c r="S4" i="8"/>
  <c r="K8" i="9" s="1"/>
  <c r="R4" i="8"/>
  <c r="J8" i="9" s="1"/>
  <c r="Q4" i="8"/>
  <c r="I8" i="9" s="1"/>
  <c r="P4" i="8"/>
  <c r="H8" i="9" s="1"/>
  <c r="O4" i="8"/>
  <c r="G8" i="9" s="1"/>
  <c r="N4" i="8"/>
  <c r="F8" i="9" s="1"/>
  <c r="M4" i="8"/>
  <c r="E8" i="9" s="1"/>
  <c r="L4" i="8"/>
  <c r="D8" i="9" s="1"/>
  <c r="K4" i="8"/>
  <c r="C8" i="9" s="1"/>
  <c r="J5" i="8"/>
  <c r="C12" i="14" s="1"/>
  <c r="J4" i="8"/>
  <c r="B8" i="9" s="1"/>
  <c r="F11" i="6" l="1"/>
  <c r="B7" i="9" s="1"/>
  <c r="K11" i="6"/>
  <c r="G7" i="9" s="1"/>
  <c r="K7" i="10"/>
  <c r="K10" i="14" s="1"/>
  <c r="K8" i="14" s="1"/>
  <c r="O11" i="6"/>
  <c r="K7" i="9" s="1"/>
  <c r="K4" i="9" s="1"/>
  <c r="K10" i="9" s="1"/>
  <c r="K11" i="9" s="1"/>
  <c r="M11" i="6"/>
  <c r="I7" i="9" s="1"/>
  <c r="I4" i="9" s="1"/>
  <c r="I10" i="9" s="1"/>
  <c r="I11" i="9" s="1"/>
  <c r="L11" i="6"/>
  <c r="H7" i="9" s="1"/>
  <c r="H4" i="9" s="1"/>
  <c r="H10" i="9" s="1"/>
  <c r="H11" i="9" s="1"/>
  <c r="C4" i="10"/>
  <c r="C3" i="10" s="1"/>
  <c r="E7" i="10"/>
  <c r="E10" i="14" s="1"/>
  <c r="I7" i="10"/>
  <c r="I10" i="14" s="1"/>
  <c r="I4" i="14"/>
  <c r="I3" i="14" s="1"/>
  <c r="I3" i="10"/>
  <c r="G7" i="10"/>
  <c r="G10" i="14" s="1"/>
  <c r="H4" i="14"/>
  <c r="H3" i="14" s="1"/>
  <c r="H3" i="10"/>
  <c r="C7" i="10"/>
  <c r="C10" i="14" s="1"/>
  <c r="E4" i="14"/>
  <c r="E3" i="14" s="1"/>
  <c r="E3" i="10"/>
  <c r="D4" i="14"/>
  <c r="D3" i="14" s="1"/>
  <c r="D3" i="10"/>
  <c r="L4" i="14"/>
  <c r="L3" i="14" s="1"/>
  <c r="L3" i="10"/>
  <c r="C6" i="10"/>
  <c r="C9" i="14" s="1"/>
  <c r="C5" i="14"/>
  <c r="G8" i="10"/>
  <c r="G11" i="14" s="1"/>
  <c r="J3" i="10"/>
  <c r="J4" i="14"/>
  <c r="J3" i="14" s="1"/>
  <c r="D7" i="10"/>
  <c r="G4" i="9"/>
  <c r="G10" i="9" s="1"/>
  <c r="G11" i="9" s="1"/>
  <c r="H7" i="10"/>
  <c r="L7" i="10"/>
  <c r="N11" i="6"/>
  <c r="J7" i="9" s="1"/>
  <c r="J4" i="9" s="1"/>
  <c r="J10" i="9" s="1"/>
  <c r="J11" i="9" s="1"/>
  <c r="E8" i="10"/>
  <c r="E11" i="14" s="1"/>
  <c r="G4" i="14"/>
  <c r="G3" i="14" s="1"/>
  <c r="G3" i="10"/>
  <c r="I3" i="6"/>
  <c r="H11" i="6"/>
  <c r="D7" i="9" s="1"/>
  <c r="D4" i="9" s="1"/>
  <c r="D10" i="9" s="1"/>
  <c r="D11" i="9" s="1"/>
  <c r="C8" i="10"/>
  <c r="C11" i="14" s="1"/>
  <c r="B4" i="9"/>
  <c r="B10" i="9" s="1"/>
  <c r="B11" i="9" s="1"/>
  <c r="K4" i="14"/>
  <c r="K3" i="14" s="1"/>
  <c r="K3" i="10"/>
  <c r="F7" i="10"/>
  <c r="J7" i="10"/>
  <c r="G11" i="6"/>
  <c r="C7" i="9" s="1"/>
  <c r="C4" i="9" s="1"/>
  <c r="C10" i="9" s="1"/>
  <c r="C11" i="9" s="1"/>
  <c r="I8" i="10"/>
  <c r="I11" i="14" s="1"/>
  <c r="F3" i="10"/>
  <c r="F4" i="14"/>
  <c r="F3" i="14" s="1"/>
  <c r="K5" i="10" l="1"/>
  <c r="K9" i="10" s="1"/>
  <c r="B10" i="11" s="1"/>
  <c r="C4" i="14"/>
  <c r="C3" i="14" s="1"/>
  <c r="G8" i="14"/>
  <c r="G13" i="14" s="1"/>
  <c r="G5" i="10"/>
  <c r="G9" i="10" s="1"/>
  <c r="B6" i="11" s="1"/>
  <c r="C5" i="10"/>
  <c r="C9" i="10" s="1"/>
  <c r="B2" i="11" s="1"/>
  <c r="E8" i="14"/>
  <c r="E13" i="14" s="1"/>
  <c r="C8" i="14"/>
  <c r="B3" i="13"/>
  <c r="F5" i="10"/>
  <c r="F9" i="10" s="1"/>
  <c r="B5" i="11" s="1"/>
  <c r="F10" i="14"/>
  <c r="F8" i="14" s="1"/>
  <c r="F13" i="14" s="1"/>
  <c r="I5" i="10"/>
  <c r="I9" i="10" s="1"/>
  <c r="B8" i="11" s="1"/>
  <c r="H10" i="14"/>
  <c r="H8" i="14" s="1"/>
  <c r="H13" i="14" s="1"/>
  <c r="H5" i="10"/>
  <c r="H9" i="10" s="1"/>
  <c r="B7" i="11" s="1"/>
  <c r="J3" i="6"/>
  <c r="J11" i="6" s="1"/>
  <c r="F7" i="9" s="1"/>
  <c r="F4" i="9" s="1"/>
  <c r="F10" i="9" s="1"/>
  <c r="F11" i="9" s="1"/>
  <c r="I11" i="6"/>
  <c r="E7" i="9" s="1"/>
  <c r="E4" i="9" s="1"/>
  <c r="E10" i="9" s="1"/>
  <c r="E11" i="9" s="1"/>
  <c r="E5" i="10"/>
  <c r="E9" i="10" s="1"/>
  <c r="B4" i="11" s="1"/>
  <c r="L10" i="14"/>
  <c r="L8" i="14" s="1"/>
  <c r="L13" i="14" s="1"/>
  <c r="L5" i="10"/>
  <c r="L9" i="10" s="1"/>
  <c r="B11" i="11" s="1"/>
  <c r="D10" i="14"/>
  <c r="D8" i="14" s="1"/>
  <c r="D13" i="14" s="1"/>
  <c r="D5" i="10"/>
  <c r="D9" i="10" s="1"/>
  <c r="B3" i="11" s="1"/>
  <c r="J10" i="14"/>
  <c r="J8" i="14" s="1"/>
  <c r="J13" i="14" s="1"/>
  <c r="J5" i="10"/>
  <c r="J9" i="10" s="1"/>
  <c r="B9" i="11" s="1"/>
  <c r="K13" i="14"/>
  <c r="I8" i="14"/>
  <c r="I13" i="14" s="1"/>
  <c r="C13" i="14" l="1"/>
  <c r="C11" i="13"/>
  <c r="C8" i="13"/>
  <c r="C9" i="13"/>
  <c r="C12" i="13"/>
  <c r="C6" i="13"/>
  <c r="C5" i="13"/>
  <c r="C7" i="13"/>
  <c r="C10" i="13"/>
  <c r="C3" i="13"/>
  <c r="C4" i="13"/>
  <c r="B9" i="12"/>
  <c r="D9" i="11"/>
  <c r="D10" i="13" s="1"/>
  <c r="B3" i="12"/>
  <c r="D3" i="11"/>
  <c r="D4" i="13" s="1"/>
  <c r="B4" i="12"/>
  <c r="D4" i="11"/>
  <c r="D5" i="13" s="1"/>
  <c r="D5" i="11"/>
  <c r="D6" i="13" s="1"/>
  <c r="B5" i="12"/>
  <c r="D7" i="11"/>
  <c r="D8" i="13" s="1"/>
  <c r="B7" i="12"/>
  <c r="D6" i="11"/>
  <c r="D7" i="13" s="1"/>
  <c r="B6" i="12"/>
  <c r="D10" i="11"/>
  <c r="D11" i="13" s="1"/>
  <c r="B10" i="12"/>
  <c r="B8" i="12"/>
  <c r="D8" i="11"/>
  <c r="D9" i="13" s="1"/>
  <c r="B11" i="12"/>
  <c r="D11" i="11"/>
  <c r="D12" i="13" s="1"/>
  <c r="B12" i="11"/>
  <c r="D2" i="11"/>
  <c r="D3" i="13" s="1"/>
  <c r="E3" i="13" s="1"/>
  <c r="B2" i="12"/>
  <c r="D12" i="11" l="1"/>
  <c r="C2" i="12"/>
  <c r="E6" i="11"/>
  <c r="E4" i="13"/>
  <c r="B12" i="12"/>
  <c r="F4" i="13" l="1"/>
  <c r="E5" i="13"/>
  <c r="E6" i="13" s="1"/>
  <c r="F6" i="13" s="1"/>
  <c r="F3" i="13"/>
  <c r="F5" i="13" l="1"/>
  <c r="E7" i="13"/>
  <c r="F7" i="13" s="1"/>
  <c r="E8" i="13" l="1"/>
  <c r="F8" i="13" s="1"/>
  <c r="E9" i="13" l="1"/>
  <c r="E10" i="13" s="1"/>
  <c r="F9" i="13" l="1"/>
  <c r="F10" i="13"/>
  <c r="E11" i="13"/>
  <c r="F11" i="13" l="1"/>
  <c r="E12" i="13"/>
  <c r="F12" i="13" s="1"/>
</calcChain>
</file>

<file path=xl/sharedStrings.xml><?xml version="1.0" encoding="utf-8"?>
<sst xmlns="http://schemas.openxmlformats.org/spreadsheetml/2006/main" count="144" uniqueCount="104">
  <si>
    <t>rb</t>
  </si>
  <si>
    <t>Naziv radnog mjesta</t>
  </si>
  <si>
    <t>UKUPNO BRUTO PLATA PO GODINAMA</t>
  </si>
  <si>
    <t>UKUPNO</t>
  </si>
  <si>
    <t>Naziv proizvoda / usluge</t>
  </si>
  <si>
    <t>jed. mjere</t>
  </si>
  <si>
    <t>Cijena</t>
  </si>
  <si>
    <t>UKUPNO PRIHOD PO GODINAMA</t>
  </si>
  <si>
    <t>Naziv troška</t>
  </si>
  <si>
    <t>UKUPNO TROŠAK PO GODINAMA</t>
  </si>
  <si>
    <t>Struja</t>
  </si>
  <si>
    <t>Voda</t>
  </si>
  <si>
    <t>PTT troškovi</t>
  </si>
  <si>
    <t>Marketing</t>
  </si>
  <si>
    <t>Intelektualne usluge</t>
  </si>
  <si>
    <t xml:space="preserve">Ostalo: </t>
  </si>
  <si>
    <t>Oprema</t>
  </si>
  <si>
    <t>3.1.</t>
  </si>
  <si>
    <t>3.2.</t>
  </si>
  <si>
    <t>3.3.</t>
  </si>
  <si>
    <t>3.4.</t>
  </si>
  <si>
    <t>GODINA</t>
  </si>
  <si>
    <t>UKUPNO AMORTIZACIJA PO GODINAMA</t>
  </si>
  <si>
    <t>Vijek trajanja (godine)</t>
  </si>
  <si>
    <t>Procijenjena vrijednost</t>
  </si>
  <si>
    <t>Amortizacija</t>
  </si>
  <si>
    <t>Materijalni troškovi</t>
  </si>
  <si>
    <t>Osiguranje</t>
  </si>
  <si>
    <t>Kamata</t>
  </si>
  <si>
    <t>Ostali troškovi</t>
  </si>
  <si>
    <t>NAZIV</t>
  </si>
  <si>
    <t>I</t>
  </si>
  <si>
    <t>PRILIVI</t>
  </si>
  <si>
    <t>Ukupan prihod</t>
  </si>
  <si>
    <t>II</t>
  </si>
  <si>
    <t>ODLIVI</t>
  </si>
  <si>
    <t>Investiciona ulaganja</t>
  </si>
  <si>
    <t>Materijalni i nematerijalni troškovi</t>
  </si>
  <si>
    <t>Bruto zarade</t>
  </si>
  <si>
    <t>III</t>
  </si>
  <si>
    <t>NETO PRIMICI</t>
  </si>
  <si>
    <t>Godina</t>
  </si>
  <si>
    <t>Neto prihod iz ekonomskog toka</t>
  </si>
  <si>
    <t>IRR</t>
  </si>
  <si>
    <t>Ukupna investiciona ulaganja</t>
  </si>
  <si>
    <t>Iznos akumulacije</t>
  </si>
  <si>
    <t>RAZLIKA</t>
  </si>
  <si>
    <t>po godinama</t>
  </si>
  <si>
    <t>Kumulativ I (vrijednost ukupne investicije)</t>
  </si>
  <si>
    <t>Po godinama (vrijednost iz ekonomskog toka)</t>
  </si>
  <si>
    <t>Kumulativ   II</t>
  </si>
  <si>
    <t>Ukupno</t>
  </si>
  <si>
    <t>Kamatna stopa</t>
  </si>
  <si>
    <t>Period broj</t>
  </si>
  <si>
    <t>Anuitet</t>
  </si>
  <si>
    <t>Otplata</t>
  </si>
  <si>
    <t xml:space="preserve">Period otplate - broj mjeseci </t>
  </si>
  <si>
    <t>Grejs period - broj mjeseci</t>
  </si>
  <si>
    <t>GODINE</t>
  </si>
  <si>
    <t>Rezidualna vrijednost</t>
  </si>
  <si>
    <t>Građevinski objekti</t>
  </si>
  <si>
    <t>Građevinski objekti (montažni)</t>
  </si>
  <si>
    <t xml:space="preserve">  </t>
  </si>
  <si>
    <t>GODINE (Unijeti planiranu količinu proizvodnje po godinama - za minimum 5 godina)</t>
  </si>
  <si>
    <t xml:space="preserve">Upisati  materijalnog troška (npr. gorivo, sjeme itd), jedinicu mjere i cijenu pojedinačnog troška. U sivo obojenom dijelu tabele potrebno je unijeti planiranu količinu materijalnih troškova po godinama. Potrebno je upisati plan za minimum 5 godina ili ukoliko se projekat finansira iz kredita, potrebno upisati planiranu proizvodnju za sve godine otplate kredita.                                                                                                                                                                                                        </t>
  </si>
  <si>
    <t xml:space="preserve">Unijeti podatak o vrijednosti objekata (knjigovodstvena za objekte ili opremu koju investitor već posjeduje, procijenjena vrijednost ili vrijednost iz projekta i profaktura za novu opremu i objekte), vijek trajanja u godinama, kao i rezidulnu vrijednost . Rezidualna vrijednost je vrijednost nakon isteka vijeka trajanja. Ukoliko investitor posjeduje više stavki opreme - grupisati istu shodno amortizacionim grupama (vijeku trajanja).  Obračun amortizacije se vrši za broj godina shodno planu prihoda iz tabele 2 (ukoliko je broj godina za prihode 6 godina, obračun amortizacije se vrši za 6 godina). </t>
  </si>
  <si>
    <t>NSV V godina</t>
  </si>
  <si>
    <t xml:space="preserve">Nakon upisa podataka u žuta polja, kliknuti dugme "KREDIT". U word ubaciti samo tabelu sa desne strane. </t>
  </si>
  <si>
    <t>GODINE (Unijeti planiranu količinu materijalnih troškova po godinama - za minimum 5 godina). Unijeti isti broj godina kao u tabeli 2</t>
  </si>
  <si>
    <t>GODINE (Unijeti broj potrebnih izvršilaca - minimum 5 godina) Unijeti isti broj godina kao u tabeli 2</t>
  </si>
  <si>
    <t>Upisati godišnji iznos troškova (MINIMUM 5 godina) Unijeti isti broj godina kao u tabeli 2</t>
  </si>
  <si>
    <t>Ispunjava Evaluator</t>
  </si>
  <si>
    <t>Procenat povećanja(max 4%)</t>
  </si>
  <si>
    <t>Ispunjava evaluator</t>
  </si>
  <si>
    <t>Procenat povećanja</t>
  </si>
  <si>
    <t>ZA FIZIČKO LICE</t>
  </si>
  <si>
    <t>Upisati: Naziv radnog mjesta, školsku spremu, BRUTO mjesečni iznos plate i broj mjeseci rada tokom godine za to mjesto. Za svaku godinu u sivo obojenim poljima tabele upisati broj izvršilaca za određeno radno mjesto i to po godinama. NAPOMENA: Upisati bruto iznos mjesečne nadoknade, a shodno uputstvu iz word dokumenta</t>
  </si>
  <si>
    <t>*Ovdje procijeniti troškove održavanja opreme i građevinskih objekata (s obzirom da fizička lica ne projektuju trošak amortizacije)</t>
  </si>
  <si>
    <t>Troškovi održavanja</t>
  </si>
  <si>
    <t>Izvori finansiranja</t>
  </si>
  <si>
    <t>2.1.</t>
  </si>
  <si>
    <t>Sopstvena sredstva</t>
  </si>
  <si>
    <t>2.2.</t>
  </si>
  <si>
    <t>Kredit</t>
  </si>
  <si>
    <t>Anuiteti</t>
  </si>
  <si>
    <t>TABELA BROJ 6  NAPOMENA: Ovu tabelu ubaciti u word dokument - Biznis plan u podnaslov 6.4.</t>
  </si>
  <si>
    <t>Opšti troškovi</t>
  </si>
  <si>
    <t>Napomena: Sve vrijednosti treba da sadrže ukalkulisan PDV</t>
  </si>
  <si>
    <t>Neto priliv</t>
  </si>
  <si>
    <t>Diskontovani neto priliv</t>
  </si>
  <si>
    <t xml:space="preserve">Dobit </t>
  </si>
  <si>
    <t>Redni broj</t>
  </si>
  <si>
    <t>Struktura ulaganja</t>
  </si>
  <si>
    <t>Sopstveno učešće</t>
  </si>
  <si>
    <t>Iznos kredita</t>
  </si>
  <si>
    <t>Broj mjeseci rada 
(max 12)</t>
  </si>
  <si>
    <r>
      <rPr>
        <b/>
        <sz val="11"/>
        <color theme="1"/>
        <rFont val="Calibri"/>
        <family val="2"/>
        <scheme val="minor"/>
      </rPr>
      <t>BRUTO PLATA</t>
    </r>
    <r>
      <rPr>
        <sz val="11"/>
        <color theme="1"/>
        <rFont val="Calibri"/>
        <family val="2"/>
        <scheme val="minor"/>
      </rPr>
      <t xml:space="preserve"> (mjesečna)</t>
    </r>
  </si>
  <si>
    <t>Ukupni rashodi</t>
  </si>
  <si>
    <t>Profitna stopa</t>
  </si>
  <si>
    <t>Diskontni faktor 5%</t>
  </si>
  <si>
    <t>PDV pretplata po investiciji*</t>
  </si>
  <si>
    <t>SUBVENCIJE **</t>
  </si>
  <si>
    <t>IPARD  ***</t>
  </si>
  <si>
    <t xml:space="preserve">Upisati naziv proizvoda i usluge, jedinicu mjere i cijenu pojedinačnog proizvoda. U sivo obojenom dijelu tabele potrebno je unijeti planiranu količinu proizvodnje po godinama. Potrebno je upisati plan za minimum 5 godina ili ukoliko se projekat finansira iz kredita, potrebno upisati planiranu proizvodnju za sve godine otplate kredita. Za svaku sljedeću tabelu je potrebno upisati isti broj godina.   
*  Upisati vrijednost ukupno obračunatog PDV-a po investiciji                                                                                                                                                              
 ** Upisati i plan prihoda od subvencija od države (samo kvantifikovati) i to po godinama, a potrebno iste i opisati u dijelu teksta 5.3. Upisivati samo iznose direktno po godinama - u sivo obojenom dijelu tabele. 
*** Upisati i plan prihoda od IPARD (samo kvantifikovati), a potrebno iste i opisati u dijelu teksta 5.4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</si>
</sst>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£&quot;#,##0.00;[Red]\-&quot;£&quot;#,##0.00"/>
    <numFmt numFmtId="165" formatCode="_-&quot;£&quot;* #,##0.00_-;\-&quot;£&quot;* #,##0.00_-;_-&quot;£&quot;* &quot;-&quot;??_-;_-@_-"/>
    <numFmt numFmtId="166" formatCode="_-* #,##0.00_-;\-* #,##0.00_-;_-* &quot;-&quot;??_-;_-@_-"/>
    <numFmt numFmtId="167" formatCode="#,##0.00\ &quot;€&quot;;\-#,##0.00\ &quot;€&quot;"/>
    <numFmt numFmtId="168" formatCode="#,##0.00\ &quot;€&quot;;[Red]\-#,##0.00\ &quot;€&quot;"/>
    <numFmt numFmtId="169" formatCode="_-* #,##0.00\ &quot;€&quot;_-;\-* #,##0.00\ &quot;€&quot;_-;_-* &quot;-&quot;??\ &quot;€&quot;_-;_-@_-"/>
    <numFmt numFmtId="170" formatCode="_-* #,##0.00\ _€_-;\-* #,##0.00\ _€_-;_-* &quot;-&quot;??\ _€_-;_-@_-"/>
    <numFmt numFmtId="171" formatCode="_-* #,##0.00\ [$€-2C1A]_-;\-* #,##0.00\ [$€-2C1A]_-;_-* &quot;-&quot;??\ [$€-2C1A]_-;_-@_-"/>
    <numFmt numFmtId="172" formatCode="_-* #,##0_-;\-* #,##0_-;_-* &quot;-&quot;??_-;_-@_-"/>
    <numFmt numFmtId="173" formatCode="#,##0.00\ [$€-1]"/>
    <numFmt numFmtId="174" formatCode="#,##0.00\ [$€-1];[Red]\-#,##0.00\ [$€-1]"/>
    <numFmt numFmtId="175" formatCode="&quot;$&quot;#,##0.00"/>
    <numFmt numFmtId="176" formatCode="_-* #,##0\ _€_-;\-* #,##0\ _€_-;_-* &quot;-&quot;??\ _€_-;_-@_-"/>
    <numFmt numFmtId="177" formatCode="#,##0.00\ &quot;€&quot;"/>
    <numFmt numFmtId="178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" fillId="0" borderId="0"/>
    <xf numFmtId="169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171" fontId="2" fillId="3" borderId="1" xfId="0" applyNumberFormat="1" applyFont="1" applyFill="1" applyBorder="1"/>
    <xf numFmtId="0" fontId="3" fillId="0" borderId="0" xfId="3"/>
    <xf numFmtId="0" fontId="4" fillId="3" borderId="1" xfId="3" applyFont="1" applyFill="1" applyBorder="1" applyAlignment="1">
      <alignment horizontal="right"/>
    </xf>
    <xf numFmtId="0" fontId="5" fillId="2" borderId="1" xfId="3" applyFont="1" applyFill="1" applyBorder="1" applyAlignment="1">
      <alignment wrapText="1"/>
    </xf>
    <xf numFmtId="166" fontId="3" fillId="0" borderId="0" xfId="3" applyNumberFormat="1"/>
    <xf numFmtId="0" fontId="6" fillId="3" borderId="1" xfId="3" applyFont="1" applyFill="1" applyBorder="1" applyAlignment="1">
      <alignment wrapText="1"/>
    </xf>
    <xf numFmtId="0" fontId="7" fillId="3" borderId="1" xfId="3" applyFont="1" applyFill="1" applyBorder="1" applyAlignment="1">
      <alignment wrapText="1"/>
    </xf>
    <xf numFmtId="3" fontId="6" fillId="3" borderId="1" xfId="3" applyNumberFormat="1" applyFont="1" applyFill="1" applyBorder="1" applyAlignment="1">
      <alignment wrapText="1"/>
    </xf>
    <xf numFmtId="3" fontId="6" fillId="0" borderId="1" xfId="3" applyNumberFormat="1" applyFont="1" applyFill="1" applyBorder="1" applyAlignment="1">
      <alignment horizontal="right"/>
    </xf>
    <xf numFmtId="3" fontId="6" fillId="2" borderId="1" xfId="3" applyNumberFormat="1" applyFont="1" applyFill="1" applyBorder="1" applyAlignment="1">
      <alignment wrapText="1"/>
    </xf>
    <xf numFmtId="0" fontId="8" fillId="3" borderId="1" xfId="3" applyFont="1" applyFill="1" applyBorder="1" applyAlignment="1">
      <alignment wrapText="1"/>
    </xf>
    <xf numFmtId="0" fontId="3" fillId="0" borderId="0" xfId="3" applyBorder="1"/>
    <xf numFmtId="3" fontId="3" fillId="0" borderId="0" xfId="3" applyNumberFormat="1" applyBorder="1"/>
    <xf numFmtId="0" fontId="3" fillId="3" borderId="0" xfId="3" applyFill="1"/>
    <xf numFmtId="0" fontId="3" fillId="0" borderId="1" xfId="3" applyBorder="1"/>
    <xf numFmtId="9" fontId="6" fillId="3" borderId="1" xfId="3" applyNumberFormat="1" applyFont="1" applyFill="1" applyBorder="1" applyAlignment="1">
      <alignment wrapText="1"/>
    </xf>
    <xf numFmtId="0" fontId="6" fillId="3" borderId="1" xfId="3" applyFont="1" applyFill="1" applyBorder="1" applyAlignment="1">
      <alignment horizontal="center" wrapText="1"/>
    </xf>
    <xf numFmtId="0" fontId="8" fillId="3" borderId="1" xfId="3" applyFont="1" applyFill="1" applyBorder="1" applyAlignment="1">
      <alignment vertical="top" wrapText="1"/>
    </xf>
    <xf numFmtId="0" fontId="6" fillId="3" borderId="1" xfId="3" applyFont="1" applyFill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wrapText="1"/>
    </xf>
    <xf numFmtId="0" fontId="6" fillId="0" borderId="1" xfId="3" applyFont="1" applyBorder="1" applyAlignment="1">
      <alignment vertical="top" wrapText="1"/>
    </xf>
    <xf numFmtId="3" fontId="6" fillId="3" borderId="1" xfId="3" applyNumberFormat="1" applyFont="1" applyFill="1" applyBorder="1" applyAlignment="1">
      <alignment horizontal="right" vertical="top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/>
    </xf>
    <xf numFmtId="3" fontId="6" fillId="2" borderId="1" xfId="3" applyNumberFormat="1" applyFont="1" applyFill="1" applyBorder="1" applyAlignment="1">
      <alignment horizontal="right"/>
    </xf>
    <xf numFmtId="3" fontId="6" fillId="3" borderId="1" xfId="3" applyNumberFormat="1" applyFont="1" applyFill="1" applyBorder="1" applyAlignment="1">
      <alignment horizontal="right" vertical="center" wrapText="1"/>
    </xf>
    <xf numFmtId="0" fontId="3" fillId="3" borderId="1" xfId="3" applyFill="1" applyBorder="1"/>
    <xf numFmtId="0" fontId="3" fillId="0" borderId="0" xfId="3" applyAlignment="1">
      <alignment wrapText="1"/>
    </xf>
    <xf numFmtId="4" fontId="9" fillId="0" borderId="1" xfId="3" applyNumberFormat="1" applyFont="1" applyBorder="1"/>
    <xf numFmtId="173" fontId="3" fillId="0" borderId="0" xfId="3" applyNumberFormat="1"/>
    <xf numFmtId="0" fontId="9" fillId="3" borderId="1" xfId="3" applyFont="1" applyFill="1" applyBorder="1" applyAlignment="1">
      <alignment horizontal="center"/>
    </xf>
    <xf numFmtId="0" fontId="6" fillId="3" borderId="1" xfId="3" applyFont="1" applyFill="1" applyBorder="1"/>
    <xf numFmtId="174" fontId="6" fillId="3" borderId="1" xfId="3" applyNumberFormat="1" applyFont="1" applyFill="1" applyBorder="1"/>
    <xf numFmtId="175" fontId="6" fillId="3" borderId="1" xfId="3" applyNumberFormat="1" applyFont="1" applyFill="1" applyBorder="1" applyAlignment="1">
      <alignment wrapText="1"/>
    </xf>
    <xf numFmtId="176" fontId="6" fillId="2" borderId="1" xfId="5" applyNumberFormat="1" applyFont="1" applyFill="1" applyBorder="1"/>
    <xf numFmtId="176" fontId="6" fillId="2" borderId="1" xfId="5" applyNumberFormat="1" applyFont="1" applyFill="1" applyBorder="1" applyAlignment="1">
      <alignment horizontal="center" vertical="center"/>
    </xf>
    <xf numFmtId="169" fontId="10" fillId="2" borderId="1" xfId="4" applyFont="1" applyFill="1" applyBorder="1"/>
    <xf numFmtId="171" fontId="0" fillId="3" borderId="1" xfId="1" applyNumberFormat="1" applyFont="1" applyFill="1" applyBorder="1"/>
    <xf numFmtId="0" fontId="3" fillId="0" borderId="0" xfId="3" applyProtection="1">
      <protection locked="0"/>
    </xf>
    <xf numFmtId="169" fontId="4" fillId="2" borderId="1" xfId="4" applyFont="1" applyFill="1" applyBorder="1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171" fontId="0" fillId="0" borderId="1" xfId="2" applyNumberFormat="1" applyFont="1" applyBorder="1" applyProtection="1">
      <protection locked="0"/>
    </xf>
    <xf numFmtId="172" fontId="0" fillId="3" borderId="1" xfId="1" applyNumberFormat="1" applyFont="1" applyFill="1" applyBorder="1" applyProtection="1">
      <protection locked="0"/>
    </xf>
    <xf numFmtId="171" fontId="2" fillId="3" borderId="1" xfId="0" applyNumberFormat="1" applyFont="1" applyFill="1" applyBorder="1" applyProtection="1"/>
    <xf numFmtId="171" fontId="0" fillId="0" borderId="1" xfId="0" applyNumberFormat="1" applyBorder="1" applyProtection="1">
      <protection locked="0"/>
    </xf>
    <xf numFmtId="172" fontId="0" fillId="0" borderId="1" xfId="1" applyNumberFormat="1" applyFont="1" applyBorder="1" applyAlignment="1" applyProtection="1">
      <protection locked="0"/>
    </xf>
    <xf numFmtId="172" fontId="0" fillId="0" borderId="1" xfId="1" applyNumberFormat="1" applyFont="1" applyBorder="1" applyAlignment="1" applyProtection="1">
      <alignment horizontal="center" vertical="center"/>
      <protection locked="0"/>
    </xf>
    <xf numFmtId="171" fontId="0" fillId="0" borderId="1" xfId="1" applyNumberFormat="1" applyFont="1" applyBorder="1" applyAlignment="1" applyProtection="1">
      <protection locked="0"/>
    </xf>
    <xf numFmtId="171" fontId="0" fillId="3" borderId="1" xfId="1" applyNumberFormat="1" applyFont="1" applyFill="1" applyBorder="1" applyProtection="1">
      <protection locked="0"/>
    </xf>
    <xf numFmtId="0" fontId="15" fillId="3" borderId="1" xfId="3" applyFont="1" applyFill="1" applyBorder="1" applyAlignment="1">
      <alignment horizontal="center"/>
    </xf>
    <xf numFmtId="4" fontId="15" fillId="0" borderId="1" xfId="3" applyNumberFormat="1" applyFont="1" applyBorder="1"/>
    <xf numFmtId="2" fontId="15" fillId="3" borderId="1" xfId="3" applyNumberFormat="1" applyFont="1" applyFill="1" applyBorder="1" applyAlignment="1">
      <alignment horizontal="right"/>
    </xf>
    <xf numFmtId="173" fontId="15" fillId="0" borderId="1" xfId="3" applyNumberFormat="1" applyFont="1" applyBorder="1"/>
    <xf numFmtId="0" fontId="1" fillId="0" borderId="0" xfId="3" applyFont="1"/>
    <xf numFmtId="173" fontId="1" fillId="0" borderId="0" xfId="3" applyNumberFormat="1" applyFont="1"/>
    <xf numFmtId="171" fontId="2" fillId="3" borderId="10" xfId="0" applyNumberFormat="1" applyFont="1" applyFill="1" applyBorder="1" applyProtection="1"/>
    <xf numFmtId="171" fontId="16" fillId="6" borderId="12" xfId="0" applyNumberFormat="1" applyFont="1" applyFill="1" applyBorder="1"/>
    <xf numFmtId="0" fontId="0" fillId="0" borderId="0" xfId="0" applyProtection="1"/>
    <xf numFmtId="9" fontId="0" fillId="0" borderId="0" xfId="0" applyNumberFormat="1" applyProtection="1"/>
    <xf numFmtId="10" fontId="2" fillId="0" borderId="1" xfId="0" applyNumberFormat="1" applyFont="1" applyBorder="1" applyProtection="1"/>
    <xf numFmtId="10" fontId="0" fillId="0" borderId="0" xfId="0" applyNumberFormat="1" applyProtection="1"/>
    <xf numFmtId="0" fontId="0" fillId="0" borderId="0" xfId="0" applyBorder="1" applyAlignment="1" applyProtection="1">
      <alignment wrapText="1"/>
    </xf>
    <xf numFmtId="0" fontId="2" fillId="2" borderId="3" xfId="0" applyFont="1" applyFill="1" applyBorder="1" applyAlignment="1" applyProtection="1">
      <alignment horizontal="center" wrapText="1"/>
    </xf>
    <xf numFmtId="0" fontId="0" fillId="0" borderId="1" xfId="0" applyBorder="1" applyProtection="1"/>
    <xf numFmtId="0" fontId="0" fillId="0" borderId="1" xfId="0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wrapText="1"/>
    </xf>
    <xf numFmtId="0" fontId="0" fillId="3" borderId="1" xfId="0" applyFill="1" applyBorder="1" applyAlignment="1">
      <alignment horizontal="center"/>
    </xf>
    <xf numFmtId="177" fontId="0" fillId="3" borderId="1" xfId="0" applyNumberFormat="1" applyFill="1" applyBorder="1" applyAlignment="1" applyProtection="1">
      <alignment horizontal="right"/>
      <protection locked="0"/>
    </xf>
    <xf numFmtId="177" fontId="0" fillId="3" borderId="1" xfId="0" applyNumberFormat="1" applyFill="1" applyBorder="1" applyAlignment="1" applyProtection="1">
      <alignment horizontal="right" wrapText="1"/>
      <protection locked="0"/>
    </xf>
    <xf numFmtId="2" fontId="3" fillId="0" borderId="0" xfId="3" applyNumberFormat="1"/>
    <xf numFmtId="0" fontId="3" fillId="0" borderId="0" xfId="3" applyAlignment="1">
      <alignment vertical="center"/>
    </xf>
    <xf numFmtId="0" fontId="5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4" fillId="3" borderId="1" xfId="3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/>
    </xf>
    <xf numFmtId="169" fontId="20" fillId="3" borderId="1" xfId="4" applyFont="1" applyFill="1" applyBorder="1" applyAlignment="1">
      <alignment horizontal="right"/>
    </xf>
    <xf numFmtId="0" fontId="19" fillId="3" borderId="1" xfId="3" applyFont="1" applyFill="1" applyBorder="1" applyAlignment="1">
      <alignment wrapText="1"/>
    </xf>
    <xf numFmtId="0" fontId="15" fillId="3" borderId="1" xfId="3" applyFont="1" applyFill="1" applyBorder="1" applyAlignment="1">
      <alignment horizontal="center" vertical="center" wrapText="1"/>
    </xf>
    <xf numFmtId="0" fontId="1" fillId="3" borderId="1" xfId="3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1" fillId="3" borderId="1" xfId="3" applyFont="1" applyFill="1" applyBorder="1"/>
    <xf numFmtId="173" fontId="21" fillId="3" borderId="1" xfId="3" applyNumberFormat="1" applyFont="1" applyFill="1" applyBorder="1"/>
    <xf numFmtId="0" fontId="0" fillId="7" borderId="1" xfId="0" applyFill="1" applyBorder="1" applyProtection="1">
      <protection locked="0"/>
    </xf>
    <xf numFmtId="178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171" fontId="0" fillId="0" borderId="0" xfId="0" applyNumberFormat="1" applyProtection="1">
      <protection locked="0"/>
    </xf>
    <xf numFmtId="0" fontId="11" fillId="0" borderId="0" xfId="0" applyFont="1" applyProtection="1">
      <protection locked="0"/>
    </xf>
    <xf numFmtId="164" fontId="11" fillId="0" borderId="0" xfId="0" applyNumberFormat="1" applyFont="1" applyProtection="1"/>
    <xf numFmtId="0" fontId="6" fillId="0" borderId="0" xfId="0" applyFont="1" applyProtection="1"/>
    <xf numFmtId="168" fontId="11" fillId="0" borderId="0" xfId="0" applyNumberFormat="1" applyFont="1" applyProtection="1"/>
    <xf numFmtId="0" fontId="0" fillId="3" borderId="1" xfId="0" applyFill="1" applyBorder="1" applyProtection="1"/>
    <xf numFmtId="171" fontId="0" fillId="0" borderId="1" xfId="0" applyNumberFormat="1" applyBorder="1" applyProtection="1"/>
    <xf numFmtId="167" fontId="0" fillId="0" borderId="0" xfId="0" applyNumberFormat="1" applyProtection="1"/>
    <xf numFmtId="171" fontId="0" fillId="0" borderId="0" xfId="0" applyNumberFormat="1" applyProtection="1"/>
    <xf numFmtId="0" fontId="18" fillId="0" borderId="0" xfId="3" applyFont="1" applyAlignment="1">
      <alignment horizontal="left" wrapText="1"/>
    </xf>
    <xf numFmtId="0" fontId="6" fillId="5" borderId="8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  <xf numFmtId="0" fontId="0" fillId="3" borderId="1" xfId="0" applyFill="1" applyBorder="1" applyAlignment="1" applyProtection="1">
      <alignment horizontal="center" wrapText="1"/>
    </xf>
    <xf numFmtId="0" fontId="2" fillId="3" borderId="2" xfId="0" applyFont="1" applyFill="1" applyBorder="1" applyAlignment="1" applyProtection="1">
      <alignment horizontal="center" wrapText="1"/>
    </xf>
    <xf numFmtId="0" fontId="2" fillId="3" borderId="3" xfId="0" applyFont="1" applyFill="1" applyBorder="1" applyAlignment="1" applyProtection="1">
      <alignment horizontal="center" wrapText="1"/>
    </xf>
    <xf numFmtId="0" fontId="2" fillId="3" borderId="4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left" wrapText="1"/>
    </xf>
    <xf numFmtId="0" fontId="0" fillId="0" borderId="3" xfId="0" applyBorder="1" applyAlignment="1" applyProtection="1">
      <alignment horizontal="left" wrapText="1"/>
    </xf>
    <xf numFmtId="0" fontId="0" fillId="0" borderId="4" xfId="0" applyBorder="1" applyAlignment="1" applyProtection="1">
      <alignment horizontal="left" wrapText="1"/>
    </xf>
    <xf numFmtId="0" fontId="0" fillId="0" borderId="9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172" fontId="0" fillId="3" borderId="2" xfId="1" applyNumberFormat="1" applyFont="1" applyFill="1" applyBorder="1" applyAlignment="1" applyProtection="1">
      <alignment horizontal="center"/>
    </xf>
    <xf numFmtId="172" fontId="0" fillId="3" borderId="3" xfId="1" applyNumberFormat="1" applyFont="1" applyFill="1" applyBorder="1" applyAlignment="1" applyProtection="1">
      <alignment horizontal="center"/>
    </xf>
    <xf numFmtId="172" fontId="0" fillId="3" borderId="4" xfId="1" applyNumberFormat="1" applyFont="1" applyFill="1" applyBorder="1" applyAlignment="1" applyProtection="1">
      <alignment horizontal="center"/>
    </xf>
    <xf numFmtId="0" fontId="0" fillId="0" borderId="2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172" fontId="0" fillId="3" borderId="2" xfId="1" applyNumberFormat="1" applyFont="1" applyFill="1" applyBorder="1" applyAlignment="1" applyProtection="1">
      <alignment horizontal="center"/>
      <protection locked="0"/>
    </xf>
    <xf numFmtId="172" fontId="0" fillId="3" borderId="3" xfId="1" applyNumberFormat="1" applyFont="1" applyFill="1" applyBorder="1" applyAlignment="1" applyProtection="1">
      <alignment horizontal="center"/>
      <protection locked="0"/>
    </xf>
    <xf numFmtId="172" fontId="0" fillId="3" borderId="4" xfId="1" applyNumberFormat="1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left" wrapText="1"/>
    </xf>
    <xf numFmtId="0" fontId="2" fillId="4" borderId="2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 wrapText="1"/>
    </xf>
    <xf numFmtId="0" fontId="2" fillId="4" borderId="4" xfId="0" applyFont="1" applyFill="1" applyBorder="1" applyAlignment="1" applyProtection="1">
      <alignment horizontal="center" wrapText="1"/>
    </xf>
    <xf numFmtId="0" fontId="6" fillId="5" borderId="11" xfId="0" applyFont="1" applyFill="1" applyBorder="1" applyAlignment="1" applyProtection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3" borderId="3" xfId="0" applyFill="1" applyBorder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71" fontId="0" fillId="0" borderId="2" xfId="0" applyNumberFormat="1" applyBorder="1" applyAlignment="1">
      <alignment horizontal="center" wrapText="1"/>
    </xf>
    <xf numFmtId="171" fontId="0" fillId="0" borderId="3" xfId="0" applyNumberFormat="1" applyBorder="1" applyAlignment="1">
      <alignment horizontal="center" wrapText="1"/>
    </xf>
    <xf numFmtId="171" fontId="0" fillId="0" borderId="4" xfId="0" applyNumberFormat="1" applyBorder="1" applyAlignment="1">
      <alignment horizontal="center" wrapText="1"/>
    </xf>
    <xf numFmtId="171" fontId="0" fillId="3" borderId="2" xfId="1" applyNumberFormat="1" applyFont="1" applyFill="1" applyBorder="1" applyAlignment="1">
      <alignment horizontal="center" wrapText="1"/>
    </xf>
    <xf numFmtId="171" fontId="0" fillId="3" borderId="3" xfId="1" applyNumberFormat="1" applyFont="1" applyFill="1" applyBorder="1" applyAlignment="1">
      <alignment horizontal="center" wrapText="1"/>
    </xf>
    <xf numFmtId="171" fontId="0" fillId="3" borderId="4" xfId="1" applyNumberFormat="1" applyFont="1" applyFill="1" applyBorder="1" applyAlignment="1">
      <alignment horizontal="center" wrapText="1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3" borderId="1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center" wrapText="1"/>
      <protection locked="0"/>
    </xf>
    <xf numFmtId="171" fontId="0" fillId="3" borderId="2" xfId="1" applyNumberFormat="1" applyFont="1" applyFill="1" applyBorder="1" applyAlignment="1" applyProtection="1">
      <alignment horizontal="center" wrapText="1"/>
      <protection locked="0"/>
    </xf>
    <xf numFmtId="171" fontId="0" fillId="3" borderId="3" xfId="1" applyNumberFormat="1" applyFont="1" applyFill="1" applyBorder="1" applyAlignment="1" applyProtection="1">
      <alignment horizontal="center" wrapText="1"/>
      <protection locked="0"/>
    </xf>
    <xf numFmtId="171" fontId="0" fillId="3" borderId="4" xfId="1" applyNumberFormat="1" applyFont="1" applyFill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3" fillId="3" borderId="1" xfId="3" applyFill="1" applyBorder="1" applyAlignment="1">
      <alignment horizontal="center" wrapText="1"/>
    </xf>
    <xf numFmtId="9" fontId="8" fillId="3" borderId="5" xfId="3" applyNumberFormat="1" applyFont="1" applyFill="1" applyBorder="1" applyAlignment="1">
      <alignment horizontal="center" vertical="center"/>
    </xf>
    <xf numFmtId="9" fontId="8" fillId="3" borderId="6" xfId="3" applyNumberFormat="1" applyFont="1" applyFill="1" applyBorder="1" applyAlignment="1">
      <alignment horizontal="center" vertical="center"/>
    </xf>
    <xf numFmtId="9" fontId="8" fillId="3" borderId="7" xfId="3" applyNumberFormat="1" applyFont="1" applyFill="1" applyBorder="1" applyAlignment="1">
      <alignment horizontal="center" vertical="center"/>
    </xf>
    <xf numFmtId="0" fontId="6" fillId="3" borderId="1" xfId="3" applyFont="1" applyFill="1" applyBorder="1" applyAlignment="1">
      <alignment vertical="center"/>
    </xf>
    <xf numFmtId="0" fontId="6" fillId="3" borderId="1" xfId="3" applyFont="1" applyFill="1" applyBorder="1" applyAlignment="1">
      <alignment horizontal="center"/>
    </xf>
  </cellXfs>
  <cellStyles count="8">
    <cellStyle name="Comma" xfId="1" builtinId="3"/>
    <cellStyle name="Comma 2" xfId="5" xr:uid="{00000000-0005-0000-0000-000001000000}"/>
    <cellStyle name="Currency" xfId="2" builtinId="4"/>
    <cellStyle name="Currency 2" xfId="4" xr:uid="{00000000-0005-0000-0000-000003000000}"/>
    <cellStyle name="Followed Hyperlink" xfId="7" builtinId="9" hidden="1"/>
    <cellStyle name="Hyperlink" xfId="6" builtinId="8" hidden="1"/>
    <cellStyle name="Normal" xfId="0" builtinId="0"/>
    <cellStyle name="Normal 2" xfId="3" xr:uid="{00000000-0005-0000-0000-000007000000}"/>
  </cellStyles>
  <dxfs count="10"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ill>
        <patternFill>
          <bgColor theme="9"/>
        </patternFill>
      </fill>
    </dxf>
    <dxf>
      <font>
        <color theme="0"/>
      </font>
      <fill>
        <patternFill>
          <bgColor theme="9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x-none"/>
              <a:t>Struktura ulaganja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8CD-42BF-9F91-C7F4DBF54EE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8CD-42BF-9F91-C7F4DBF54E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'Tabela 1 Struktura ulaganja'!$C$1:$D$1</c:f>
              <c:strCache>
                <c:ptCount val="2"/>
                <c:pt idx="0">
                  <c:v>Kredit</c:v>
                </c:pt>
                <c:pt idx="1">
                  <c:v>Sopstveno učešće</c:v>
                </c:pt>
              </c:strCache>
            </c:strRef>
          </c:cat>
          <c:val>
            <c:numRef>
              <c:f>'Tabela 1 Struktura ulaganja'!$C$5:$D$5</c:f>
              <c:numCache>
                <c:formatCode>_-* #,##0.00\ "€"_-;\-* #,##0.00\ "€"_-;_-* "-"??\ "€"_-;_-@_-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CD-42BF-9F91-C7F4DBF54E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933450</xdr:colOff>
      <xdr:row>7</xdr:row>
      <xdr:rowOff>176212</xdr:rowOff>
    </xdr:from>
    <xdr:to>
      <xdr:col>4</xdr:col>
      <xdr:colOff>0</xdr:colOff>
      <xdr:row>22</xdr:row>
      <xdr:rowOff>61912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257175</xdr:colOff>
          <xdr:row>1</xdr:row>
          <xdr:rowOff>28575</xdr:rowOff>
        </xdr:from>
        <xdr:to>
          <xdr:col>7</xdr:col>
          <xdr:colOff>371475</xdr:colOff>
          <xdr:row>2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5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Kredit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/>
  <dimension ref="A1:J7"/>
  <sheetViews>
    <sheetView tabSelected="1" workbookViewId="0">
      <selection activeCell="E27" sqref="E27"/>
    </sheetView>
  </sheetViews>
  <sheetFormatPr defaultColWidth="8.85546875" defaultRowHeight="15" x14ac:dyDescent="0.25"/>
  <cols>
    <col min="1" max="1" width="6.140625" style="6" customWidth="1"/>
    <col min="2" max="2" width="37.7109375" style="6" customWidth="1"/>
    <col min="3" max="5" width="15.7109375" style="6" customWidth="1"/>
    <col min="6" max="6" width="8.85546875" style="6"/>
    <col min="7" max="7" width="9.42578125" style="6" bestFit="1" customWidth="1"/>
    <col min="8" max="9" width="8.85546875" style="6"/>
    <col min="10" max="10" width="12" style="6" bestFit="1" customWidth="1"/>
    <col min="11" max="11" width="8.85546875" style="6"/>
    <col min="12" max="12" width="20.42578125" style="6" bestFit="1" customWidth="1"/>
    <col min="13" max="16384" width="8.85546875" style="6"/>
  </cols>
  <sheetData>
    <row r="1" spans="1:10" ht="33" customHeight="1" x14ac:dyDescent="0.25">
      <c r="A1" s="80" t="s">
        <v>91</v>
      </c>
      <c r="B1" s="78" t="s">
        <v>92</v>
      </c>
      <c r="C1" s="78" t="s">
        <v>83</v>
      </c>
      <c r="D1" s="78" t="s">
        <v>93</v>
      </c>
      <c r="E1" s="79" t="s">
        <v>3</v>
      </c>
    </row>
    <row r="2" spans="1:10" ht="15.75" x14ac:dyDescent="0.25">
      <c r="A2" s="81">
        <v>1</v>
      </c>
      <c r="B2" s="8" t="s">
        <v>60</v>
      </c>
      <c r="C2" s="44"/>
      <c r="D2" s="44"/>
      <c r="E2" s="41">
        <f>SUM(C2:D2)</f>
        <v>0</v>
      </c>
      <c r="G2" s="9"/>
      <c r="J2" s="43"/>
    </row>
    <row r="3" spans="1:10" ht="15.75" x14ac:dyDescent="0.25">
      <c r="A3" s="81">
        <v>2</v>
      </c>
      <c r="B3" s="8" t="s">
        <v>16</v>
      </c>
      <c r="C3" s="44"/>
      <c r="D3" s="44"/>
      <c r="E3" s="41">
        <f>SUM(C3:D3)</f>
        <v>0</v>
      </c>
      <c r="F3" s="9"/>
    </row>
    <row r="4" spans="1:10" ht="15.75" x14ac:dyDescent="0.25">
      <c r="A4" s="81">
        <v>3</v>
      </c>
      <c r="B4" s="8" t="s">
        <v>86</v>
      </c>
      <c r="C4" s="44"/>
      <c r="D4" s="44"/>
      <c r="E4" s="41">
        <f>SUM(C4:D4)</f>
        <v>0</v>
      </c>
      <c r="F4" s="9"/>
    </row>
    <row r="5" spans="1:10" ht="15.75" x14ac:dyDescent="0.25">
      <c r="A5" s="7"/>
      <c r="B5" s="83" t="s">
        <v>3</v>
      </c>
      <c r="C5" s="82">
        <f>SUM(C2:C4)</f>
        <v>0</v>
      </c>
      <c r="D5" s="82">
        <f>SUM(D2:D4)</f>
        <v>0</v>
      </c>
      <c r="E5" s="82">
        <f>D5+C5</f>
        <v>0</v>
      </c>
    </row>
    <row r="7" spans="1:10" ht="15" customHeight="1" x14ac:dyDescent="0.25">
      <c r="B7" s="102" t="s">
        <v>87</v>
      </c>
      <c r="C7" s="102"/>
      <c r="D7" s="102"/>
      <c r="E7" s="102"/>
    </row>
  </sheetData>
  <sheetProtection algorithmName="SHA-512" hashValue="Q+9X5N98vMa95x3sblc1/Nlv93uYvrxhU6SBkG3hARspLLuxIiR+jdeD4aRgz448veOhs52nvkrHlP7whLWAOA==" saltValue="2D88iI79KVjrcz/cjxJkhg==" spinCount="100000" sheet="1" objects="1" scenarios="1"/>
  <mergeCells count="1">
    <mergeCell ref="B7:E7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5"/>
  <dimension ref="A1:H16"/>
  <sheetViews>
    <sheetView workbookViewId="0">
      <selection activeCell="F15" sqref="F15"/>
    </sheetView>
  </sheetViews>
  <sheetFormatPr defaultColWidth="8.85546875" defaultRowHeight="15" x14ac:dyDescent="0.25"/>
  <cols>
    <col min="1" max="1" width="8.85546875" style="6"/>
    <col min="2" max="5" width="15.7109375" style="6" customWidth="1"/>
    <col min="6" max="7" width="8.85546875" style="6"/>
    <col min="8" max="8" width="9.5703125" style="6" bestFit="1" customWidth="1"/>
    <col min="9" max="16384" width="8.85546875" style="6"/>
  </cols>
  <sheetData>
    <row r="1" spans="1:8" ht="25.5" x14ac:dyDescent="0.25">
      <c r="A1" s="84" t="s">
        <v>41</v>
      </c>
      <c r="B1" s="84" t="s">
        <v>88</v>
      </c>
      <c r="C1" s="84" t="s">
        <v>99</v>
      </c>
      <c r="D1" s="84" t="s">
        <v>89</v>
      </c>
      <c r="E1" s="85" t="s">
        <v>66</v>
      </c>
      <c r="F1" s="32"/>
      <c r="G1" s="32"/>
    </row>
    <row r="2" spans="1:8" x14ac:dyDescent="0.25">
      <c r="A2" s="55">
        <v>1</v>
      </c>
      <c r="B2" s="56">
        <f>'Tabela 9 Ekonomski tok'!C9</f>
        <v>0</v>
      </c>
      <c r="C2" s="57">
        <v>1</v>
      </c>
      <c r="D2" s="58">
        <f t="shared" ref="D2:D11" si="0">B2*C2</f>
        <v>0</v>
      </c>
      <c r="E2" s="59"/>
    </row>
    <row r="3" spans="1:8" x14ac:dyDescent="0.25">
      <c r="A3" s="55">
        <v>2</v>
      </c>
      <c r="B3" s="56">
        <f>'Tabela 9 Ekonomski tok'!D9</f>
        <v>0</v>
      </c>
      <c r="C3" s="57">
        <f t="shared" ref="C3:C11" si="1">C2*0.95</f>
        <v>0.95</v>
      </c>
      <c r="D3" s="58">
        <f t="shared" si="0"/>
        <v>0</v>
      </c>
      <c r="E3" s="59"/>
      <c r="H3" s="76"/>
    </row>
    <row r="4" spans="1:8" x14ac:dyDescent="0.25">
      <c r="A4" s="55">
        <v>3</v>
      </c>
      <c r="B4" s="56">
        <f>'Tabela 9 Ekonomski tok'!E9</f>
        <v>0</v>
      </c>
      <c r="C4" s="57">
        <f t="shared" si="1"/>
        <v>0.90249999999999997</v>
      </c>
      <c r="D4" s="58">
        <f t="shared" si="0"/>
        <v>0</v>
      </c>
      <c r="E4" s="59"/>
      <c r="H4" s="76"/>
    </row>
    <row r="5" spans="1:8" x14ac:dyDescent="0.25">
      <c r="A5" s="55">
        <v>4</v>
      </c>
      <c r="B5" s="56">
        <f>'Tabela 9 Ekonomski tok'!F9</f>
        <v>0</v>
      </c>
      <c r="C5" s="57">
        <f t="shared" si="1"/>
        <v>0.85737499999999989</v>
      </c>
      <c r="D5" s="58">
        <f t="shared" si="0"/>
        <v>0</v>
      </c>
      <c r="E5" s="59"/>
      <c r="H5" s="76"/>
    </row>
    <row r="6" spans="1:8" x14ac:dyDescent="0.25">
      <c r="A6" s="55">
        <v>5</v>
      </c>
      <c r="B6" s="56">
        <f>'Tabela 9 Ekonomski tok'!G9</f>
        <v>0</v>
      </c>
      <c r="C6" s="57">
        <f t="shared" si="1"/>
        <v>0.81450624999999988</v>
      </c>
      <c r="D6" s="58">
        <f t="shared" si="0"/>
        <v>0</v>
      </c>
      <c r="E6" s="60">
        <f>SUM(D2:D6)</f>
        <v>0</v>
      </c>
      <c r="H6" s="76"/>
    </row>
    <row r="7" spans="1:8" x14ac:dyDescent="0.25">
      <c r="A7" s="55">
        <v>6</v>
      </c>
      <c r="B7" s="56">
        <f>'Tabela 9 Ekonomski tok'!H9</f>
        <v>0</v>
      </c>
      <c r="C7" s="57">
        <f t="shared" si="1"/>
        <v>0.77378093749999988</v>
      </c>
      <c r="D7" s="58">
        <f t="shared" si="0"/>
        <v>0</v>
      </c>
      <c r="E7" s="59"/>
      <c r="H7" s="76"/>
    </row>
    <row r="8" spans="1:8" x14ac:dyDescent="0.25">
      <c r="A8" s="55">
        <v>7</v>
      </c>
      <c r="B8" s="56">
        <f>'Tabela 9 Ekonomski tok'!I9</f>
        <v>0</v>
      </c>
      <c r="C8" s="57">
        <f t="shared" si="1"/>
        <v>0.7350918906249998</v>
      </c>
      <c r="D8" s="58">
        <f t="shared" si="0"/>
        <v>0</v>
      </c>
      <c r="E8" s="59"/>
      <c r="H8" s="76"/>
    </row>
    <row r="9" spans="1:8" x14ac:dyDescent="0.25">
      <c r="A9" s="55">
        <v>8</v>
      </c>
      <c r="B9" s="56">
        <f>'Tabela 9 Ekonomski tok'!J9</f>
        <v>0</v>
      </c>
      <c r="C9" s="57">
        <f t="shared" si="1"/>
        <v>0.69833729609374973</v>
      </c>
      <c r="D9" s="58">
        <f t="shared" si="0"/>
        <v>0</v>
      </c>
      <c r="E9" s="59"/>
      <c r="H9" s="76"/>
    </row>
    <row r="10" spans="1:8" x14ac:dyDescent="0.25">
      <c r="A10" s="55">
        <v>9</v>
      </c>
      <c r="B10" s="56">
        <f>'Tabela 9 Ekonomski tok'!K9</f>
        <v>0</v>
      </c>
      <c r="C10" s="57">
        <f t="shared" si="1"/>
        <v>0.66342043128906225</v>
      </c>
      <c r="D10" s="58">
        <f t="shared" si="0"/>
        <v>0</v>
      </c>
      <c r="E10" s="59"/>
      <c r="H10" s="76"/>
    </row>
    <row r="11" spans="1:8" x14ac:dyDescent="0.25">
      <c r="A11" s="55">
        <v>10</v>
      </c>
      <c r="B11" s="56">
        <f>'Tabela 9 Ekonomski tok'!L9</f>
        <v>0</v>
      </c>
      <c r="C11" s="57">
        <f t="shared" si="1"/>
        <v>0.63024940972460908</v>
      </c>
      <c r="D11" s="58">
        <f t="shared" si="0"/>
        <v>0</v>
      </c>
      <c r="E11" s="59"/>
      <c r="H11" s="76"/>
    </row>
    <row r="12" spans="1:8" x14ac:dyDescent="0.25">
      <c r="A12" s="88" t="s">
        <v>3</v>
      </c>
      <c r="B12" s="89">
        <f>SUM(B2:B11)</f>
        <v>0</v>
      </c>
      <c r="C12" s="88"/>
      <c r="D12" s="89">
        <f>SUM(D2:D11)</f>
        <v>0</v>
      </c>
      <c r="E12" s="59"/>
      <c r="G12" s="34"/>
    </row>
    <row r="16" spans="1:8" x14ac:dyDescent="0.25">
      <c r="G16" s="77"/>
    </row>
  </sheetData>
  <sheetProtection algorithmName="SHA-512" hashValue="KghQHymCjHYCjQ4xqrH0CWX0J+tlTGZL4uN1u6eeCXMpVCaQyIgZu5uTz64b3/YlfDKocD3I3IiRct7Mc3qd7g==" saltValue="/cUHqkbZofUA3SGPZc1WzA==" spinCount="100000" sheet="1" objects="1" scenarios="1"/>
  <conditionalFormatting sqref="E6">
    <cfRule type="cellIs" dxfId="9" priority="1" operator="lessThan">
      <formula>0</formula>
    </cfRule>
    <cfRule type="cellIs" dxfId="8" priority="2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7"/>
  <dimension ref="A1:C12"/>
  <sheetViews>
    <sheetView workbookViewId="0">
      <selection activeCell="C2" sqref="C2:C11"/>
    </sheetView>
  </sheetViews>
  <sheetFormatPr defaultColWidth="8.85546875" defaultRowHeight="15" x14ac:dyDescent="0.25"/>
  <cols>
    <col min="1" max="1" width="9.7109375" style="6" bestFit="1" customWidth="1"/>
    <col min="2" max="2" width="15.85546875" style="6" customWidth="1"/>
    <col min="3" max="16384" width="8.85546875" style="6"/>
  </cols>
  <sheetData>
    <row r="1" spans="1:3" ht="45" x14ac:dyDescent="0.25">
      <c r="A1" s="36" t="s">
        <v>41</v>
      </c>
      <c r="B1" s="21" t="s">
        <v>42</v>
      </c>
      <c r="C1" s="36" t="s">
        <v>43</v>
      </c>
    </row>
    <row r="2" spans="1:3" x14ac:dyDescent="0.25">
      <c r="A2" s="35">
        <v>1</v>
      </c>
      <c r="B2" s="33">
        <f>'Tabela 10 - NSV'!B2</f>
        <v>0</v>
      </c>
      <c r="C2" s="151">
        <f>IFERROR(IRR(B2:B6),0)</f>
        <v>0</v>
      </c>
    </row>
    <row r="3" spans="1:3" x14ac:dyDescent="0.25">
      <c r="A3" s="35">
        <v>2</v>
      </c>
      <c r="B3" s="33">
        <f>'Tabela 10 - NSV'!B3</f>
        <v>0</v>
      </c>
      <c r="C3" s="152"/>
    </row>
    <row r="4" spans="1:3" x14ac:dyDescent="0.25">
      <c r="A4" s="35">
        <v>3</v>
      </c>
      <c r="B4" s="33">
        <f>'Tabela 10 - NSV'!B4</f>
        <v>0</v>
      </c>
      <c r="C4" s="152"/>
    </row>
    <row r="5" spans="1:3" x14ac:dyDescent="0.25">
      <c r="A5" s="35">
        <v>4</v>
      </c>
      <c r="B5" s="33">
        <f>'Tabela 10 - NSV'!B5</f>
        <v>0</v>
      </c>
      <c r="C5" s="152"/>
    </row>
    <row r="6" spans="1:3" x14ac:dyDescent="0.25">
      <c r="A6" s="35">
        <v>5</v>
      </c>
      <c r="B6" s="33">
        <f>'Tabela 10 - NSV'!B6</f>
        <v>0</v>
      </c>
      <c r="C6" s="152"/>
    </row>
    <row r="7" spans="1:3" x14ac:dyDescent="0.25">
      <c r="A7" s="35">
        <v>6</v>
      </c>
      <c r="B7" s="33">
        <f>'Tabela 10 - NSV'!B7</f>
        <v>0</v>
      </c>
      <c r="C7" s="152"/>
    </row>
    <row r="8" spans="1:3" x14ac:dyDescent="0.25">
      <c r="A8" s="35">
        <v>7</v>
      </c>
      <c r="B8" s="33">
        <f>'Tabela 10 - NSV'!B8</f>
        <v>0</v>
      </c>
      <c r="C8" s="152"/>
    </row>
    <row r="9" spans="1:3" x14ac:dyDescent="0.25">
      <c r="A9" s="35">
        <v>8</v>
      </c>
      <c r="B9" s="33">
        <f>'Tabela 10 - NSV'!B9</f>
        <v>0</v>
      </c>
      <c r="C9" s="152"/>
    </row>
    <row r="10" spans="1:3" x14ac:dyDescent="0.25">
      <c r="A10" s="35">
        <v>9</v>
      </c>
      <c r="B10" s="33">
        <f>'Tabela 10 - NSV'!B10</f>
        <v>0</v>
      </c>
      <c r="C10" s="152"/>
    </row>
    <row r="11" spans="1:3" x14ac:dyDescent="0.25">
      <c r="A11" s="35">
        <v>10</v>
      </c>
      <c r="B11" s="33">
        <f>'Tabela 10 - NSV'!B11</f>
        <v>0</v>
      </c>
      <c r="C11" s="153"/>
    </row>
    <row r="12" spans="1:3" x14ac:dyDescent="0.25">
      <c r="A12" s="36" t="s">
        <v>3</v>
      </c>
      <c r="B12" s="37">
        <f>SUM(B2:B11)</f>
        <v>0</v>
      </c>
      <c r="C12" s="36"/>
    </row>
  </sheetData>
  <mergeCells count="1">
    <mergeCell ref="C2:C11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8"/>
  <dimension ref="A1:F12"/>
  <sheetViews>
    <sheetView workbookViewId="0">
      <selection activeCell="E8" sqref="E8"/>
    </sheetView>
  </sheetViews>
  <sheetFormatPr defaultColWidth="8.85546875" defaultRowHeight="15" x14ac:dyDescent="0.25"/>
  <cols>
    <col min="1" max="1" width="9.42578125" style="6" customWidth="1"/>
    <col min="2" max="6" width="15.7109375" style="6" customWidth="1"/>
    <col min="7" max="16384" width="8.85546875" style="6"/>
  </cols>
  <sheetData>
    <row r="1" spans="1:6" x14ac:dyDescent="0.25">
      <c r="A1" s="36" t="s">
        <v>41</v>
      </c>
      <c r="B1" s="154" t="s">
        <v>44</v>
      </c>
      <c r="C1" s="154"/>
      <c r="D1" s="155" t="s">
        <v>45</v>
      </c>
      <c r="E1" s="155"/>
      <c r="F1" s="154" t="s">
        <v>46</v>
      </c>
    </row>
    <row r="2" spans="1:6" ht="60" x14ac:dyDescent="0.25">
      <c r="A2" s="36"/>
      <c r="B2" s="10" t="s">
        <v>47</v>
      </c>
      <c r="C2" s="38" t="s">
        <v>48</v>
      </c>
      <c r="D2" s="10" t="s">
        <v>49</v>
      </c>
      <c r="E2" s="21" t="s">
        <v>50</v>
      </c>
      <c r="F2" s="154"/>
    </row>
    <row r="3" spans="1:6" x14ac:dyDescent="0.25">
      <c r="A3" s="35">
        <v>1</v>
      </c>
      <c r="B3" s="39">
        <f>'Tabela 9 Ekonomski tok'!C6</f>
        <v>0</v>
      </c>
      <c r="C3" s="40">
        <f t="shared" ref="C3:C12" si="0">$B$3</f>
        <v>0</v>
      </c>
      <c r="D3" s="39">
        <f>'Tabela 10 - NSV'!D2</f>
        <v>0</v>
      </c>
      <c r="E3" s="39">
        <f>D3</f>
        <v>0</v>
      </c>
      <c r="F3" s="39">
        <f t="shared" ref="F3:F7" si="1">E3-C3</f>
        <v>0</v>
      </c>
    </row>
    <row r="4" spans="1:6" x14ac:dyDescent="0.25">
      <c r="A4" s="35">
        <v>2</v>
      </c>
      <c r="B4" s="39"/>
      <c r="C4" s="40">
        <f t="shared" si="0"/>
        <v>0</v>
      </c>
      <c r="D4" s="39">
        <f>'Tabela 10 - NSV'!D3</f>
        <v>0</v>
      </c>
      <c r="E4" s="39">
        <f t="shared" ref="E4:E7" si="2">D4+E3</f>
        <v>0</v>
      </c>
      <c r="F4" s="39">
        <f t="shared" si="1"/>
        <v>0</v>
      </c>
    </row>
    <row r="5" spans="1:6" x14ac:dyDescent="0.25">
      <c r="A5" s="35">
        <v>3</v>
      </c>
      <c r="B5" s="39"/>
      <c r="C5" s="40">
        <f t="shared" si="0"/>
        <v>0</v>
      </c>
      <c r="D5" s="39">
        <f>'Tabela 10 - NSV'!D4</f>
        <v>0</v>
      </c>
      <c r="E5" s="39">
        <f t="shared" si="2"/>
        <v>0</v>
      </c>
      <c r="F5" s="39">
        <f t="shared" si="1"/>
        <v>0</v>
      </c>
    </row>
    <row r="6" spans="1:6" x14ac:dyDescent="0.25">
      <c r="A6" s="35">
        <v>4</v>
      </c>
      <c r="B6" s="39"/>
      <c r="C6" s="40">
        <f t="shared" si="0"/>
        <v>0</v>
      </c>
      <c r="D6" s="39">
        <f>'Tabela 10 - NSV'!D5</f>
        <v>0</v>
      </c>
      <c r="E6" s="39">
        <f t="shared" si="2"/>
        <v>0</v>
      </c>
      <c r="F6" s="39">
        <f t="shared" si="1"/>
        <v>0</v>
      </c>
    </row>
    <row r="7" spans="1:6" x14ac:dyDescent="0.25">
      <c r="A7" s="35">
        <v>5</v>
      </c>
      <c r="B7" s="39"/>
      <c r="C7" s="40">
        <f t="shared" si="0"/>
        <v>0</v>
      </c>
      <c r="D7" s="39">
        <f>'Tabela 10 - NSV'!D6</f>
        <v>0</v>
      </c>
      <c r="E7" s="39">
        <f t="shared" si="2"/>
        <v>0</v>
      </c>
      <c r="F7" s="39">
        <f t="shared" si="1"/>
        <v>0</v>
      </c>
    </row>
    <row r="8" spans="1:6" x14ac:dyDescent="0.25">
      <c r="A8" s="35">
        <v>6</v>
      </c>
      <c r="B8" s="39"/>
      <c r="C8" s="40">
        <f t="shared" si="0"/>
        <v>0</v>
      </c>
      <c r="D8" s="39">
        <f>'Tabela 10 - NSV'!D7</f>
        <v>0</v>
      </c>
      <c r="E8" s="39">
        <f t="shared" ref="E8:E12" si="3">D8+E7</f>
        <v>0</v>
      </c>
      <c r="F8" s="39">
        <f t="shared" ref="F8:F12" si="4">E8-C8</f>
        <v>0</v>
      </c>
    </row>
    <row r="9" spans="1:6" x14ac:dyDescent="0.25">
      <c r="A9" s="35">
        <v>7</v>
      </c>
      <c r="B9" s="39"/>
      <c r="C9" s="40">
        <f t="shared" si="0"/>
        <v>0</v>
      </c>
      <c r="D9" s="39">
        <f>'Tabela 10 - NSV'!D8</f>
        <v>0</v>
      </c>
      <c r="E9" s="39">
        <f t="shared" si="3"/>
        <v>0</v>
      </c>
      <c r="F9" s="39">
        <f t="shared" si="4"/>
        <v>0</v>
      </c>
    </row>
    <row r="10" spans="1:6" x14ac:dyDescent="0.25">
      <c r="A10" s="35">
        <v>8</v>
      </c>
      <c r="B10" s="39"/>
      <c r="C10" s="40">
        <f t="shared" si="0"/>
        <v>0</v>
      </c>
      <c r="D10" s="39">
        <f>'Tabela 10 - NSV'!D9</f>
        <v>0</v>
      </c>
      <c r="E10" s="39">
        <f t="shared" si="3"/>
        <v>0</v>
      </c>
      <c r="F10" s="39">
        <f t="shared" si="4"/>
        <v>0</v>
      </c>
    </row>
    <row r="11" spans="1:6" x14ac:dyDescent="0.25">
      <c r="A11" s="35">
        <v>9</v>
      </c>
      <c r="B11" s="39"/>
      <c r="C11" s="40">
        <f t="shared" si="0"/>
        <v>0</v>
      </c>
      <c r="D11" s="39">
        <f>'Tabela 10 - NSV'!D10</f>
        <v>0</v>
      </c>
      <c r="E11" s="39">
        <f t="shared" si="3"/>
        <v>0</v>
      </c>
      <c r="F11" s="39">
        <f t="shared" si="4"/>
        <v>0</v>
      </c>
    </row>
    <row r="12" spans="1:6" x14ac:dyDescent="0.25">
      <c r="A12" s="35">
        <v>10</v>
      </c>
      <c r="B12" s="39"/>
      <c r="C12" s="40">
        <f t="shared" si="0"/>
        <v>0</v>
      </c>
      <c r="D12" s="39">
        <f>'Tabela 10 - NSV'!D11</f>
        <v>0</v>
      </c>
      <c r="E12" s="39">
        <f t="shared" si="3"/>
        <v>0</v>
      </c>
      <c r="F12" s="39">
        <f t="shared" si="4"/>
        <v>0</v>
      </c>
    </row>
  </sheetData>
  <sheetProtection algorithmName="SHA-512" hashValue="9rTpYsOeAIrkgrzgorH2Z/vAuxamvjad6pPlJCbP1pwvK2I4jO18LLbgsgDmL21+WmKg6Nc8CY/+1FTdpi14Ng==" saltValue="HzkNxkrqfQg/295IzEqUVA==" spinCount="100000" sheet="1" objects="1" scenarios="1"/>
  <mergeCells count="3">
    <mergeCell ref="B1:C1"/>
    <mergeCell ref="D1:E1"/>
    <mergeCell ref="F1:F2"/>
  </mergeCells>
  <conditionalFormatting sqref="F3">
    <cfRule type="cellIs" dxfId="7" priority="8" operator="greaterThan">
      <formula>0</formula>
    </cfRule>
  </conditionalFormatting>
  <conditionalFormatting sqref="F4">
    <cfRule type="cellIs" dxfId="6" priority="7" operator="greaterThan">
      <formula>0</formula>
    </cfRule>
  </conditionalFormatting>
  <conditionalFormatting sqref="F5">
    <cfRule type="cellIs" dxfId="5" priority="6" operator="greaterThan">
      <formula>0</formula>
    </cfRule>
  </conditionalFormatting>
  <conditionalFormatting sqref="F6">
    <cfRule type="cellIs" dxfId="4" priority="5" operator="greaterThan">
      <formula>0</formula>
    </cfRule>
  </conditionalFormatting>
  <conditionalFormatting sqref="F7">
    <cfRule type="cellIs" dxfId="3" priority="4" operator="greaterThan">
      <formula>0</formula>
    </cfRule>
  </conditionalFormatting>
  <conditionalFormatting sqref="F8">
    <cfRule type="cellIs" dxfId="2" priority="3" operator="greaterThan">
      <formula>0</formula>
    </cfRule>
  </conditionalFormatting>
  <conditionalFormatting sqref="F9">
    <cfRule type="cellIs" dxfId="1" priority="2" operator="greaterThan">
      <formula>0</formula>
    </cfRule>
  </conditionalFormatting>
  <conditionalFormatting sqref="F3:F12">
    <cfRule type="cellIs" dxfId="0" priority="1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9">
    <pageSetUpPr fitToPage="1"/>
  </sheetPr>
  <dimension ref="A1:L13"/>
  <sheetViews>
    <sheetView workbookViewId="0">
      <selection activeCell="D22" sqref="D22"/>
    </sheetView>
  </sheetViews>
  <sheetFormatPr defaultRowHeight="15" x14ac:dyDescent="0.25"/>
  <cols>
    <col min="1" max="1" width="4.140625" bestFit="1" customWidth="1"/>
    <col min="2" max="2" width="24.5703125" bestFit="1" customWidth="1"/>
    <col min="3" max="12" width="15.7109375" customWidth="1"/>
  </cols>
  <sheetData>
    <row r="1" spans="1:12" x14ac:dyDescent="0.25">
      <c r="A1" s="31"/>
      <c r="B1" s="31"/>
      <c r="C1" s="150" t="s">
        <v>21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25">
      <c r="A2" s="10"/>
      <c r="B2" s="10" t="s">
        <v>30</v>
      </c>
      <c r="C2" s="7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SUM(C4:C5)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9 Ekonomski tok'!C4</f>
        <v>0</v>
      </c>
      <c r="D4" s="14">
        <f>'Tabela 9 Ekonomski tok'!D4</f>
        <v>0</v>
      </c>
      <c r="E4" s="14">
        <f>'Tabela 9 Ekonomski tok'!E4</f>
        <v>0</v>
      </c>
      <c r="F4" s="14">
        <f>'Tabela 9 Ekonomski tok'!F4</f>
        <v>0</v>
      </c>
      <c r="G4" s="14">
        <f>'Tabela 9 Ekonomski tok'!G4</f>
        <v>0</v>
      </c>
      <c r="H4" s="14">
        <f>'Tabela 9 Ekonomski tok'!H4</f>
        <v>0</v>
      </c>
      <c r="I4" s="14">
        <f>'Tabela 9 Ekonomski tok'!I4</f>
        <v>0</v>
      </c>
      <c r="J4" s="14">
        <f>'Tabela 9 Ekonomski tok'!J4</f>
        <v>0</v>
      </c>
      <c r="K4" s="14">
        <f>'Tabela 9 Ekonomski tok'!K4</f>
        <v>0</v>
      </c>
      <c r="L4" s="14">
        <f>'Tabela 9 Ekonomski tok'!L4</f>
        <v>0</v>
      </c>
    </row>
    <row r="5" spans="1:12" x14ac:dyDescent="0.25">
      <c r="A5" s="23">
        <v>2</v>
      </c>
      <c r="B5" s="25" t="s">
        <v>79</v>
      </c>
      <c r="C5" s="14">
        <f>SUM(C6:C7)</f>
        <v>0</v>
      </c>
      <c r="D5" s="14"/>
      <c r="E5" s="14"/>
      <c r="F5" s="14"/>
      <c r="G5" s="14"/>
      <c r="H5" s="14"/>
      <c r="I5" s="14"/>
      <c r="J5" s="14"/>
      <c r="K5" s="14"/>
      <c r="L5" s="14"/>
    </row>
    <row r="6" spans="1:12" x14ac:dyDescent="0.25">
      <c r="A6" s="23" t="s">
        <v>80</v>
      </c>
      <c r="B6" s="25" t="s">
        <v>81</v>
      </c>
      <c r="C6" s="14">
        <f>'Tabela 1 Struktura ulaganja'!D5</f>
        <v>0</v>
      </c>
      <c r="D6" s="14"/>
      <c r="E6" s="14"/>
      <c r="F6" s="14"/>
      <c r="G6" s="14"/>
      <c r="H6" s="14"/>
      <c r="I6" s="14"/>
      <c r="J6" s="14"/>
      <c r="K6" s="14"/>
      <c r="L6" s="14"/>
    </row>
    <row r="7" spans="1:12" x14ac:dyDescent="0.25">
      <c r="A7" s="23" t="s">
        <v>82</v>
      </c>
      <c r="B7" s="25" t="s">
        <v>83</v>
      </c>
      <c r="C7" s="14">
        <f>'Tabela 1 Struktura ulaganja'!C5</f>
        <v>0</v>
      </c>
      <c r="D7" s="14"/>
      <c r="E7" s="14"/>
      <c r="F7" s="14"/>
      <c r="G7" s="14"/>
      <c r="H7" s="14"/>
      <c r="I7" s="14"/>
      <c r="J7" s="14"/>
      <c r="K7" s="14"/>
      <c r="L7" s="14"/>
    </row>
    <row r="8" spans="1:12" x14ac:dyDescent="0.25">
      <c r="A8" s="22" t="s">
        <v>34</v>
      </c>
      <c r="B8" s="23" t="s">
        <v>35</v>
      </c>
      <c r="C8" s="26">
        <f>SUM(C9:C12)</f>
        <v>0</v>
      </c>
      <c r="D8" s="26">
        <f t="shared" ref="D8:L8" si="1">SUM(D9:D12)</f>
        <v>0</v>
      </c>
      <c r="E8" s="26">
        <f t="shared" si="1"/>
        <v>0</v>
      </c>
      <c r="F8" s="26">
        <f t="shared" si="1"/>
        <v>0</v>
      </c>
      <c r="G8" s="26">
        <f t="shared" si="1"/>
        <v>0</v>
      </c>
      <c r="H8" s="26">
        <f t="shared" si="1"/>
        <v>0</v>
      </c>
      <c r="I8" s="26">
        <f t="shared" si="1"/>
        <v>0</v>
      </c>
      <c r="J8" s="26">
        <f t="shared" si="1"/>
        <v>0</v>
      </c>
      <c r="K8" s="26">
        <f t="shared" si="1"/>
        <v>0</v>
      </c>
      <c r="L8" s="26">
        <f t="shared" si="1"/>
        <v>0</v>
      </c>
    </row>
    <row r="9" spans="1:12" x14ac:dyDescent="0.25">
      <c r="A9" s="23">
        <v>3</v>
      </c>
      <c r="B9" s="25" t="s">
        <v>36</v>
      </c>
      <c r="C9" s="27">
        <f>'Tabela 9 Ekonomski tok'!C6</f>
        <v>0</v>
      </c>
      <c r="D9" s="27"/>
      <c r="E9" s="27"/>
      <c r="F9" s="27"/>
      <c r="G9" s="27"/>
      <c r="H9" s="19"/>
      <c r="I9" s="19"/>
      <c r="J9" s="19"/>
      <c r="K9" s="19"/>
      <c r="L9" s="19"/>
    </row>
    <row r="10" spans="1:12" ht="30" x14ac:dyDescent="0.25">
      <c r="A10" s="23">
        <v>4</v>
      </c>
      <c r="B10" s="25" t="s">
        <v>37</v>
      </c>
      <c r="C10" s="28">
        <f>'Tabela 9 Ekonomski tok'!C7</f>
        <v>0</v>
      </c>
      <c r="D10" s="28">
        <f>'Tabela 9 Ekonomski tok'!D7</f>
        <v>0</v>
      </c>
      <c r="E10" s="28">
        <f>'Tabela 9 Ekonomski tok'!E7</f>
        <v>0</v>
      </c>
      <c r="F10" s="28">
        <f>'Tabela 9 Ekonomski tok'!F7</f>
        <v>0</v>
      </c>
      <c r="G10" s="28">
        <f>'Tabela 9 Ekonomski tok'!G7</f>
        <v>0</v>
      </c>
      <c r="H10" s="28">
        <f>'Tabela 9 Ekonomski tok'!H7</f>
        <v>0</v>
      </c>
      <c r="I10" s="28">
        <f>'Tabela 9 Ekonomski tok'!I7</f>
        <v>0</v>
      </c>
      <c r="J10" s="28">
        <f>'Tabela 9 Ekonomski tok'!J7</f>
        <v>0</v>
      </c>
      <c r="K10" s="28">
        <f>'Tabela 9 Ekonomski tok'!K7</f>
        <v>0</v>
      </c>
      <c r="L10" s="28">
        <f>'Tabela 9 Ekonomski tok'!L7</f>
        <v>0</v>
      </c>
    </row>
    <row r="11" spans="1:12" x14ac:dyDescent="0.25">
      <c r="A11" s="23">
        <v>5</v>
      </c>
      <c r="B11" s="25" t="s">
        <v>38</v>
      </c>
      <c r="C11" s="29">
        <f>'Tabela 9 Ekonomski tok'!C8</f>
        <v>0</v>
      </c>
      <c r="D11" s="29">
        <f>'Tabela 9 Ekonomski tok'!D8</f>
        <v>0</v>
      </c>
      <c r="E11" s="29">
        <f>'Tabela 9 Ekonomski tok'!E8</f>
        <v>0</v>
      </c>
      <c r="F11" s="29">
        <f>'Tabela 9 Ekonomski tok'!F8</f>
        <v>0</v>
      </c>
      <c r="G11" s="29">
        <f>'Tabela 9 Ekonomski tok'!G8</f>
        <v>0</v>
      </c>
      <c r="H11" s="29">
        <f>'Tabela 9 Ekonomski tok'!H8</f>
        <v>0</v>
      </c>
      <c r="I11" s="29">
        <f>'Tabela 9 Ekonomski tok'!I8</f>
        <v>0</v>
      </c>
      <c r="J11" s="29">
        <f>'Tabela 9 Ekonomski tok'!J8</f>
        <v>0</v>
      </c>
      <c r="K11" s="29">
        <f>'Tabela 9 Ekonomski tok'!K8</f>
        <v>0</v>
      </c>
      <c r="L11" s="29">
        <f>'Tabela 9 Ekonomski tok'!L8</f>
        <v>0</v>
      </c>
    </row>
    <row r="12" spans="1:12" x14ac:dyDescent="0.25">
      <c r="A12" s="23">
        <v>6</v>
      </c>
      <c r="B12" s="25" t="s">
        <v>84</v>
      </c>
      <c r="C12" s="29">
        <f>'Tabela 6 - Plan otplate kredita'!J5</f>
        <v>0</v>
      </c>
      <c r="D12" s="29">
        <f>'Tabela 6 - Plan otplate kredita'!K5</f>
        <v>0</v>
      </c>
      <c r="E12" s="29">
        <f>'Tabela 6 - Plan otplate kredita'!L5</f>
        <v>0</v>
      </c>
      <c r="F12" s="29">
        <f>'Tabela 6 - Plan otplate kredita'!M5</f>
        <v>0</v>
      </c>
      <c r="G12" s="29">
        <f>'Tabela 6 - Plan otplate kredita'!N5</f>
        <v>0</v>
      </c>
      <c r="H12" s="29">
        <f>'Tabela 6 - Plan otplate kredita'!O5</f>
        <v>0</v>
      </c>
      <c r="I12" s="29">
        <f>'Tabela 6 - Plan otplate kredita'!P5</f>
        <v>0</v>
      </c>
      <c r="J12" s="29">
        <f>'Tabela 6 - Plan otplate kredita'!Q5</f>
        <v>0</v>
      </c>
      <c r="K12" s="29">
        <f>'Tabela 6 - Plan otplate kredita'!R5</f>
        <v>0</v>
      </c>
      <c r="L12" s="29">
        <f>'Tabela 6 - Plan otplate kredita'!S5</f>
        <v>0</v>
      </c>
    </row>
    <row r="13" spans="1:12" x14ac:dyDescent="0.25">
      <c r="A13" s="22" t="s">
        <v>39</v>
      </c>
      <c r="B13" s="23" t="s">
        <v>40</v>
      </c>
      <c r="C13" s="30">
        <f>C3-C8</f>
        <v>0</v>
      </c>
      <c r="D13" s="30">
        <f>D3-D8</f>
        <v>0</v>
      </c>
      <c r="E13" s="30">
        <f>E3-E8</f>
        <v>0</v>
      </c>
      <c r="F13" s="30">
        <f>F3-F8</f>
        <v>0</v>
      </c>
      <c r="G13" s="30">
        <f>G3-G8</f>
        <v>0</v>
      </c>
      <c r="H13" s="30">
        <f t="shared" ref="H13:L13" si="2">H3-H8</f>
        <v>0</v>
      </c>
      <c r="I13" s="30">
        <f t="shared" si="2"/>
        <v>0</v>
      </c>
      <c r="J13" s="30">
        <f t="shared" si="2"/>
        <v>0</v>
      </c>
      <c r="K13" s="30">
        <f t="shared" si="2"/>
        <v>0</v>
      </c>
      <c r="L13" s="30">
        <f t="shared" si="2"/>
        <v>0</v>
      </c>
    </row>
  </sheetData>
  <sheetProtection algorithmName="SHA-512" hashValue="jliqO2wCIg4vZcWW7YjWjwTvE8tA1HbfM4UHgbn68II0Xbmwhqf69/xKm06CWnpyCztNqCwwXFh1meF2NeZGlg==" saltValue="B8JqWilFYIUu4MXN5Ci44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T48"/>
  <sheetViews>
    <sheetView workbookViewId="0">
      <selection activeCell="F28" sqref="F28"/>
    </sheetView>
  </sheetViews>
  <sheetFormatPr defaultColWidth="8.85546875" defaultRowHeight="15" x14ac:dyDescent="0.25"/>
  <cols>
    <col min="1" max="1" width="23" style="46" bestFit="1" customWidth="1"/>
    <col min="2" max="2" width="8.140625" style="46" customWidth="1"/>
    <col min="3" max="3" width="13.140625" style="46" bestFit="1" customWidth="1"/>
    <col min="4" max="13" width="15.7109375" style="46" customWidth="1"/>
    <col min="14" max="15" width="8.85546875" style="46"/>
    <col min="16" max="16" width="0" style="46" hidden="1" customWidth="1"/>
    <col min="17" max="16384" width="8.85546875" style="46"/>
  </cols>
  <sheetData>
    <row r="1" spans="1:20" x14ac:dyDescent="0.25">
      <c r="A1" s="69"/>
      <c r="B1" s="69"/>
      <c r="C1" s="69"/>
      <c r="D1" s="106" t="s">
        <v>63</v>
      </c>
      <c r="E1" s="106"/>
      <c r="F1" s="106"/>
      <c r="G1" s="106"/>
      <c r="H1" s="106"/>
      <c r="I1" s="106"/>
      <c r="J1" s="106"/>
      <c r="K1" s="106"/>
      <c r="L1" s="106"/>
      <c r="M1" s="106"/>
    </row>
    <row r="2" spans="1:20" ht="47.25" customHeight="1" x14ac:dyDescent="0.25">
      <c r="A2" s="70" t="s">
        <v>4</v>
      </c>
      <c r="B2" s="70" t="s">
        <v>5</v>
      </c>
      <c r="C2" s="70" t="s">
        <v>6</v>
      </c>
      <c r="D2" s="71">
        <v>1</v>
      </c>
      <c r="E2" s="72">
        <v>2</v>
      </c>
      <c r="F2" s="72">
        <v>3</v>
      </c>
      <c r="G2" s="72">
        <v>4</v>
      </c>
      <c r="H2" s="72">
        <v>5</v>
      </c>
      <c r="I2" s="72">
        <v>6</v>
      </c>
      <c r="J2" s="72">
        <v>7</v>
      </c>
      <c r="K2" s="72">
        <v>8</v>
      </c>
      <c r="L2" s="72">
        <v>9</v>
      </c>
      <c r="M2" s="72">
        <v>10</v>
      </c>
      <c r="T2" s="46" t="s">
        <v>62</v>
      </c>
    </row>
    <row r="3" spans="1:20" x14ac:dyDescent="0.25">
      <c r="A3" s="45"/>
      <c r="B3" s="45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20" x14ac:dyDescent="0.25">
      <c r="A4" s="45"/>
      <c r="B4" s="45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0" x14ac:dyDescent="0.25">
      <c r="A5" s="45"/>
      <c r="B5" s="45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20" x14ac:dyDescent="0.25">
      <c r="A6" s="45"/>
      <c r="B6" s="45"/>
      <c r="C6" s="47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20" x14ac:dyDescent="0.25">
      <c r="A7" s="45"/>
      <c r="B7" s="45"/>
      <c r="C7" s="47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20" x14ac:dyDescent="0.25">
      <c r="A8" s="45"/>
      <c r="B8" s="45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20" x14ac:dyDescent="0.25">
      <c r="A9" s="45"/>
      <c r="B9" s="45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20" x14ac:dyDescent="0.25">
      <c r="A10" s="45"/>
      <c r="B10" s="45"/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20" x14ac:dyDescent="0.25">
      <c r="A11" s="45"/>
      <c r="B11" s="45"/>
      <c r="C11" s="47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20" x14ac:dyDescent="0.25">
      <c r="A12" s="45"/>
      <c r="B12" s="45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20" x14ac:dyDescent="0.25">
      <c r="A13" s="45"/>
      <c r="B13" s="45"/>
      <c r="C13" s="47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0" x14ac:dyDescent="0.25">
      <c r="A14" s="45"/>
      <c r="B14" s="45"/>
      <c r="C14" s="47"/>
      <c r="D14" s="48"/>
      <c r="E14" s="48"/>
      <c r="F14" s="48"/>
      <c r="G14" s="48"/>
      <c r="H14" s="48"/>
      <c r="I14" s="48"/>
      <c r="J14" s="48"/>
      <c r="K14" s="48"/>
      <c r="L14" s="48"/>
      <c r="M14" s="48"/>
    </row>
    <row r="15" spans="1:20" x14ac:dyDescent="0.25">
      <c r="A15" s="118" t="s">
        <v>100</v>
      </c>
      <c r="B15" s="119"/>
      <c r="C15" s="120"/>
      <c r="D15" s="48"/>
      <c r="E15" s="121"/>
      <c r="F15" s="122"/>
      <c r="G15" s="122"/>
      <c r="H15" s="122"/>
      <c r="I15" s="122"/>
      <c r="J15" s="122"/>
      <c r="K15" s="122"/>
      <c r="L15" s="122"/>
      <c r="M15" s="123"/>
    </row>
    <row r="16" spans="1:20" x14ac:dyDescent="0.25">
      <c r="A16" s="110" t="s">
        <v>101</v>
      </c>
      <c r="B16" s="111"/>
      <c r="C16" s="112"/>
      <c r="D16" s="48"/>
      <c r="E16" s="48"/>
      <c r="F16" s="48"/>
      <c r="G16" s="48"/>
      <c r="H16" s="48"/>
      <c r="I16" s="48"/>
      <c r="J16" s="48"/>
      <c r="K16" s="48"/>
      <c r="L16" s="48"/>
      <c r="M16" s="48"/>
    </row>
    <row r="17" spans="1:17" ht="15" customHeight="1" x14ac:dyDescent="0.25">
      <c r="A17" s="110" t="s">
        <v>102</v>
      </c>
      <c r="B17" s="111"/>
      <c r="C17" s="112"/>
      <c r="D17" s="48"/>
      <c r="E17" s="115"/>
      <c r="F17" s="116"/>
      <c r="G17" s="116"/>
      <c r="H17" s="116"/>
      <c r="I17" s="116"/>
      <c r="J17" s="116"/>
      <c r="K17" s="116"/>
      <c r="L17" s="116"/>
      <c r="M17" s="117"/>
    </row>
    <row r="18" spans="1:17" ht="15.75" thickBot="1" x14ac:dyDescent="0.3">
      <c r="A18" s="107" t="s">
        <v>7</v>
      </c>
      <c r="B18" s="108"/>
      <c r="C18" s="109"/>
      <c r="D18" s="61">
        <f>SUMPRODUCT(D3:D14,$C$3:$C$14)+D15+D16+D17</f>
        <v>0</v>
      </c>
      <c r="E18" s="61">
        <f>SUMPRODUCT(E3:E14,$C$3:$C$14)+E16</f>
        <v>0</v>
      </c>
      <c r="F18" s="61">
        <f t="shared" ref="F18:M18" si="0">SUMPRODUCT(F3:F14,$C$3:$C$14)+F16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</row>
    <row r="19" spans="1:17" ht="15" customHeight="1" x14ac:dyDescent="0.25">
      <c r="A19" s="113" t="s">
        <v>103</v>
      </c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63"/>
      <c r="O19" s="63"/>
      <c r="P19" s="63"/>
      <c r="Q19" s="63"/>
    </row>
    <row r="20" spans="1:17" x14ac:dyDescent="0.25">
      <c r="A20" s="114"/>
      <c r="B20" s="114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63"/>
      <c r="O20" s="63"/>
      <c r="P20" s="63"/>
      <c r="Q20" s="63"/>
    </row>
    <row r="21" spans="1:17" x14ac:dyDescent="0.25">
      <c r="A21" s="114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63"/>
      <c r="O21" s="63"/>
      <c r="P21" s="63"/>
      <c r="Q21" s="63"/>
    </row>
    <row r="22" spans="1:17" x14ac:dyDescent="0.25">
      <c r="A22" s="114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63"/>
      <c r="O22" s="63"/>
      <c r="P22" s="63"/>
      <c r="Q22" s="63"/>
    </row>
    <row r="23" spans="1:17" ht="43.5" customHeight="1" x14ac:dyDescent="0.25">
      <c r="A23" s="114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63"/>
      <c r="O23" s="63"/>
      <c r="P23" s="63"/>
      <c r="Q23" s="63"/>
    </row>
    <row r="24" spans="1:17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</row>
    <row r="25" spans="1:17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</row>
    <row r="26" spans="1:17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</row>
    <row r="27" spans="1:17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7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7" x14ac:dyDescent="0.25">
      <c r="A29" s="103" t="s">
        <v>71</v>
      </c>
      <c r="B29" s="103"/>
      <c r="C29" s="103"/>
      <c r="D29" s="63"/>
      <c r="E29" s="63"/>
      <c r="F29" s="63"/>
      <c r="G29" s="63" t="s">
        <v>62</v>
      </c>
      <c r="H29" s="63"/>
      <c r="I29" s="63"/>
      <c r="J29" s="63"/>
      <c r="K29" s="63"/>
      <c r="L29" s="63"/>
      <c r="M29" s="63"/>
      <c r="N29" s="63"/>
      <c r="O29" s="63"/>
      <c r="P29" s="64">
        <v>0.01</v>
      </c>
      <c r="Q29" s="63"/>
    </row>
    <row r="30" spans="1:17" x14ac:dyDescent="0.25">
      <c r="A30" s="104" t="s">
        <v>72</v>
      </c>
      <c r="B30" s="105"/>
      <c r="C30" s="65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6">
        <v>1.4999999999999999E-2</v>
      </c>
      <c r="Q30" s="63"/>
    </row>
    <row r="31" spans="1:1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>
        <v>0.02</v>
      </c>
      <c r="Q31" s="63"/>
    </row>
    <row r="32" spans="1:1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6">
        <v>2.5000000000000001E-2</v>
      </c>
      <c r="Q32" s="63"/>
    </row>
    <row r="33" spans="1:17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4">
        <v>0.03</v>
      </c>
      <c r="Q33" s="63"/>
    </row>
    <row r="34" spans="1:1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6">
        <v>3.5000000000000003E-2</v>
      </c>
      <c r="Q34" s="63"/>
    </row>
    <row r="35" spans="1:1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4">
        <v>0.04</v>
      </c>
      <c r="Q35" s="63"/>
    </row>
    <row r="36" spans="1:17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1:17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7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7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7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7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</row>
    <row r="42" spans="1:17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17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7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7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</row>
    <row r="46" spans="1:17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7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</row>
    <row r="48" spans="1:17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</row>
  </sheetData>
  <sheetProtection algorithmName="SHA-512" hashValue="vyyUcANdu+X2G/s0jy0P6OMRm3szhfarlihP+oR0cNNOfhYTdYt/72ZHe8ec1MN+rx/CV7U3dRRNejeDDK1wmw==" saltValue="oWH1b/4AqejGN/M6UUPPtA==" spinCount="100000" sheet="1" objects="1" scenarios="1"/>
  <mergeCells count="10">
    <mergeCell ref="A29:C29"/>
    <mergeCell ref="A30:B30"/>
    <mergeCell ref="D1:M1"/>
    <mergeCell ref="A18:C18"/>
    <mergeCell ref="A16:C16"/>
    <mergeCell ref="A17:C17"/>
    <mergeCell ref="A19:M23"/>
    <mergeCell ref="E17:M17"/>
    <mergeCell ref="A15:C15"/>
    <mergeCell ref="E15:M15"/>
  </mergeCells>
  <dataValidations count="1">
    <dataValidation type="list" allowBlank="1" showInputMessage="1" showErrorMessage="1" sqref="C30" xr:uid="{00000000-0002-0000-0100-000000000000}">
      <formula1>$P$29:$P$35</formula1>
    </dataValidation>
  </dataValidation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W195"/>
  <sheetViews>
    <sheetView workbookViewId="0">
      <selection activeCell="E28" sqref="E28"/>
    </sheetView>
  </sheetViews>
  <sheetFormatPr defaultColWidth="8.85546875" defaultRowHeight="15" x14ac:dyDescent="0.25"/>
  <cols>
    <col min="1" max="1" width="19.140625" style="46" bestFit="1" customWidth="1"/>
    <col min="2" max="2" width="8.140625" style="46" customWidth="1"/>
    <col min="3" max="3" width="10.85546875" style="46" bestFit="1" customWidth="1"/>
    <col min="4" max="13" width="15.7109375" style="46" customWidth="1"/>
    <col min="14" max="15" width="8.85546875" style="46"/>
    <col min="16" max="16" width="0" style="46" hidden="1" customWidth="1"/>
    <col min="17" max="16384" width="8.85546875" style="46"/>
  </cols>
  <sheetData>
    <row r="1" spans="1:23" x14ac:dyDescent="0.25">
      <c r="A1" s="69"/>
      <c r="B1" s="69"/>
      <c r="C1" s="69"/>
      <c r="D1" s="106" t="s">
        <v>68</v>
      </c>
      <c r="E1" s="106"/>
      <c r="F1" s="106"/>
      <c r="G1" s="106"/>
      <c r="H1" s="106"/>
      <c r="I1" s="106"/>
      <c r="J1" s="106"/>
      <c r="K1" s="106"/>
      <c r="L1" s="106"/>
      <c r="M1" s="106"/>
    </row>
    <row r="2" spans="1:23" ht="47.25" customHeight="1" x14ac:dyDescent="0.25">
      <c r="A2" s="70" t="s">
        <v>8</v>
      </c>
      <c r="B2" s="70" t="s">
        <v>5</v>
      </c>
      <c r="C2" s="70" t="s">
        <v>6</v>
      </c>
      <c r="D2" s="71">
        <v>1</v>
      </c>
      <c r="E2" s="72">
        <v>2</v>
      </c>
      <c r="F2" s="72">
        <v>3</v>
      </c>
      <c r="G2" s="72">
        <v>4</v>
      </c>
      <c r="H2" s="72">
        <v>5</v>
      </c>
      <c r="I2" s="72">
        <v>6</v>
      </c>
      <c r="J2" s="72">
        <v>7</v>
      </c>
      <c r="K2" s="72">
        <v>8</v>
      </c>
      <c r="L2" s="72">
        <v>9</v>
      </c>
      <c r="M2" s="72">
        <v>10</v>
      </c>
    </row>
    <row r="3" spans="1:23" x14ac:dyDescent="0.25">
      <c r="A3" s="45"/>
      <c r="B3" s="45"/>
      <c r="C3" s="47"/>
      <c r="D3" s="48"/>
      <c r="E3" s="48"/>
      <c r="F3" s="48"/>
      <c r="G3" s="48"/>
      <c r="H3" s="48"/>
      <c r="I3" s="48"/>
      <c r="J3" s="48"/>
      <c r="K3" s="48"/>
      <c r="L3" s="48"/>
      <c r="M3" s="48"/>
    </row>
    <row r="4" spans="1:23" x14ac:dyDescent="0.25">
      <c r="A4" s="45"/>
      <c r="B4" s="45"/>
      <c r="C4" s="47"/>
      <c r="D4" s="48"/>
      <c r="E4" s="48"/>
      <c r="F4" s="48"/>
      <c r="G4" s="48"/>
      <c r="H4" s="48"/>
      <c r="I4" s="48"/>
      <c r="J4" s="48"/>
      <c r="K4" s="48"/>
      <c r="L4" s="48"/>
      <c r="M4" s="48"/>
    </row>
    <row r="5" spans="1:23" x14ac:dyDescent="0.25">
      <c r="A5" s="45"/>
      <c r="B5" s="45"/>
      <c r="C5" s="47"/>
      <c r="D5" s="48"/>
      <c r="E5" s="48"/>
      <c r="F5" s="48"/>
      <c r="G5" s="48"/>
      <c r="H5" s="48"/>
      <c r="I5" s="48"/>
      <c r="J5" s="48"/>
      <c r="K5" s="48"/>
      <c r="L5" s="48"/>
      <c r="M5" s="48"/>
    </row>
    <row r="6" spans="1:23" x14ac:dyDescent="0.25">
      <c r="A6" s="45"/>
      <c r="B6" s="45"/>
      <c r="C6" s="50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23" x14ac:dyDescent="0.25">
      <c r="A7" s="45"/>
      <c r="B7" s="45"/>
      <c r="C7" s="50"/>
      <c r="D7" s="48"/>
      <c r="E7" s="48"/>
      <c r="F7" s="48"/>
      <c r="G7" s="48"/>
      <c r="H7" s="48"/>
      <c r="I7" s="48"/>
      <c r="J7" s="48"/>
      <c r="K7" s="48"/>
      <c r="L7" s="48"/>
      <c r="M7" s="48"/>
    </row>
    <row r="8" spans="1:23" x14ac:dyDescent="0.25">
      <c r="A8" s="45"/>
      <c r="B8" s="45"/>
      <c r="C8" s="50"/>
      <c r="D8" s="48"/>
      <c r="E8" s="48"/>
      <c r="F8" s="48"/>
      <c r="G8" s="48"/>
      <c r="H8" s="48"/>
      <c r="I8" s="48"/>
      <c r="J8" s="48"/>
      <c r="K8" s="48"/>
      <c r="L8" s="48"/>
      <c r="M8" s="48"/>
    </row>
    <row r="9" spans="1:23" x14ac:dyDescent="0.25">
      <c r="A9" s="45"/>
      <c r="B9" s="45"/>
      <c r="C9" s="50"/>
      <c r="D9" s="48"/>
      <c r="E9" s="48"/>
      <c r="F9" s="48"/>
      <c r="G9" s="48"/>
      <c r="H9" s="48"/>
      <c r="I9" s="48"/>
      <c r="J9" s="48"/>
      <c r="K9" s="48"/>
      <c r="L9" s="48"/>
      <c r="M9" s="48"/>
    </row>
    <row r="10" spans="1:23" x14ac:dyDescent="0.25">
      <c r="A10" s="45"/>
      <c r="B10" s="45"/>
      <c r="C10" s="50"/>
      <c r="D10" s="48"/>
      <c r="E10" s="48"/>
      <c r="F10" s="48"/>
      <c r="G10" s="48"/>
      <c r="H10" s="48"/>
      <c r="I10" s="48"/>
      <c r="J10" s="48"/>
      <c r="K10" s="48"/>
      <c r="L10" s="48"/>
      <c r="M10" s="48"/>
    </row>
    <row r="11" spans="1:23" x14ac:dyDescent="0.25">
      <c r="A11" s="45"/>
      <c r="B11" s="45"/>
      <c r="C11" s="50"/>
      <c r="D11" s="48"/>
      <c r="E11" s="48"/>
      <c r="F11" s="48"/>
      <c r="G11" s="48"/>
      <c r="H11" s="48"/>
      <c r="I11" s="48"/>
      <c r="J11" s="48"/>
      <c r="K11" s="48"/>
      <c r="L11" s="48"/>
      <c r="M11" s="48"/>
    </row>
    <row r="12" spans="1:23" x14ac:dyDescent="0.25">
      <c r="A12" s="45"/>
      <c r="B12" s="45"/>
      <c r="C12" s="50"/>
      <c r="D12" s="48"/>
      <c r="E12" s="48"/>
      <c r="F12" s="48"/>
      <c r="G12" s="48"/>
      <c r="H12" s="48"/>
      <c r="I12" s="48"/>
      <c r="J12" s="48"/>
      <c r="K12" s="48"/>
      <c r="L12" s="48"/>
      <c r="M12" s="48"/>
    </row>
    <row r="13" spans="1:23" x14ac:dyDescent="0.25">
      <c r="A13" s="45"/>
      <c r="B13" s="45"/>
      <c r="C13" s="50"/>
      <c r="D13" s="48"/>
      <c r="E13" s="48"/>
      <c r="F13" s="48"/>
      <c r="G13" s="48"/>
      <c r="H13" s="48"/>
      <c r="I13" s="48"/>
      <c r="J13" s="48"/>
      <c r="K13" s="48"/>
      <c r="L13" s="48"/>
      <c r="M13" s="48"/>
    </row>
    <row r="14" spans="1:23" x14ac:dyDescent="0.25">
      <c r="A14" s="107" t="s">
        <v>9</v>
      </c>
      <c r="B14" s="108"/>
      <c r="C14" s="109"/>
      <c r="D14" s="62">
        <f>SUMPRODUCT(D3:D13,$C$3:$C$13)</f>
        <v>0</v>
      </c>
      <c r="E14" s="62">
        <f>SUMPRODUCT(E3:E13,$C$3:$C$13)</f>
        <v>0</v>
      </c>
      <c r="F14" s="62">
        <f>SUMPRODUCT(F3:F13,$C$3:$C$13)*(100%+$C$26)</f>
        <v>0</v>
      </c>
      <c r="G14" s="62">
        <f>SUMPRODUCT(G3:G13,$C$3:$C$13)*(100%+$C$26)^E2</f>
        <v>0</v>
      </c>
      <c r="H14" s="62">
        <f t="shared" ref="H14:M14" si="0">SUMPRODUCT(H3:H13,$C$3:$C$13)*(100%+$C$26)^F2</f>
        <v>0</v>
      </c>
      <c r="I14" s="62">
        <f t="shared" si="0"/>
        <v>0</v>
      </c>
      <c r="J14" s="62">
        <f t="shared" si="0"/>
        <v>0</v>
      </c>
      <c r="K14" s="62">
        <f t="shared" si="0"/>
        <v>0</v>
      </c>
      <c r="L14" s="62">
        <f t="shared" si="0"/>
        <v>0</v>
      </c>
      <c r="M14" s="62">
        <f t="shared" si="0"/>
        <v>0</v>
      </c>
    </row>
    <row r="15" spans="1:23" ht="15" customHeight="1" x14ac:dyDescent="0.25">
      <c r="A15" s="113" t="s">
        <v>64</v>
      </c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63"/>
      <c r="O16" s="63"/>
      <c r="P16" s="63"/>
      <c r="Q16" s="63"/>
      <c r="R16" s="63"/>
      <c r="S16" s="63"/>
      <c r="T16" s="63"/>
      <c r="U16" s="63"/>
      <c r="V16" s="63"/>
      <c r="W16" s="63"/>
    </row>
    <row r="17" spans="1:23" x14ac:dyDescent="0.25">
      <c r="A17" s="114"/>
      <c r="B17" s="114"/>
      <c r="C17" s="114"/>
      <c r="D17" s="114"/>
      <c r="E17" s="114"/>
      <c r="F17" s="114"/>
      <c r="G17" s="114"/>
      <c r="H17" s="114"/>
      <c r="I17" s="114"/>
      <c r="J17" s="114"/>
      <c r="K17" s="114"/>
      <c r="L17" s="114"/>
      <c r="M17" s="114"/>
      <c r="N17" s="63"/>
      <c r="O17" s="63"/>
      <c r="P17" s="63"/>
      <c r="Q17" s="63"/>
      <c r="R17" s="63"/>
      <c r="S17" s="63"/>
      <c r="T17" s="63"/>
      <c r="U17" s="63"/>
      <c r="V17" s="63"/>
      <c r="W17" s="63"/>
    </row>
    <row r="18" spans="1:23" x14ac:dyDescent="0.25">
      <c r="A18" s="67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3"/>
      <c r="O18" s="63"/>
      <c r="P18" s="63"/>
      <c r="Q18" s="63"/>
      <c r="R18" s="63"/>
      <c r="S18" s="63"/>
      <c r="T18" s="63"/>
      <c r="U18" s="63"/>
      <c r="V18" s="63"/>
      <c r="W18" s="63"/>
    </row>
    <row r="19" spans="1:23" ht="14.25" customHeigh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0" spans="1:23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3"/>
      <c r="O20" s="63"/>
      <c r="P20" s="63"/>
      <c r="Q20" s="63"/>
      <c r="R20" s="63"/>
      <c r="S20" s="63"/>
      <c r="T20" s="63"/>
      <c r="U20" s="63"/>
      <c r="V20" s="63"/>
      <c r="W20" s="63"/>
    </row>
    <row r="21" spans="1:23" x14ac:dyDescent="0.2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3"/>
      <c r="O21" s="63"/>
      <c r="P21" s="63"/>
      <c r="Q21" s="63"/>
      <c r="R21" s="63"/>
      <c r="S21" s="63"/>
      <c r="T21" s="63"/>
      <c r="U21" s="63"/>
      <c r="V21" s="63"/>
      <c r="W21" s="63"/>
    </row>
    <row r="22" spans="1:23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</row>
    <row r="23" spans="1:23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</row>
    <row r="24" spans="1:23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</row>
    <row r="25" spans="1:23" ht="15" customHeight="1" x14ac:dyDescent="0.25">
      <c r="A25" s="103" t="s">
        <v>71</v>
      </c>
      <c r="B25" s="103"/>
      <c r="C25" s="103"/>
      <c r="D25" s="63"/>
      <c r="E25" s="63"/>
      <c r="F25" s="63"/>
      <c r="G25" s="63" t="s">
        <v>62</v>
      </c>
      <c r="H25" s="63"/>
      <c r="I25" s="63"/>
      <c r="J25" s="63"/>
      <c r="K25" s="63"/>
      <c r="L25" s="63"/>
      <c r="M25" s="63"/>
      <c r="N25" s="63"/>
      <c r="O25" s="63"/>
      <c r="P25" s="64">
        <v>0.01</v>
      </c>
      <c r="Q25" s="63"/>
      <c r="R25" s="63"/>
      <c r="S25" s="63"/>
      <c r="T25" s="63"/>
      <c r="U25" s="63"/>
      <c r="V25" s="63"/>
      <c r="W25" s="63"/>
    </row>
    <row r="26" spans="1:23" ht="15" customHeight="1" x14ac:dyDescent="0.25">
      <c r="A26" s="104" t="s">
        <v>72</v>
      </c>
      <c r="B26" s="105"/>
      <c r="C26" s="65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6">
        <v>1.4999999999999999E-2</v>
      </c>
      <c r="Q26" s="63"/>
      <c r="R26" s="63"/>
      <c r="S26" s="63"/>
      <c r="T26" s="63"/>
      <c r="U26" s="63"/>
      <c r="V26" s="63"/>
      <c r="W26" s="63"/>
    </row>
    <row r="27" spans="1:23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4">
        <v>0.02</v>
      </c>
      <c r="Q27" s="63"/>
      <c r="R27" s="63"/>
      <c r="S27" s="63"/>
      <c r="T27" s="63"/>
      <c r="U27" s="63"/>
      <c r="V27" s="63"/>
      <c r="W27" s="63"/>
    </row>
    <row r="28" spans="1:23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6">
        <v>2.5000000000000001E-2</v>
      </c>
      <c r="Q28" s="63"/>
      <c r="R28" s="63"/>
      <c r="S28" s="63"/>
      <c r="T28" s="63"/>
      <c r="U28" s="63"/>
      <c r="V28" s="63"/>
      <c r="W28" s="63"/>
    </row>
    <row r="29" spans="1:23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4">
        <v>0.03</v>
      </c>
      <c r="Q29" s="63"/>
      <c r="R29" s="63"/>
      <c r="S29" s="63"/>
      <c r="T29" s="63"/>
      <c r="U29" s="63"/>
      <c r="V29" s="63"/>
      <c r="W29" s="63"/>
    </row>
    <row r="30" spans="1:23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6">
        <v>3.5000000000000003E-2</v>
      </c>
      <c r="Q30" s="63"/>
      <c r="R30" s="63"/>
      <c r="S30" s="63"/>
      <c r="T30" s="63"/>
      <c r="U30" s="63"/>
      <c r="V30" s="63"/>
      <c r="W30" s="63"/>
    </row>
    <row r="31" spans="1:23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4">
        <v>0.04</v>
      </c>
      <c r="Q31" s="63"/>
      <c r="R31" s="63"/>
      <c r="S31" s="63"/>
      <c r="T31" s="63"/>
      <c r="U31" s="63"/>
      <c r="V31" s="63"/>
      <c r="W31" s="63"/>
    </row>
    <row r="32" spans="1:23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</row>
    <row r="33" spans="1:23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</row>
    <row r="34" spans="1:23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</row>
    <row r="35" spans="1:23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</row>
    <row r="36" spans="1:23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</row>
    <row r="37" spans="1:23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</row>
    <row r="38" spans="1:23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</row>
    <row r="39" spans="1:23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</row>
    <row r="40" spans="1:23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</row>
    <row r="41" spans="1:23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</row>
    <row r="42" spans="1:23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</row>
    <row r="43" spans="1:23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</row>
    <row r="44" spans="1:23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</row>
    <row r="45" spans="1:23" x14ac:dyDescent="0.25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</row>
    <row r="46" spans="1:23" x14ac:dyDescent="0.25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 x14ac:dyDescent="0.25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 x14ac:dyDescent="0.25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 x14ac:dyDescent="0.25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 x14ac:dyDescent="0.25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</row>
    <row r="51" spans="1:23" x14ac:dyDescent="0.25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</row>
    <row r="52" spans="1:23" x14ac:dyDescent="0.25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</row>
    <row r="53" spans="1:23" x14ac:dyDescent="0.25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</row>
    <row r="54" spans="1:23" x14ac:dyDescent="0.25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 x14ac:dyDescent="0.25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 x14ac:dyDescent="0.25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</row>
    <row r="57" spans="1:23" x14ac:dyDescent="0.25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</row>
    <row r="58" spans="1:23" x14ac:dyDescent="0.25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</row>
    <row r="59" spans="1:23" x14ac:dyDescent="0.25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</row>
    <row r="60" spans="1:23" x14ac:dyDescent="0.25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</row>
    <row r="61" spans="1:23" x14ac:dyDescent="0.25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</row>
    <row r="62" spans="1:23" x14ac:dyDescent="0.25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</row>
    <row r="63" spans="1:23" x14ac:dyDescent="0.25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</row>
    <row r="64" spans="1:23" x14ac:dyDescent="0.25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</row>
    <row r="65" spans="1:23" x14ac:dyDescent="0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</row>
    <row r="66" spans="1:23" x14ac:dyDescent="0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</row>
    <row r="67" spans="1:23" x14ac:dyDescent="0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</row>
    <row r="68" spans="1:23" x14ac:dyDescent="0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</row>
    <row r="69" spans="1:23" x14ac:dyDescent="0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</row>
    <row r="70" spans="1:23" x14ac:dyDescent="0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</row>
    <row r="71" spans="1:23" x14ac:dyDescent="0.25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</row>
    <row r="72" spans="1:23" x14ac:dyDescent="0.25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</row>
    <row r="73" spans="1:23" x14ac:dyDescent="0.25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</row>
    <row r="74" spans="1:23" x14ac:dyDescent="0.25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</row>
    <row r="75" spans="1:23" x14ac:dyDescent="0.25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</row>
    <row r="76" spans="1:23" x14ac:dyDescent="0.25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</row>
    <row r="77" spans="1:23" x14ac:dyDescent="0.25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</row>
    <row r="78" spans="1:23" x14ac:dyDescent="0.25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</row>
    <row r="79" spans="1:23" x14ac:dyDescent="0.25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</row>
    <row r="80" spans="1:23" x14ac:dyDescent="0.25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</row>
    <row r="81" spans="1:23" x14ac:dyDescent="0.25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</row>
    <row r="82" spans="1:23" x14ac:dyDescent="0.25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</row>
    <row r="83" spans="1:23" x14ac:dyDescent="0.25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</row>
    <row r="84" spans="1:23" x14ac:dyDescent="0.25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</row>
    <row r="85" spans="1:23" x14ac:dyDescent="0.25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</row>
    <row r="86" spans="1:23" x14ac:dyDescent="0.25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</row>
    <row r="87" spans="1:23" x14ac:dyDescent="0.25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</row>
    <row r="88" spans="1:23" x14ac:dyDescent="0.25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</row>
    <row r="89" spans="1:23" x14ac:dyDescent="0.25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</row>
    <row r="90" spans="1:23" x14ac:dyDescent="0.25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</row>
    <row r="91" spans="1:23" x14ac:dyDescent="0.25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</row>
    <row r="92" spans="1:23" x14ac:dyDescent="0.25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</row>
    <row r="93" spans="1:23" x14ac:dyDescent="0.25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</row>
    <row r="94" spans="1:23" x14ac:dyDescent="0.25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</row>
    <row r="95" spans="1:23" x14ac:dyDescent="0.25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</row>
    <row r="96" spans="1:23" x14ac:dyDescent="0.25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</row>
    <row r="97" spans="1:23" x14ac:dyDescent="0.25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</row>
    <row r="98" spans="1:23" x14ac:dyDescent="0.25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</row>
    <row r="99" spans="1:23" x14ac:dyDescent="0.25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</row>
    <row r="100" spans="1:23" x14ac:dyDescent="0.25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</row>
    <row r="101" spans="1:23" x14ac:dyDescent="0.25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</row>
    <row r="102" spans="1:23" x14ac:dyDescent="0.25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</row>
    <row r="103" spans="1:23" x14ac:dyDescent="0.25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</row>
    <row r="104" spans="1:23" x14ac:dyDescent="0.25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</row>
    <row r="105" spans="1:23" x14ac:dyDescent="0.25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</row>
    <row r="106" spans="1:23" x14ac:dyDescent="0.25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</row>
    <row r="107" spans="1:23" x14ac:dyDescent="0.25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</row>
    <row r="108" spans="1:23" x14ac:dyDescent="0.25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</row>
    <row r="109" spans="1:23" x14ac:dyDescent="0.25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</row>
    <row r="110" spans="1:23" x14ac:dyDescent="0.25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</row>
    <row r="111" spans="1:23" x14ac:dyDescent="0.25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</row>
    <row r="112" spans="1:23" x14ac:dyDescent="0.25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</row>
    <row r="113" spans="1:23" x14ac:dyDescent="0.25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 x14ac:dyDescent="0.25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</row>
    <row r="115" spans="1:23" x14ac:dyDescent="0.25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</row>
    <row r="116" spans="1:23" x14ac:dyDescent="0.25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</row>
    <row r="117" spans="1:23" x14ac:dyDescent="0.25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</row>
    <row r="118" spans="1:23" x14ac:dyDescent="0.25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</row>
    <row r="119" spans="1:23" x14ac:dyDescent="0.25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</row>
    <row r="120" spans="1:23" x14ac:dyDescent="0.25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</row>
    <row r="121" spans="1:23" x14ac:dyDescent="0.25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</row>
    <row r="122" spans="1:23" x14ac:dyDescent="0.25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</row>
    <row r="123" spans="1:23" x14ac:dyDescent="0.25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</row>
    <row r="124" spans="1:23" x14ac:dyDescent="0.25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</row>
    <row r="125" spans="1:23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</row>
    <row r="126" spans="1:23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</row>
    <row r="127" spans="1:23" x14ac:dyDescent="0.25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</row>
    <row r="128" spans="1:23" x14ac:dyDescent="0.25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</row>
    <row r="129" spans="1:23" x14ac:dyDescent="0.25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</row>
    <row r="130" spans="1:23" x14ac:dyDescent="0.25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</row>
    <row r="131" spans="1:23" x14ac:dyDescent="0.25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</row>
    <row r="132" spans="1:23" x14ac:dyDescent="0.25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</row>
    <row r="133" spans="1:23" x14ac:dyDescent="0.25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</row>
    <row r="134" spans="1:23" x14ac:dyDescent="0.25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</row>
    <row r="135" spans="1:23" x14ac:dyDescent="0.25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</row>
    <row r="136" spans="1:23" x14ac:dyDescent="0.25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</row>
    <row r="137" spans="1:23" x14ac:dyDescent="0.25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</row>
    <row r="138" spans="1:23" x14ac:dyDescent="0.25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</row>
    <row r="139" spans="1:23" x14ac:dyDescent="0.25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</row>
    <row r="140" spans="1:23" x14ac:dyDescent="0.25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</row>
    <row r="141" spans="1:23" x14ac:dyDescent="0.25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</row>
    <row r="142" spans="1:23" x14ac:dyDescent="0.25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</row>
    <row r="143" spans="1:23" x14ac:dyDescent="0.25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</row>
    <row r="144" spans="1:23" x14ac:dyDescent="0.25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</row>
    <row r="145" spans="1:23" x14ac:dyDescent="0.25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</row>
    <row r="146" spans="1:23" x14ac:dyDescent="0.25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</row>
    <row r="147" spans="1:23" x14ac:dyDescent="0.25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 x14ac:dyDescent="0.25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 x14ac:dyDescent="0.25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</row>
    <row r="150" spans="1:23" x14ac:dyDescent="0.25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</row>
    <row r="151" spans="1:23" x14ac:dyDescent="0.25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</row>
    <row r="152" spans="1:23" x14ac:dyDescent="0.25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</row>
    <row r="153" spans="1:23" x14ac:dyDescent="0.25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</row>
    <row r="154" spans="1:23" x14ac:dyDescent="0.25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</row>
    <row r="155" spans="1:23" x14ac:dyDescent="0.25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</row>
    <row r="156" spans="1:23" x14ac:dyDescent="0.25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</row>
    <row r="157" spans="1:23" x14ac:dyDescent="0.25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</row>
    <row r="158" spans="1:23" x14ac:dyDescent="0.25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</row>
    <row r="159" spans="1:23" x14ac:dyDescent="0.25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</row>
    <row r="160" spans="1:23" x14ac:dyDescent="0.25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</row>
    <row r="161" spans="1:23" x14ac:dyDescent="0.25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</row>
    <row r="162" spans="1:23" x14ac:dyDescent="0.25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</row>
    <row r="163" spans="1:23" x14ac:dyDescent="0.25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</row>
    <row r="164" spans="1:23" x14ac:dyDescent="0.25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</row>
    <row r="165" spans="1:23" x14ac:dyDescent="0.25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</row>
    <row r="166" spans="1:23" x14ac:dyDescent="0.25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</row>
    <row r="167" spans="1:23" x14ac:dyDescent="0.25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</row>
    <row r="168" spans="1:23" x14ac:dyDescent="0.25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</row>
    <row r="169" spans="1:23" x14ac:dyDescent="0.25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</row>
    <row r="170" spans="1:23" x14ac:dyDescent="0.25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</row>
    <row r="171" spans="1:23" x14ac:dyDescent="0.25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</row>
    <row r="172" spans="1:23" x14ac:dyDescent="0.25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</row>
    <row r="173" spans="1:23" x14ac:dyDescent="0.25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</row>
    <row r="174" spans="1:23" x14ac:dyDescent="0.25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</row>
    <row r="175" spans="1:23" x14ac:dyDescent="0.25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</row>
    <row r="176" spans="1:23" x14ac:dyDescent="0.25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</row>
    <row r="177" spans="1:23" x14ac:dyDescent="0.25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</row>
    <row r="178" spans="1:23" x14ac:dyDescent="0.25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</row>
    <row r="179" spans="1:23" x14ac:dyDescent="0.25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</row>
    <row r="180" spans="1:23" x14ac:dyDescent="0.25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</row>
    <row r="181" spans="1:23" x14ac:dyDescent="0.25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</row>
    <row r="182" spans="1:23" x14ac:dyDescent="0.25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</row>
    <row r="183" spans="1:23" x14ac:dyDescent="0.25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</row>
    <row r="184" spans="1:23" x14ac:dyDescent="0.25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</row>
    <row r="185" spans="1:23" x14ac:dyDescent="0.25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</row>
    <row r="186" spans="1:23" x14ac:dyDescent="0.25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</row>
    <row r="187" spans="1:23" x14ac:dyDescent="0.25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</row>
    <row r="188" spans="1:23" x14ac:dyDescent="0.25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</row>
    <row r="189" spans="1:23" x14ac:dyDescent="0.25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</row>
    <row r="190" spans="1:23" x14ac:dyDescent="0.25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</row>
    <row r="191" spans="1:23" x14ac:dyDescent="0.25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</row>
    <row r="192" spans="1:23" x14ac:dyDescent="0.25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</row>
    <row r="193" spans="1:23" x14ac:dyDescent="0.25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</row>
    <row r="194" spans="1:23" x14ac:dyDescent="0.25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</row>
    <row r="195" spans="1:23" x14ac:dyDescent="0.25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</row>
  </sheetData>
  <sheetProtection algorithmName="SHA-512" hashValue="s3S2CS0oXXP7+jKl7JusKwUGpVHx/sBY79uC21Bpk9DBxD4cCRnLJpmBsQwW00tPfpFk6Z+bxWWSj4m5NJgFNQ==" saltValue="sklpIyDsMkAyW0CWbOrC+g==" spinCount="100000" sheet="1" objects="1" scenarios="1"/>
  <mergeCells count="5">
    <mergeCell ref="D1:M1"/>
    <mergeCell ref="A14:C14"/>
    <mergeCell ref="A15:M17"/>
    <mergeCell ref="A25:C25"/>
    <mergeCell ref="A26:B26"/>
  </mergeCells>
  <dataValidations count="1">
    <dataValidation type="list" allowBlank="1" showInputMessage="1" showErrorMessage="1" sqref="C26" xr:uid="{00000000-0002-0000-0200-000000000000}">
      <formula1>$P$25:$P$31</formula1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AA44"/>
  <sheetViews>
    <sheetView zoomScaleNormal="100" workbookViewId="0">
      <selection activeCell="E26" sqref="E26"/>
    </sheetView>
  </sheetViews>
  <sheetFormatPr defaultColWidth="8.85546875" defaultRowHeight="15" x14ac:dyDescent="0.25"/>
  <cols>
    <col min="1" max="1" width="2.85546875" style="46" bestFit="1" customWidth="1"/>
    <col min="2" max="2" width="19.140625" style="46" bestFit="1" customWidth="1"/>
    <col min="3" max="3" width="12.5703125" style="46" customWidth="1"/>
    <col min="4" max="4" width="11.7109375" style="46" customWidth="1"/>
    <col min="5" max="14" width="15.7109375" style="46" customWidth="1"/>
    <col min="15" max="15" width="8.85546875" style="46"/>
    <col min="16" max="16" width="0" style="46" hidden="1" customWidth="1"/>
    <col min="17" max="16384" width="8.85546875" style="46"/>
  </cols>
  <sheetData>
    <row r="1" spans="1:27" x14ac:dyDescent="0.25">
      <c r="A1" s="126" t="s">
        <v>75</v>
      </c>
      <c r="B1" s="127"/>
      <c r="C1" s="127"/>
      <c r="D1" s="128"/>
      <c r="E1" s="106" t="s">
        <v>69</v>
      </c>
      <c r="F1" s="106"/>
      <c r="G1" s="106"/>
      <c r="H1" s="106"/>
      <c r="I1" s="106"/>
      <c r="J1" s="106"/>
      <c r="K1" s="106"/>
      <c r="L1" s="106"/>
      <c r="M1" s="106"/>
      <c r="N1" s="106"/>
    </row>
    <row r="2" spans="1:27" ht="47.25" customHeight="1" x14ac:dyDescent="0.25">
      <c r="A2" s="86" t="s">
        <v>0</v>
      </c>
      <c r="B2" s="86" t="s">
        <v>1</v>
      </c>
      <c r="C2" s="87" t="s">
        <v>96</v>
      </c>
      <c r="D2" s="87" t="s">
        <v>95</v>
      </c>
      <c r="E2" s="71">
        <v>1</v>
      </c>
      <c r="F2" s="72">
        <v>2</v>
      </c>
      <c r="G2" s="72">
        <v>3</v>
      </c>
      <c r="H2" s="72">
        <v>4</v>
      </c>
      <c r="I2" s="72">
        <v>5</v>
      </c>
      <c r="J2" s="72">
        <v>6</v>
      </c>
      <c r="K2" s="72">
        <v>7</v>
      </c>
      <c r="L2" s="72">
        <v>8</v>
      </c>
      <c r="M2" s="72">
        <v>9</v>
      </c>
      <c r="N2" s="72">
        <v>10</v>
      </c>
    </row>
    <row r="3" spans="1:27" x14ac:dyDescent="0.25">
      <c r="A3" s="45">
        <v>1</v>
      </c>
      <c r="B3" s="45"/>
      <c r="C3" s="47"/>
      <c r="D3" s="51"/>
      <c r="E3" s="48"/>
      <c r="F3" s="48"/>
      <c r="G3" s="48"/>
      <c r="H3" s="48"/>
      <c r="I3" s="48"/>
      <c r="J3" s="48"/>
      <c r="K3" s="48"/>
      <c r="L3" s="48"/>
      <c r="M3" s="48"/>
      <c r="N3" s="48"/>
    </row>
    <row r="4" spans="1:27" x14ac:dyDescent="0.25">
      <c r="A4" s="45">
        <v>2</v>
      </c>
      <c r="B4" s="45"/>
      <c r="C4" s="47"/>
      <c r="D4" s="51"/>
      <c r="E4" s="48"/>
      <c r="F4" s="48"/>
      <c r="G4" s="48"/>
      <c r="H4" s="48"/>
      <c r="I4" s="48"/>
      <c r="J4" s="48"/>
      <c r="K4" s="48"/>
      <c r="L4" s="48"/>
      <c r="M4" s="48"/>
      <c r="N4" s="48"/>
    </row>
    <row r="5" spans="1:27" x14ac:dyDescent="0.25">
      <c r="A5" s="45">
        <v>3</v>
      </c>
      <c r="B5" s="45"/>
      <c r="C5" s="47"/>
      <c r="D5" s="51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27" x14ac:dyDescent="0.25">
      <c r="A6" s="45">
        <v>4</v>
      </c>
      <c r="B6" s="45"/>
      <c r="C6" s="47"/>
      <c r="D6" s="51"/>
      <c r="E6" s="48"/>
      <c r="F6" s="48"/>
      <c r="G6" s="48"/>
      <c r="H6" s="48"/>
      <c r="I6" s="48"/>
      <c r="J6" s="48"/>
      <c r="K6" s="48"/>
      <c r="L6" s="48"/>
      <c r="M6" s="48"/>
      <c r="N6" s="48"/>
    </row>
    <row r="7" spans="1:27" x14ac:dyDescent="0.25">
      <c r="A7" s="45">
        <v>5</v>
      </c>
      <c r="B7" s="45"/>
      <c r="C7" s="47"/>
      <c r="D7" s="51"/>
      <c r="E7" s="48"/>
      <c r="F7" s="48"/>
      <c r="G7" s="48"/>
      <c r="H7" s="48"/>
      <c r="I7" s="48"/>
      <c r="J7" s="48"/>
      <c r="K7" s="48"/>
      <c r="L7" s="48"/>
      <c r="M7" s="48"/>
      <c r="N7" s="48"/>
    </row>
    <row r="8" spans="1:27" x14ac:dyDescent="0.25">
      <c r="A8" s="45">
        <v>6</v>
      </c>
      <c r="B8" s="45"/>
      <c r="C8" s="47"/>
      <c r="D8" s="51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27" x14ac:dyDescent="0.25">
      <c r="A9" s="45">
        <v>7</v>
      </c>
      <c r="B9" s="45"/>
      <c r="C9" s="47"/>
      <c r="D9" s="51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27" x14ac:dyDescent="0.25">
      <c r="A10" s="45">
        <v>8</v>
      </c>
      <c r="B10" s="45"/>
      <c r="C10" s="47"/>
      <c r="D10" s="51"/>
      <c r="E10" s="48"/>
      <c r="F10" s="48"/>
      <c r="G10" s="48"/>
      <c r="H10" s="48"/>
      <c r="I10" s="48"/>
      <c r="J10" s="48"/>
      <c r="K10" s="48"/>
      <c r="L10" s="48"/>
      <c r="M10" s="48"/>
      <c r="N10" s="48"/>
    </row>
    <row r="11" spans="1:27" x14ac:dyDescent="0.25">
      <c r="A11" s="45">
        <v>9</v>
      </c>
      <c r="B11" s="45"/>
      <c r="C11" s="47"/>
      <c r="D11" s="51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27" x14ac:dyDescent="0.25">
      <c r="A12" s="45">
        <v>10</v>
      </c>
      <c r="B12" s="45"/>
      <c r="C12" s="47"/>
      <c r="D12" s="51"/>
      <c r="E12" s="48"/>
      <c r="F12" s="48"/>
      <c r="G12" s="48"/>
      <c r="H12" s="48"/>
      <c r="I12" s="48"/>
      <c r="J12" s="48"/>
      <c r="K12" s="48"/>
      <c r="L12" s="48"/>
      <c r="M12" s="48"/>
      <c r="N12" s="48"/>
    </row>
    <row r="13" spans="1:27" x14ac:dyDescent="0.25">
      <c r="A13" s="124" t="s">
        <v>2</v>
      </c>
      <c r="B13" s="124"/>
      <c r="C13" s="124"/>
      <c r="D13" s="124"/>
      <c r="E13" s="49">
        <f>SUMPRODUCT($D$3:$D$12, E3:E12, $C$3:$C$12)</f>
        <v>0</v>
      </c>
      <c r="F13" s="49">
        <f>SUMPRODUCT($D$3:$D$12, F3:F12, $C$3:$C$12)</f>
        <v>0</v>
      </c>
      <c r="G13" s="49">
        <f>SUMPRODUCT($D$3:$D$12, G3:G12, $C$3:$C$12*(100%+$C$21))</f>
        <v>0</v>
      </c>
      <c r="H13" s="49">
        <f>SUMPRODUCT($D$3:$D$12, H3:H12, $C$3:$C$12*(100%+$C$21)^F2)</f>
        <v>0</v>
      </c>
      <c r="I13" s="49">
        <f t="shared" ref="I13:N13" si="0">SUMPRODUCT($D$3:$D$12, I3:I12, $C$3:$C$12*(100%+$C$21)^G2)</f>
        <v>0</v>
      </c>
      <c r="J13" s="49">
        <f t="shared" si="0"/>
        <v>0</v>
      </c>
      <c r="K13" s="49">
        <f t="shared" si="0"/>
        <v>0</v>
      </c>
      <c r="L13" s="49">
        <f t="shared" si="0"/>
        <v>0</v>
      </c>
      <c r="M13" s="49">
        <f t="shared" si="0"/>
        <v>0</v>
      </c>
      <c r="N13" s="49">
        <f t="shared" si="0"/>
        <v>0</v>
      </c>
    </row>
    <row r="14" spans="1:27" x14ac:dyDescent="0.25">
      <c r="A14" s="113" t="s">
        <v>76</v>
      </c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</row>
    <row r="15" spans="1:27" x14ac:dyDescent="0.25">
      <c r="A15" s="125"/>
      <c r="B15" s="125"/>
      <c r="C15" s="125"/>
      <c r="D15" s="125"/>
      <c r="E15" s="125"/>
      <c r="F15" s="125"/>
      <c r="G15" s="125"/>
      <c r="H15" s="125"/>
      <c r="I15" s="125"/>
      <c r="J15" s="125"/>
      <c r="K15" s="125"/>
      <c r="L15" s="125"/>
      <c r="M15" s="125"/>
      <c r="N15" s="125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</row>
    <row r="16" spans="1:27" x14ac:dyDescent="0.25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</row>
    <row r="17" spans="1:27" x14ac:dyDescent="0.25">
      <c r="A17" s="63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1:27" x14ac:dyDescent="0.25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</row>
    <row r="19" spans="1:27" x14ac:dyDescent="0.25">
      <c r="A19" s="63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</row>
    <row r="20" spans="1:27" ht="15" customHeight="1" x14ac:dyDescent="0.25">
      <c r="A20" s="63"/>
      <c r="B20" s="129" t="s">
        <v>73</v>
      </c>
      <c r="C20" s="103"/>
      <c r="D20" s="63"/>
      <c r="E20" s="63"/>
      <c r="F20" s="63"/>
      <c r="G20" s="63" t="s">
        <v>62</v>
      </c>
      <c r="H20" s="63"/>
      <c r="I20" s="63"/>
      <c r="J20" s="63"/>
      <c r="K20" s="63"/>
      <c r="L20" s="63"/>
      <c r="M20" s="63"/>
      <c r="N20" s="63"/>
      <c r="O20" s="63"/>
      <c r="P20" s="64">
        <v>0.01</v>
      </c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</row>
    <row r="21" spans="1:27" ht="15" customHeight="1" x14ac:dyDescent="0.25">
      <c r="A21" s="63"/>
      <c r="B21" s="68" t="s">
        <v>74</v>
      </c>
      <c r="C21" s="65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6">
        <v>1.4999999999999999E-2</v>
      </c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</row>
    <row r="22" spans="1:27" x14ac:dyDescent="0.25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4">
        <v>0.02</v>
      </c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</row>
    <row r="23" spans="1:27" x14ac:dyDescent="0.2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6">
        <v>2.5000000000000001E-2</v>
      </c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27" x14ac:dyDescent="0.25">
      <c r="A24" s="63"/>
      <c r="B24" s="63"/>
      <c r="C24" s="63"/>
      <c r="D24" s="63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4">
        <v>0.03</v>
      </c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</row>
    <row r="25" spans="1:27" x14ac:dyDescent="0.25">
      <c r="A25" s="63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6">
        <v>3.5000000000000003E-2</v>
      </c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</row>
    <row r="26" spans="1:27" x14ac:dyDescent="0.25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4">
        <v>0.04</v>
      </c>
      <c r="Q26" s="63"/>
      <c r="R26" s="63"/>
      <c r="S26" s="63"/>
      <c r="T26" s="63"/>
      <c r="U26" s="63"/>
      <c r="V26" s="63"/>
      <c r="W26" s="63"/>
      <c r="X26" s="63"/>
      <c r="Y26" s="63"/>
      <c r="Z26" s="63"/>
      <c r="AA26" s="63"/>
    </row>
    <row r="27" spans="1:27" x14ac:dyDescent="0.25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</row>
    <row r="28" spans="1:27" x14ac:dyDescent="0.25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</row>
    <row r="29" spans="1:27" x14ac:dyDescent="0.25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</row>
    <row r="30" spans="1:27" x14ac:dyDescent="0.25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</row>
    <row r="31" spans="1:27" x14ac:dyDescent="0.25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</row>
    <row r="32" spans="1:27" x14ac:dyDescent="0.25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</row>
    <row r="33" spans="1:27" x14ac:dyDescent="0.2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</row>
    <row r="34" spans="1:27" x14ac:dyDescent="0.25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</row>
    <row r="35" spans="1:27" x14ac:dyDescent="0.25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</row>
    <row r="36" spans="1:27" x14ac:dyDescent="0.25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</row>
    <row r="37" spans="1:27" x14ac:dyDescent="0.25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</row>
    <row r="38" spans="1:27" x14ac:dyDescent="0.25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</row>
    <row r="39" spans="1:27" x14ac:dyDescent="0.25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</row>
    <row r="40" spans="1:27" x14ac:dyDescent="0.25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</row>
    <row r="41" spans="1:27" x14ac:dyDescent="0.25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</row>
    <row r="42" spans="1:27" x14ac:dyDescent="0.25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</row>
    <row r="43" spans="1:27" x14ac:dyDescent="0.25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7" x14ac:dyDescent="0.25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</row>
  </sheetData>
  <sheetProtection algorithmName="SHA-512" hashValue="BS44ggM9wZKgcHnLViS91rKB0pGROWovFLZAM2vq9cPLY62XbS3m9IHlNBP1K1Ddo9uHTVBclgaokvWIvLTw6Q==" saltValue="hb55Od55SEHV9OLMcO6zog==" spinCount="100000" sheet="1" objects="1" scenarios="1"/>
  <mergeCells count="5">
    <mergeCell ref="E1:N1"/>
    <mergeCell ref="A13:D13"/>
    <mergeCell ref="A14:N15"/>
    <mergeCell ref="A1:D1"/>
    <mergeCell ref="B20:C20"/>
  </mergeCells>
  <dataValidations count="2">
    <dataValidation type="list" allowBlank="1" showInputMessage="1" showErrorMessage="1" sqref="C21" xr:uid="{00000000-0002-0000-0300-000000000000}">
      <formula1>$P$20:$P$26</formula1>
    </dataValidation>
    <dataValidation type="decimal" operator="greaterThanOrEqual" allowBlank="1" showInputMessage="1" showErrorMessage="1" errorTitle="Napomena" error="Zakonski minimum je 450 EUR" promptTitle="Napomena" prompt="Zakonski minimum je 450 EUR" sqref="C3:C12" xr:uid="{00000000-0002-0000-0300-000001000000}">
      <formula1>450</formula1>
    </dataValidation>
  </dataValidations>
  <pageMargins left="0.70866141732283472" right="0.70866141732283472" top="0.74803149606299213" bottom="0.74803149606299213" header="0.31496062992125984" footer="0.31496062992125984"/>
  <pageSetup paperSize="9" scale="64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16"/>
  <sheetViews>
    <sheetView workbookViewId="0">
      <selection activeCell="L17" sqref="L17"/>
    </sheetView>
  </sheetViews>
  <sheetFormatPr defaultColWidth="8.85546875" defaultRowHeight="15" x14ac:dyDescent="0.25"/>
  <cols>
    <col min="1" max="1" width="4.140625" bestFit="1" customWidth="1"/>
    <col min="2" max="2" width="28.85546875" bestFit="1" customWidth="1"/>
    <col min="3" max="3" width="13.140625" bestFit="1" customWidth="1"/>
    <col min="4" max="4" width="8.42578125" bestFit="1" customWidth="1"/>
    <col min="5" max="5" width="12" bestFit="1" customWidth="1"/>
    <col min="6" max="6" width="12" customWidth="1"/>
    <col min="7" max="15" width="12" bestFit="1" customWidth="1"/>
  </cols>
  <sheetData>
    <row r="1" spans="1:15" ht="15" customHeight="1" x14ac:dyDescent="0.25">
      <c r="A1" s="1"/>
      <c r="B1" s="1"/>
      <c r="C1" s="1"/>
      <c r="D1" s="1"/>
      <c r="E1" s="1"/>
      <c r="F1" s="130" t="s">
        <v>21</v>
      </c>
      <c r="G1" s="131"/>
      <c r="H1" s="131"/>
      <c r="I1" s="131"/>
      <c r="J1" s="131"/>
      <c r="K1" s="131"/>
      <c r="L1" s="131"/>
      <c r="M1" s="131"/>
      <c r="N1" s="131"/>
      <c r="O1" s="132"/>
    </row>
    <row r="2" spans="1:15" ht="47.25" customHeight="1" x14ac:dyDescent="0.25">
      <c r="A2" s="1" t="s">
        <v>0</v>
      </c>
      <c r="B2" s="1" t="s">
        <v>8</v>
      </c>
      <c r="C2" s="2" t="s">
        <v>24</v>
      </c>
      <c r="D2" s="2" t="s">
        <v>23</v>
      </c>
      <c r="E2" s="2" t="s">
        <v>59</v>
      </c>
      <c r="F2" s="3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</row>
    <row r="3" spans="1:15" x14ac:dyDescent="0.25">
      <c r="A3" s="1">
        <v>1</v>
      </c>
      <c r="B3" s="45" t="s">
        <v>60</v>
      </c>
      <c r="C3" s="50"/>
      <c r="D3" s="52"/>
      <c r="E3" s="53"/>
      <c r="F3" s="42">
        <f>IFERROR((C3-E3)/D3,0)</f>
        <v>0</v>
      </c>
      <c r="G3" s="42">
        <f>F3</f>
        <v>0</v>
      </c>
      <c r="H3" s="42">
        <f t="shared" ref="H3:J4" si="0">G3</f>
        <v>0</v>
      </c>
      <c r="I3" s="42">
        <f t="shared" si="0"/>
        <v>0</v>
      </c>
      <c r="J3" s="42">
        <f t="shared" si="0"/>
        <v>0</v>
      </c>
      <c r="K3" s="42">
        <f>IF('Tabela 2 Prihodi'!$I$3&gt;0, J3, 0)</f>
        <v>0</v>
      </c>
      <c r="L3" s="42">
        <f>IF('Tabela 2 Prihodi'!$J$3&gt;0, K3, 0)</f>
        <v>0</v>
      </c>
      <c r="M3" s="42">
        <f>IF('Tabela 2 Prihodi'!$K$3&gt;0, L3, 0)</f>
        <v>0</v>
      </c>
      <c r="N3" s="42">
        <f>IF('Tabela 2 Prihodi'!$L$3&gt;0, M3, 0)</f>
        <v>0</v>
      </c>
      <c r="O3" s="42">
        <f>IF('Tabela 2 Prihodi'!$M$3&gt;0, N3, 0)</f>
        <v>0</v>
      </c>
    </row>
    <row r="4" spans="1:15" x14ac:dyDescent="0.25">
      <c r="A4" s="1">
        <v>2</v>
      </c>
      <c r="B4" s="45" t="s">
        <v>61</v>
      </c>
      <c r="C4" s="50"/>
      <c r="D4" s="52"/>
      <c r="E4" s="53"/>
      <c r="F4" s="42">
        <f t="shared" ref="F4:F10" si="1">IFERROR((C4-E4)/D4,0)</f>
        <v>0</v>
      </c>
      <c r="G4" s="42">
        <f t="shared" ref="G4" si="2">F4</f>
        <v>0</v>
      </c>
      <c r="H4" s="42">
        <f t="shared" si="0"/>
        <v>0</v>
      </c>
      <c r="I4" s="42">
        <f t="shared" si="0"/>
        <v>0</v>
      </c>
      <c r="J4" s="42">
        <f t="shared" si="0"/>
        <v>0</v>
      </c>
      <c r="K4" s="42">
        <f>IF('Tabela 2 Prihodi'!$I$3&gt;0, J4, 0)</f>
        <v>0</v>
      </c>
      <c r="L4" s="42">
        <f>IF('Tabela 2 Prihodi'!$J$3&gt;0, K4, 0)</f>
        <v>0</v>
      </c>
      <c r="M4" s="42">
        <f>IF('Tabela 2 Prihodi'!$K$3&gt;0, L4, 0)</f>
        <v>0</v>
      </c>
      <c r="N4" s="42">
        <f>IF('Tabela 2 Prihodi'!$L$3&gt;0, M4, 0)</f>
        <v>0</v>
      </c>
      <c r="O4" s="42">
        <f>IF('Tabela 2 Prihodi'!$M$3&gt;0, N4, 0)</f>
        <v>0</v>
      </c>
    </row>
    <row r="5" spans="1:15" x14ac:dyDescent="0.25">
      <c r="A5" s="1">
        <v>3</v>
      </c>
      <c r="B5" s="1" t="s">
        <v>16</v>
      </c>
      <c r="C5" s="134"/>
      <c r="D5" s="135"/>
      <c r="E5" s="136"/>
      <c r="F5" s="137"/>
      <c r="G5" s="138"/>
      <c r="H5" s="138"/>
      <c r="I5" s="138"/>
      <c r="J5" s="138"/>
      <c r="K5" s="138"/>
      <c r="L5" s="138"/>
      <c r="M5" s="138"/>
      <c r="N5" s="138"/>
      <c r="O5" s="139"/>
    </row>
    <row r="6" spans="1:15" x14ac:dyDescent="0.25">
      <c r="A6" s="1" t="s">
        <v>17</v>
      </c>
      <c r="B6" s="45"/>
      <c r="C6" s="50"/>
      <c r="D6" s="52"/>
      <c r="E6" s="53"/>
      <c r="F6" s="42">
        <f t="shared" si="1"/>
        <v>0</v>
      </c>
      <c r="G6" s="42">
        <f t="shared" ref="G6:J6" si="3">F6</f>
        <v>0</v>
      </c>
      <c r="H6" s="42">
        <f t="shared" si="3"/>
        <v>0</v>
      </c>
      <c r="I6" s="42">
        <f t="shared" si="3"/>
        <v>0</v>
      </c>
      <c r="J6" s="42">
        <f t="shared" si="3"/>
        <v>0</v>
      </c>
      <c r="K6" s="42">
        <f>IF('Tabela 2 Prihodi'!$I$3&gt;0, J6, 0)</f>
        <v>0</v>
      </c>
      <c r="L6" s="42">
        <f>IF('Tabela 2 Prihodi'!$J$3&gt;0, K6, 0)</f>
        <v>0</v>
      </c>
      <c r="M6" s="42">
        <f>IF('Tabela 2 Prihodi'!$K$3&gt;0, L6, 0)</f>
        <v>0</v>
      </c>
      <c r="N6" s="42">
        <f>IF('Tabela 2 Prihodi'!$L$3&gt;0, M6, 0)</f>
        <v>0</v>
      </c>
      <c r="O6" s="42">
        <f>IF('Tabela 2 Prihodi'!$M$3&gt;0, N6, 0)</f>
        <v>0</v>
      </c>
    </row>
    <row r="7" spans="1:15" x14ac:dyDescent="0.25">
      <c r="A7" s="1" t="s">
        <v>18</v>
      </c>
      <c r="B7" s="45"/>
      <c r="C7" s="50"/>
      <c r="D7" s="52"/>
      <c r="E7" s="53"/>
      <c r="F7" s="42">
        <f t="shared" si="1"/>
        <v>0</v>
      </c>
      <c r="G7" s="42">
        <f t="shared" ref="G7:J7" si="4">F7</f>
        <v>0</v>
      </c>
      <c r="H7" s="42">
        <f t="shared" si="4"/>
        <v>0</v>
      </c>
      <c r="I7" s="42">
        <f t="shared" si="4"/>
        <v>0</v>
      </c>
      <c r="J7" s="42">
        <f t="shared" si="4"/>
        <v>0</v>
      </c>
      <c r="K7" s="42">
        <f>IF('Tabela 2 Prihodi'!$I$3&gt;0, J7, 0)</f>
        <v>0</v>
      </c>
      <c r="L7" s="42">
        <f>IF('Tabela 2 Prihodi'!$J$3&gt;0, K7, 0)</f>
        <v>0</v>
      </c>
      <c r="M7" s="42">
        <f>IF('Tabela 2 Prihodi'!$K$3&gt;0, L7, 0)</f>
        <v>0</v>
      </c>
      <c r="N7" s="42">
        <f>IF('Tabela 2 Prihodi'!$L$3&gt;0, M7, 0)</f>
        <v>0</v>
      </c>
      <c r="O7" s="42">
        <f>IF('Tabela 2 Prihodi'!$M$3&gt;0, N7, 0)</f>
        <v>0</v>
      </c>
    </row>
    <row r="8" spans="1:15" x14ac:dyDescent="0.25">
      <c r="A8" s="1" t="s">
        <v>19</v>
      </c>
      <c r="B8" s="45"/>
      <c r="C8" s="50"/>
      <c r="D8" s="52"/>
      <c r="E8" s="53"/>
      <c r="F8" s="42">
        <f t="shared" si="1"/>
        <v>0</v>
      </c>
      <c r="G8" s="42">
        <f t="shared" ref="G8:J8" si="5">F8</f>
        <v>0</v>
      </c>
      <c r="H8" s="42">
        <f t="shared" si="5"/>
        <v>0</v>
      </c>
      <c r="I8" s="42">
        <f t="shared" si="5"/>
        <v>0</v>
      </c>
      <c r="J8" s="42">
        <f t="shared" si="5"/>
        <v>0</v>
      </c>
      <c r="K8" s="42">
        <f>IF('Tabela 2 Prihodi'!$I$3&gt;0, J8, 0)</f>
        <v>0</v>
      </c>
      <c r="L8" s="42">
        <f>IF('Tabela 2 Prihodi'!$J$3&gt;0, K8, 0)</f>
        <v>0</v>
      </c>
      <c r="M8" s="42">
        <f>IF('Tabela 2 Prihodi'!$K$3&gt;0, L8, 0)</f>
        <v>0</v>
      </c>
      <c r="N8" s="42">
        <f>IF('Tabela 2 Prihodi'!$L$3&gt;0, M8, 0)</f>
        <v>0</v>
      </c>
      <c r="O8" s="42">
        <f>IF('Tabela 2 Prihodi'!$M$3&gt;0, N8, 0)</f>
        <v>0</v>
      </c>
    </row>
    <row r="9" spans="1:15" x14ac:dyDescent="0.25">
      <c r="A9" s="1" t="s">
        <v>20</v>
      </c>
      <c r="B9" s="45"/>
      <c r="C9" s="50"/>
      <c r="D9" s="52"/>
      <c r="E9" s="53"/>
      <c r="F9" s="42">
        <f t="shared" si="1"/>
        <v>0</v>
      </c>
      <c r="G9" s="42">
        <f t="shared" ref="G9:J9" si="6">F9</f>
        <v>0</v>
      </c>
      <c r="H9" s="42">
        <f t="shared" si="6"/>
        <v>0</v>
      </c>
      <c r="I9" s="42">
        <f t="shared" si="6"/>
        <v>0</v>
      </c>
      <c r="J9" s="42">
        <f t="shared" si="6"/>
        <v>0</v>
      </c>
      <c r="K9" s="42">
        <f>IF('Tabela 2 Prihodi'!$I$3&gt;0, J9, 0)</f>
        <v>0</v>
      </c>
      <c r="L9" s="42">
        <f>IF('Tabela 2 Prihodi'!$J$3&gt;0, K9, 0)</f>
        <v>0</v>
      </c>
      <c r="M9" s="42">
        <f>IF('Tabela 2 Prihodi'!$K$3&gt;0, L9, 0)</f>
        <v>0</v>
      </c>
      <c r="N9" s="42">
        <f>IF('Tabela 2 Prihodi'!$L$3&gt;0, M9, 0)</f>
        <v>0</v>
      </c>
      <c r="O9" s="42">
        <f>IF('Tabela 2 Prihodi'!$M$3&gt;0, N9, 0)</f>
        <v>0</v>
      </c>
    </row>
    <row r="10" spans="1:15" x14ac:dyDescent="0.25">
      <c r="A10" s="1"/>
      <c r="B10" s="45"/>
      <c r="C10" s="50"/>
      <c r="D10" s="52"/>
      <c r="E10" s="53"/>
      <c r="F10" s="42">
        <f t="shared" si="1"/>
        <v>0</v>
      </c>
      <c r="G10" s="42">
        <f t="shared" ref="G10:J10" si="7">F10</f>
        <v>0</v>
      </c>
      <c r="H10" s="42">
        <f t="shared" si="7"/>
        <v>0</v>
      </c>
      <c r="I10" s="42">
        <f t="shared" si="7"/>
        <v>0</v>
      </c>
      <c r="J10" s="42">
        <f t="shared" si="7"/>
        <v>0</v>
      </c>
      <c r="K10" s="42">
        <f>IF('Tabela 2 Prihodi'!$I$3&gt;0, J10, 0)</f>
        <v>0</v>
      </c>
      <c r="L10" s="42">
        <f>IF('Tabela 2 Prihodi'!$J$3&gt;0, K10, 0)</f>
        <v>0</v>
      </c>
      <c r="M10" s="42">
        <f>IF('Tabela 2 Prihodi'!$K$3&gt;0, L10, 0)</f>
        <v>0</v>
      </c>
      <c r="N10" s="42">
        <f>IF('Tabela 2 Prihodi'!$L$3&gt;0, M10, 0)</f>
        <v>0</v>
      </c>
      <c r="O10" s="42">
        <f>IF('Tabela 2 Prihodi'!$M$3&gt;0, N10, 0)</f>
        <v>0</v>
      </c>
    </row>
    <row r="11" spans="1:15" x14ac:dyDescent="0.25">
      <c r="A11" s="133" t="s">
        <v>22</v>
      </c>
      <c r="B11" s="133"/>
      <c r="C11" s="133"/>
      <c r="D11" s="133"/>
      <c r="E11" s="133"/>
      <c r="F11" s="5">
        <f>SUM(F3:F10)</f>
        <v>0</v>
      </c>
      <c r="G11" s="5">
        <f t="shared" ref="G11:O11" si="8">SUM(G3:G10)</f>
        <v>0</v>
      </c>
      <c r="H11" s="5">
        <f t="shared" si="8"/>
        <v>0</v>
      </c>
      <c r="I11" s="5">
        <f t="shared" si="8"/>
        <v>0</v>
      </c>
      <c r="J11" s="5">
        <f t="shared" si="8"/>
        <v>0</v>
      </c>
      <c r="K11" s="5">
        <f t="shared" si="8"/>
        <v>0</v>
      </c>
      <c r="L11" s="5">
        <f t="shared" si="8"/>
        <v>0</v>
      </c>
      <c r="M11" s="5">
        <f t="shared" si="8"/>
        <v>0</v>
      </c>
      <c r="N11" s="5">
        <f t="shared" si="8"/>
        <v>0</v>
      </c>
      <c r="O11" s="5">
        <f t="shared" si="8"/>
        <v>0</v>
      </c>
    </row>
    <row r="12" spans="1:15" ht="15" customHeight="1" x14ac:dyDescent="0.25">
      <c r="A12" s="140" t="s">
        <v>65</v>
      </c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</row>
    <row r="13" spans="1:15" x14ac:dyDescent="0.25">
      <c r="A13" s="141"/>
      <c r="B13" s="141"/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</row>
    <row r="14" spans="1:15" x14ac:dyDescent="0.25">
      <c r="A14" s="141"/>
      <c r="B14" s="141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/>
    </row>
    <row r="15" spans="1:15" x14ac:dyDescent="0.25">
      <c r="A15" s="141"/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</row>
    <row r="16" spans="1:15" x14ac:dyDescent="0.25">
      <c r="A16" s="141"/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</row>
  </sheetData>
  <mergeCells count="5">
    <mergeCell ref="F1:O1"/>
    <mergeCell ref="A11:E11"/>
    <mergeCell ref="C5:E5"/>
    <mergeCell ref="F5:O5"/>
    <mergeCell ref="A12:O16"/>
  </mergeCells>
  <pageMargins left="0.7" right="0.7" top="0.75" bottom="0.75" header="0.3" footer="0.3"/>
  <pageSetup paperSize="9" scale="70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T130"/>
  <sheetViews>
    <sheetView workbookViewId="0">
      <selection activeCell="B2" sqref="B2"/>
    </sheetView>
  </sheetViews>
  <sheetFormatPr defaultColWidth="8.85546875" defaultRowHeight="15" x14ac:dyDescent="0.25"/>
  <cols>
    <col min="1" max="1" width="28.42578125" style="46" customWidth="1"/>
    <col min="2" max="2" width="12" style="46" bestFit="1" customWidth="1"/>
    <col min="3" max="3" width="0" style="46" hidden="1" customWidth="1"/>
    <col min="4" max="4" width="12" style="46" bestFit="1" customWidth="1"/>
    <col min="5" max="6" width="9.140625" style="63" customWidth="1"/>
    <col min="7" max="7" width="8.85546875" style="63"/>
    <col min="8" max="8" width="11.42578125" style="63" customWidth="1"/>
    <col min="9" max="9" width="9.140625" style="63" customWidth="1"/>
    <col min="10" max="19" width="15.7109375" style="63" customWidth="1"/>
    <col min="20" max="16384" width="8.85546875" style="63"/>
  </cols>
  <sheetData>
    <row r="1" spans="1:20" x14ac:dyDescent="0.25">
      <c r="A1" s="45" t="s">
        <v>94</v>
      </c>
      <c r="B1" s="90">
        <f>'Tabela 1 Struktura ulaganja'!C5</f>
        <v>0</v>
      </c>
      <c r="F1" s="95" t="e">
        <f>PMT(B2/12,B3,-B1)</f>
        <v>#NUM!</v>
      </c>
      <c r="G1" s="96"/>
      <c r="I1" s="143" t="s">
        <v>85</v>
      </c>
      <c r="J1" s="143"/>
      <c r="K1" s="143"/>
      <c r="L1" s="143"/>
      <c r="M1" s="143"/>
      <c r="N1" s="143"/>
      <c r="O1" s="143"/>
      <c r="P1" s="143"/>
      <c r="Q1" s="143"/>
      <c r="R1" s="143"/>
      <c r="S1" s="143"/>
    </row>
    <row r="2" spans="1:20" x14ac:dyDescent="0.25">
      <c r="A2" s="45" t="s">
        <v>52</v>
      </c>
      <c r="B2" s="91"/>
      <c r="F2" s="97" t="e">
        <f>IPMT(B2/12,A9,B3,-B1)</f>
        <v>#NUM!</v>
      </c>
      <c r="G2" s="96"/>
      <c r="I2" s="98"/>
      <c r="J2" s="142" t="s">
        <v>58</v>
      </c>
      <c r="K2" s="142"/>
      <c r="L2" s="142"/>
      <c r="M2" s="142"/>
      <c r="N2" s="142"/>
      <c r="O2" s="142"/>
      <c r="P2" s="142"/>
      <c r="Q2" s="142"/>
      <c r="R2" s="142"/>
      <c r="S2" s="142"/>
    </row>
    <row r="3" spans="1:20" x14ac:dyDescent="0.25">
      <c r="A3" s="45" t="s">
        <v>56</v>
      </c>
      <c r="B3" s="92"/>
      <c r="I3" s="98"/>
      <c r="J3" s="98">
        <v>1</v>
      </c>
      <c r="K3" s="98">
        <v>2</v>
      </c>
      <c r="L3" s="98">
        <v>3</v>
      </c>
      <c r="M3" s="98">
        <v>4</v>
      </c>
      <c r="N3" s="98">
        <v>5</v>
      </c>
      <c r="O3" s="98">
        <v>6</v>
      </c>
      <c r="P3" s="98">
        <v>7</v>
      </c>
      <c r="Q3" s="98">
        <v>8</v>
      </c>
      <c r="R3" s="98">
        <v>9</v>
      </c>
      <c r="S3" s="98">
        <v>10</v>
      </c>
      <c r="T3" s="63" t="s">
        <v>3</v>
      </c>
    </row>
    <row r="4" spans="1:20" x14ac:dyDescent="0.25">
      <c r="A4" s="45" t="s">
        <v>57</v>
      </c>
      <c r="B4" s="92"/>
      <c r="I4" s="98" t="s">
        <v>28</v>
      </c>
      <c r="J4" s="99">
        <f>SUM(D11:D22)</f>
        <v>0</v>
      </c>
      <c r="K4" s="99">
        <f>SUM(D23:D34)</f>
        <v>0</v>
      </c>
      <c r="L4" s="99">
        <f>SUM(D35:D46)</f>
        <v>0</v>
      </c>
      <c r="M4" s="99">
        <f>SUM(D47:D58)</f>
        <v>0</v>
      </c>
      <c r="N4" s="99">
        <f>SUM(D59:D70)</f>
        <v>0</v>
      </c>
      <c r="O4" s="99">
        <f>SUM(D71:D82)</f>
        <v>0</v>
      </c>
      <c r="P4" s="99">
        <f>SUM(D83:D94)</f>
        <v>0</v>
      </c>
      <c r="Q4" s="99">
        <f>SUM(D95:D106)</f>
        <v>0</v>
      </c>
      <c r="R4" s="99">
        <f>SUM(D107:D118)</f>
        <v>0</v>
      </c>
      <c r="S4" s="99">
        <f>SUM(D119:D130)</f>
        <v>0</v>
      </c>
      <c r="T4" s="100"/>
    </row>
    <row r="5" spans="1:20" x14ac:dyDescent="0.25">
      <c r="I5" s="98" t="s">
        <v>54</v>
      </c>
      <c r="J5" s="99">
        <f>SUM(B11:B22)</f>
        <v>0</v>
      </c>
      <c r="K5" s="99">
        <f>SUM(B23:B34)</f>
        <v>0</v>
      </c>
      <c r="L5" s="99">
        <f>SUM(B35:B46)</f>
        <v>0</v>
      </c>
      <c r="M5" s="99">
        <f>SUM(B47:B58)</f>
        <v>0</v>
      </c>
      <c r="N5" s="99">
        <f>SUM(B59:B70)</f>
        <v>0</v>
      </c>
      <c r="O5" s="99">
        <f>SUM(B71:B82)</f>
        <v>0</v>
      </c>
      <c r="P5" s="99">
        <f>SUM(B83:B94)</f>
        <v>0</v>
      </c>
      <c r="Q5" s="99">
        <f>SUM(B95:B106)</f>
        <v>0</v>
      </c>
      <c r="R5" s="99">
        <f>SUM(B107:B118)</f>
        <v>0</v>
      </c>
      <c r="S5" s="99">
        <f>SUM(B119:B130)</f>
        <v>0</v>
      </c>
    </row>
    <row r="6" spans="1:20" x14ac:dyDescent="0.25">
      <c r="A6" s="145" t="s">
        <v>67</v>
      </c>
      <c r="B6" s="145"/>
      <c r="C6" s="145"/>
      <c r="D6" s="145"/>
      <c r="J6" s="101"/>
      <c r="K6" s="101"/>
      <c r="L6" s="101"/>
      <c r="M6" s="101"/>
      <c r="N6" s="101"/>
      <c r="O6" s="101"/>
      <c r="P6" s="101"/>
      <c r="Q6" s="101"/>
      <c r="R6" s="101"/>
      <c r="S6" s="101"/>
    </row>
    <row r="7" spans="1:20" x14ac:dyDescent="0.25">
      <c r="A7" s="145"/>
      <c r="B7" s="145"/>
      <c r="C7" s="145"/>
      <c r="D7" s="145"/>
      <c r="J7" s="144"/>
      <c r="K7" s="144"/>
      <c r="L7" s="144"/>
      <c r="M7" s="144"/>
      <c r="N7" s="144"/>
      <c r="O7" s="144"/>
      <c r="P7" s="144"/>
      <c r="Q7" s="144"/>
      <c r="R7" s="144"/>
    </row>
    <row r="8" spans="1:20" x14ac:dyDescent="0.25">
      <c r="A8" s="145"/>
      <c r="B8" s="145"/>
      <c r="C8" s="145"/>
      <c r="D8" s="145"/>
    </row>
    <row r="9" spans="1:20" x14ac:dyDescent="0.25">
      <c r="A9" s="94">
        <v>1</v>
      </c>
    </row>
    <row r="10" spans="1:20" x14ac:dyDescent="0.25">
      <c r="A10" s="46" t="s">
        <v>53</v>
      </c>
      <c r="B10" s="46" t="s">
        <v>54</v>
      </c>
      <c r="C10" s="46" t="s">
        <v>55</v>
      </c>
      <c r="D10" s="46" t="s">
        <v>28</v>
      </c>
    </row>
    <row r="11" spans="1:20" x14ac:dyDescent="0.25">
      <c r="B11" s="93"/>
      <c r="C11" s="93"/>
      <c r="D11" s="93"/>
    </row>
    <row r="12" spans="1:20" x14ac:dyDescent="0.25">
      <c r="B12" s="93"/>
      <c r="C12" s="93"/>
      <c r="D12" s="93"/>
    </row>
    <row r="13" spans="1:20" x14ac:dyDescent="0.25">
      <c r="B13" s="93"/>
      <c r="C13" s="93"/>
      <c r="D13" s="93"/>
    </row>
    <row r="14" spans="1:20" x14ac:dyDescent="0.25">
      <c r="B14" s="93"/>
      <c r="C14" s="93"/>
      <c r="D14" s="93"/>
    </row>
    <row r="15" spans="1:20" x14ac:dyDescent="0.25">
      <c r="B15" s="93"/>
      <c r="C15" s="93"/>
      <c r="D15" s="93"/>
    </row>
    <row r="16" spans="1:20" x14ac:dyDescent="0.25">
      <c r="B16" s="93"/>
      <c r="C16" s="93"/>
      <c r="D16" s="93"/>
    </row>
    <row r="17" spans="2:4" x14ac:dyDescent="0.25">
      <c r="B17" s="93"/>
      <c r="C17" s="93"/>
      <c r="D17" s="93"/>
    </row>
    <row r="18" spans="2:4" x14ac:dyDescent="0.25">
      <c r="B18" s="93"/>
      <c r="C18" s="93"/>
      <c r="D18" s="93"/>
    </row>
    <row r="19" spans="2:4" x14ac:dyDescent="0.25">
      <c r="B19" s="93"/>
      <c r="C19" s="93"/>
      <c r="D19" s="93"/>
    </row>
    <row r="20" spans="2:4" x14ac:dyDescent="0.25">
      <c r="B20" s="93"/>
      <c r="C20" s="93"/>
      <c r="D20" s="93"/>
    </row>
    <row r="21" spans="2:4" x14ac:dyDescent="0.25">
      <c r="B21" s="93"/>
      <c r="C21" s="93"/>
      <c r="D21" s="93"/>
    </row>
    <row r="22" spans="2:4" x14ac:dyDescent="0.25">
      <c r="B22" s="93"/>
      <c r="C22" s="93"/>
      <c r="D22" s="93"/>
    </row>
    <row r="23" spans="2:4" x14ac:dyDescent="0.25">
      <c r="B23" s="93"/>
      <c r="C23" s="93"/>
      <c r="D23" s="93"/>
    </row>
    <row r="24" spans="2:4" x14ac:dyDescent="0.25">
      <c r="B24" s="93"/>
      <c r="C24" s="93"/>
      <c r="D24" s="93"/>
    </row>
    <row r="25" spans="2:4" x14ac:dyDescent="0.25">
      <c r="B25" s="93"/>
      <c r="C25" s="93"/>
      <c r="D25" s="93"/>
    </row>
    <row r="26" spans="2:4" x14ac:dyDescent="0.25">
      <c r="B26" s="93"/>
      <c r="C26" s="93"/>
      <c r="D26" s="93"/>
    </row>
    <row r="27" spans="2:4" x14ac:dyDescent="0.25">
      <c r="B27" s="93"/>
      <c r="C27" s="93"/>
      <c r="D27" s="93"/>
    </row>
    <row r="28" spans="2:4" x14ac:dyDescent="0.25">
      <c r="B28" s="93"/>
      <c r="C28" s="93"/>
      <c r="D28" s="93"/>
    </row>
    <row r="29" spans="2:4" x14ac:dyDescent="0.25">
      <c r="B29" s="93"/>
      <c r="C29" s="93"/>
      <c r="D29" s="93"/>
    </row>
    <row r="30" spans="2:4" x14ac:dyDescent="0.25">
      <c r="B30" s="93"/>
      <c r="C30" s="93"/>
      <c r="D30" s="93"/>
    </row>
    <row r="31" spans="2:4" x14ac:dyDescent="0.25">
      <c r="B31" s="93"/>
      <c r="C31" s="93"/>
      <c r="D31" s="93"/>
    </row>
    <row r="32" spans="2:4" x14ac:dyDescent="0.25">
      <c r="B32" s="93"/>
      <c r="C32" s="93"/>
      <c r="D32" s="93"/>
    </row>
    <row r="33" spans="2:4" x14ac:dyDescent="0.25">
      <c r="B33" s="93"/>
      <c r="C33" s="93"/>
      <c r="D33" s="93"/>
    </row>
    <row r="34" spans="2:4" x14ac:dyDescent="0.25">
      <c r="B34" s="93"/>
      <c r="C34" s="93"/>
      <c r="D34" s="93"/>
    </row>
    <row r="35" spans="2:4" x14ac:dyDescent="0.25">
      <c r="B35" s="93"/>
      <c r="C35" s="93"/>
      <c r="D35" s="93"/>
    </row>
    <row r="36" spans="2:4" x14ac:dyDescent="0.25">
      <c r="B36" s="93"/>
      <c r="C36" s="93"/>
      <c r="D36" s="93"/>
    </row>
    <row r="37" spans="2:4" x14ac:dyDescent="0.25">
      <c r="B37" s="93"/>
      <c r="C37" s="93"/>
      <c r="D37" s="93"/>
    </row>
    <row r="38" spans="2:4" x14ac:dyDescent="0.25">
      <c r="B38" s="93"/>
      <c r="C38" s="93"/>
      <c r="D38" s="93"/>
    </row>
    <row r="39" spans="2:4" x14ac:dyDescent="0.25">
      <c r="B39" s="93"/>
      <c r="C39" s="93"/>
      <c r="D39" s="93"/>
    </row>
    <row r="40" spans="2:4" x14ac:dyDescent="0.25">
      <c r="B40" s="93"/>
      <c r="C40" s="93"/>
      <c r="D40" s="93"/>
    </row>
    <row r="41" spans="2:4" x14ac:dyDescent="0.25">
      <c r="B41" s="93"/>
      <c r="C41" s="93"/>
      <c r="D41" s="93"/>
    </row>
    <row r="42" spans="2:4" x14ac:dyDescent="0.25">
      <c r="B42" s="93"/>
      <c r="C42" s="93"/>
      <c r="D42" s="93"/>
    </row>
    <row r="43" spans="2:4" x14ac:dyDescent="0.25">
      <c r="B43" s="93"/>
      <c r="C43" s="93"/>
      <c r="D43" s="93"/>
    </row>
    <row r="44" spans="2:4" x14ac:dyDescent="0.25">
      <c r="B44" s="93"/>
      <c r="C44" s="93"/>
      <c r="D44" s="93"/>
    </row>
    <row r="45" spans="2:4" x14ac:dyDescent="0.25">
      <c r="B45" s="93"/>
      <c r="C45" s="93"/>
      <c r="D45" s="93"/>
    </row>
    <row r="46" spans="2:4" x14ac:dyDescent="0.25">
      <c r="B46" s="93"/>
      <c r="C46" s="93"/>
      <c r="D46" s="93"/>
    </row>
    <row r="47" spans="2:4" x14ac:dyDescent="0.25">
      <c r="B47" s="93"/>
      <c r="C47" s="93"/>
      <c r="D47" s="93"/>
    </row>
    <row r="48" spans="2:4" x14ac:dyDescent="0.25">
      <c r="B48" s="93"/>
      <c r="C48" s="93"/>
      <c r="D48" s="93"/>
    </row>
    <row r="49" spans="2:4" x14ac:dyDescent="0.25">
      <c r="B49" s="93"/>
      <c r="C49" s="93"/>
      <c r="D49" s="93"/>
    </row>
    <row r="50" spans="2:4" x14ac:dyDescent="0.25">
      <c r="B50" s="93"/>
      <c r="C50" s="93"/>
      <c r="D50" s="93"/>
    </row>
    <row r="51" spans="2:4" x14ac:dyDescent="0.25">
      <c r="B51" s="93"/>
      <c r="C51" s="93"/>
      <c r="D51" s="93"/>
    </row>
    <row r="52" spans="2:4" x14ac:dyDescent="0.25">
      <c r="B52" s="93"/>
      <c r="C52" s="93"/>
      <c r="D52" s="93"/>
    </row>
    <row r="53" spans="2:4" x14ac:dyDescent="0.25">
      <c r="B53" s="93"/>
      <c r="C53" s="93"/>
      <c r="D53" s="93"/>
    </row>
    <row r="54" spans="2:4" x14ac:dyDescent="0.25">
      <c r="B54" s="93"/>
      <c r="C54" s="93"/>
      <c r="D54" s="93"/>
    </row>
    <row r="55" spans="2:4" x14ac:dyDescent="0.25">
      <c r="B55" s="93"/>
      <c r="C55" s="93"/>
      <c r="D55" s="93"/>
    </row>
    <row r="56" spans="2:4" x14ac:dyDescent="0.25">
      <c r="B56" s="93"/>
      <c r="C56" s="93"/>
      <c r="D56" s="93"/>
    </row>
    <row r="57" spans="2:4" x14ac:dyDescent="0.25">
      <c r="B57" s="93"/>
      <c r="C57" s="93"/>
      <c r="D57" s="93"/>
    </row>
    <row r="58" spans="2:4" x14ac:dyDescent="0.25">
      <c r="B58" s="93"/>
      <c r="C58" s="93"/>
      <c r="D58" s="93"/>
    </row>
    <row r="59" spans="2:4" x14ac:dyDescent="0.25">
      <c r="B59" s="93"/>
      <c r="C59" s="93"/>
      <c r="D59" s="93"/>
    </row>
    <row r="60" spans="2:4" x14ac:dyDescent="0.25">
      <c r="B60" s="93"/>
      <c r="C60" s="93"/>
      <c r="D60" s="93"/>
    </row>
    <row r="61" spans="2:4" x14ac:dyDescent="0.25">
      <c r="B61" s="93"/>
      <c r="C61" s="93"/>
      <c r="D61" s="93"/>
    </row>
    <row r="62" spans="2:4" x14ac:dyDescent="0.25">
      <c r="B62" s="93"/>
      <c r="C62" s="93"/>
      <c r="D62" s="93"/>
    </row>
    <row r="63" spans="2:4" x14ac:dyDescent="0.25">
      <c r="B63" s="93"/>
      <c r="C63" s="93"/>
      <c r="D63" s="93"/>
    </row>
    <row r="64" spans="2:4" x14ac:dyDescent="0.25">
      <c r="B64" s="93"/>
      <c r="C64" s="93"/>
      <c r="D64" s="93"/>
    </row>
    <row r="65" spans="2:4" x14ac:dyDescent="0.25">
      <c r="B65" s="93"/>
      <c r="C65" s="93"/>
      <c r="D65" s="93"/>
    </row>
    <row r="66" spans="2:4" x14ac:dyDescent="0.25">
      <c r="B66" s="93"/>
      <c r="C66" s="93"/>
      <c r="D66" s="93"/>
    </row>
    <row r="67" spans="2:4" x14ac:dyDescent="0.25">
      <c r="B67" s="93"/>
      <c r="C67" s="93"/>
      <c r="D67" s="93"/>
    </row>
    <row r="68" spans="2:4" x14ac:dyDescent="0.25">
      <c r="B68" s="93"/>
      <c r="C68" s="93"/>
      <c r="D68" s="93"/>
    </row>
    <row r="69" spans="2:4" x14ac:dyDescent="0.25">
      <c r="B69" s="93"/>
      <c r="C69" s="93"/>
      <c r="D69" s="93"/>
    </row>
    <row r="70" spans="2:4" x14ac:dyDescent="0.25">
      <c r="B70" s="93"/>
      <c r="C70" s="93"/>
      <c r="D70" s="93"/>
    </row>
    <row r="71" spans="2:4" x14ac:dyDescent="0.25">
      <c r="B71" s="93"/>
      <c r="C71" s="93"/>
      <c r="D71" s="93"/>
    </row>
    <row r="72" spans="2:4" x14ac:dyDescent="0.25">
      <c r="B72" s="93"/>
      <c r="C72" s="93"/>
      <c r="D72" s="93"/>
    </row>
    <row r="73" spans="2:4" x14ac:dyDescent="0.25">
      <c r="B73" s="93"/>
      <c r="C73" s="93"/>
      <c r="D73" s="93"/>
    </row>
    <row r="74" spans="2:4" x14ac:dyDescent="0.25">
      <c r="B74" s="93"/>
      <c r="C74" s="93"/>
      <c r="D74" s="93"/>
    </row>
    <row r="75" spans="2:4" x14ac:dyDescent="0.25">
      <c r="B75" s="93"/>
      <c r="C75" s="93"/>
      <c r="D75" s="93"/>
    </row>
    <row r="76" spans="2:4" x14ac:dyDescent="0.25">
      <c r="B76" s="93"/>
      <c r="C76" s="93"/>
      <c r="D76" s="93"/>
    </row>
    <row r="77" spans="2:4" x14ac:dyDescent="0.25">
      <c r="B77" s="93"/>
      <c r="C77" s="93"/>
      <c r="D77" s="93"/>
    </row>
    <row r="78" spans="2:4" x14ac:dyDescent="0.25">
      <c r="B78" s="93"/>
      <c r="C78" s="93"/>
      <c r="D78" s="93"/>
    </row>
    <row r="79" spans="2:4" x14ac:dyDescent="0.25">
      <c r="B79" s="93"/>
      <c r="C79" s="93"/>
      <c r="D79" s="93"/>
    </row>
    <row r="80" spans="2:4" x14ac:dyDescent="0.25">
      <c r="B80" s="93"/>
      <c r="C80" s="93"/>
      <c r="D80" s="93"/>
    </row>
    <row r="81" spans="2:4" x14ac:dyDescent="0.25">
      <c r="B81" s="93"/>
      <c r="C81" s="93"/>
      <c r="D81" s="93"/>
    </row>
    <row r="82" spans="2:4" x14ac:dyDescent="0.25">
      <c r="B82" s="93"/>
      <c r="C82" s="93"/>
      <c r="D82" s="93"/>
    </row>
    <row r="83" spans="2:4" x14ac:dyDescent="0.25">
      <c r="B83" s="93"/>
      <c r="C83" s="93"/>
      <c r="D83" s="93"/>
    </row>
    <row r="84" spans="2:4" x14ac:dyDescent="0.25">
      <c r="B84" s="93"/>
      <c r="C84" s="93"/>
      <c r="D84" s="93"/>
    </row>
    <row r="85" spans="2:4" x14ac:dyDescent="0.25">
      <c r="B85" s="93"/>
      <c r="C85" s="93"/>
      <c r="D85" s="93"/>
    </row>
    <row r="86" spans="2:4" x14ac:dyDescent="0.25">
      <c r="B86" s="93"/>
      <c r="C86" s="93"/>
      <c r="D86" s="93"/>
    </row>
    <row r="87" spans="2:4" x14ac:dyDescent="0.25">
      <c r="B87" s="93"/>
      <c r="C87" s="93"/>
      <c r="D87" s="93"/>
    </row>
    <row r="88" spans="2:4" x14ac:dyDescent="0.25">
      <c r="B88" s="93"/>
      <c r="C88" s="93"/>
      <c r="D88" s="93"/>
    </row>
    <row r="89" spans="2:4" x14ac:dyDescent="0.25">
      <c r="B89" s="93"/>
      <c r="C89" s="93"/>
      <c r="D89" s="93"/>
    </row>
    <row r="90" spans="2:4" x14ac:dyDescent="0.25">
      <c r="B90" s="93"/>
      <c r="C90" s="93"/>
      <c r="D90" s="93"/>
    </row>
    <row r="91" spans="2:4" x14ac:dyDescent="0.25">
      <c r="B91" s="93"/>
      <c r="C91" s="93"/>
      <c r="D91" s="93"/>
    </row>
    <row r="92" spans="2:4" x14ac:dyDescent="0.25">
      <c r="B92" s="93"/>
      <c r="C92" s="93"/>
      <c r="D92" s="93"/>
    </row>
    <row r="93" spans="2:4" x14ac:dyDescent="0.25">
      <c r="B93" s="93"/>
      <c r="C93" s="93"/>
      <c r="D93" s="93"/>
    </row>
    <row r="94" spans="2:4" x14ac:dyDescent="0.25">
      <c r="B94" s="93"/>
      <c r="C94" s="93"/>
      <c r="D94" s="93"/>
    </row>
    <row r="95" spans="2:4" x14ac:dyDescent="0.25">
      <c r="B95" s="93"/>
      <c r="C95" s="93"/>
      <c r="D95" s="93"/>
    </row>
    <row r="96" spans="2:4" x14ac:dyDescent="0.25">
      <c r="B96" s="93"/>
      <c r="C96" s="93"/>
      <c r="D96" s="93"/>
    </row>
    <row r="97" spans="2:4" x14ac:dyDescent="0.25">
      <c r="B97" s="93"/>
      <c r="C97" s="93"/>
      <c r="D97" s="93"/>
    </row>
    <row r="98" spans="2:4" x14ac:dyDescent="0.25">
      <c r="B98" s="93"/>
      <c r="C98" s="93"/>
      <c r="D98" s="93"/>
    </row>
    <row r="99" spans="2:4" x14ac:dyDescent="0.25">
      <c r="B99" s="93"/>
      <c r="C99" s="93"/>
      <c r="D99" s="93"/>
    </row>
    <row r="100" spans="2:4" x14ac:dyDescent="0.25">
      <c r="B100" s="93"/>
      <c r="C100" s="93"/>
      <c r="D100" s="93"/>
    </row>
    <row r="101" spans="2:4" x14ac:dyDescent="0.25">
      <c r="B101" s="93"/>
      <c r="C101" s="93"/>
      <c r="D101" s="93"/>
    </row>
    <row r="102" spans="2:4" x14ac:dyDescent="0.25">
      <c r="B102" s="93"/>
      <c r="C102" s="93"/>
      <c r="D102" s="93"/>
    </row>
    <row r="103" spans="2:4" x14ac:dyDescent="0.25">
      <c r="B103" s="93"/>
      <c r="C103" s="93"/>
      <c r="D103" s="93"/>
    </row>
    <row r="104" spans="2:4" x14ac:dyDescent="0.25">
      <c r="B104" s="93"/>
      <c r="C104" s="93"/>
      <c r="D104" s="93"/>
    </row>
    <row r="105" spans="2:4" x14ac:dyDescent="0.25">
      <c r="B105" s="93"/>
      <c r="C105" s="93"/>
      <c r="D105" s="93"/>
    </row>
    <row r="106" spans="2:4" x14ac:dyDescent="0.25">
      <c r="B106" s="93"/>
      <c r="C106" s="93"/>
      <c r="D106" s="93"/>
    </row>
    <row r="107" spans="2:4" x14ac:dyDescent="0.25">
      <c r="B107" s="93"/>
      <c r="C107" s="93"/>
      <c r="D107" s="93"/>
    </row>
    <row r="108" spans="2:4" x14ac:dyDescent="0.25">
      <c r="B108" s="93"/>
      <c r="C108" s="93"/>
      <c r="D108" s="93"/>
    </row>
    <row r="109" spans="2:4" x14ac:dyDescent="0.25">
      <c r="B109" s="93"/>
      <c r="C109" s="93"/>
      <c r="D109" s="93"/>
    </row>
    <row r="110" spans="2:4" x14ac:dyDescent="0.25">
      <c r="B110" s="93"/>
      <c r="C110" s="93"/>
      <c r="D110" s="93"/>
    </row>
    <row r="111" spans="2:4" x14ac:dyDescent="0.25">
      <c r="B111" s="93"/>
      <c r="C111" s="93"/>
      <c r="D111" s="93"/>
    </row>
    <row r="112" spans="2:4" x14ac:dyDescent="0.25">
      <c r="B112" s="93"/>
      <c r="C112" s="93"/>
      <c r="D112" s="93"/>
    </row>
    <row r="113" spans="2:4" x14ac:dyDescent="0.25">
      <c r="B113" s="93"/>
      <c r="C113" s="93"/>
      <c r="D113" s="93"/>
    </row>
    <row r="114" spans="2:4" x14ac:dyDescent="0.25">
      <c r="B114" s="93"/>
      <c r="C114" s="93"/>
      <c r="D114" s="93"/>
    </row>
    <row r="115" spans="2:4" x14ac:dyDescent="0.25">
      <c r="B115" s="93"/>
      <c r="C115" s="93"/>
      <c r="D115" s="93"/>
    </row>
    <row r="116" spans="2:4" x14ac:dyDescent="0.25">
      <c r="B116" s="93"/>
      <c r="C116" s="93"/>
      <c r="D116" s="93"/>
    </row>
    <row r="117" spans="2:4" x14ac:dyDescent="0.25">
      <c r="B117" s="93"/>
      <c r="C117" s="93"/>
      <c r="D117" s="93"/>
    </row>
    <row r="118" spans="2:4" x14ac:dyDescent="0.25">
      <c r="B118" s="93"/>
      <c r="C118" s="93"/>
      <c r="D118" s="93"/>
    </row>
    <row r="119" spans="2:4" x14ac:dyDescent="0.25">
      <c r="B119" s="93"/>
      <c r="C119" s="93"/>
      <c r="D119" s="93"/>
    </row>
    <row r="120" spans="2:4" x14ac:dyDescent="0.25">
      <c r="B120" s="93"/>
      <c r="C120" s="93"/>
      <c r="D120" s="93"/>
    </row>
    <row r="121" spans="2:4" x14ac:dyDescent="0.25">
      <c r="B121" s="93"/>
      <c r="C121" s="93"/>
      <c r="D121" s="93"/>
    </row>
    <row r="122" spans="2:4" x14ac:dyDescent="0.25">
      <c r="B122" s="93"/>
      <c r="C122" s="93"/>
      <c r="D122" s="93"/>
    </row>
    <row r="123" spans="2:4" x14ac:dyDescent="0.25">
      <c r="B123" s="93"/>
      <c r="C123" s="93"/>
      <c r="D123" s="93"/>
    </row>
    <row r="124" spans="2:4" x14ac:dyDescent="0.25">
      <c r="B124" s="93"/>
      <c r="C124" s="93"/>
      <c r="D124" s="93"/>
    </row>
    <row r="125" spans="2:4" x14ac:dyDescent="0.25">
      <c r="B125" s="93"/>
      <c r="C125" s="93"/>
      <c r="D125" s="93"/>
    </row>
    <row r="126" spans="2:4" x14ac:dyDescent="0.25">
      <c r="B126" s="93"/>
      <c r="C126" s="93"/>
      <c r="D126" s="93"/>
    </row>
    <row r="127" spans="2:4" x14ac:dyDescent="0.25">
      <c r="B127" s="93"/>
      <c r="C127" s="93"/>
      <c r="D127" s="93"/>
    </row>
    <row r="128" spans="2:4" x14ac:dyDescent="0.25">
      <c r="B128" s="93"/>
      <c r="C128" s="93"/>
      <c r="D128" s="93"/>
    </row>
    <row r="129" spans="2:4" x14ac:dyDescent="0.25">
      <c r="B129" s="93"/>
      <c r="C129" s="93"/>
      <c r="D129" s="93"/>
    </row>
    <row r="130" spans="2:4" x14ac:dyDescent="0.25">
      <c r="B130" s="93"/>
      <c r="C130" s="93"/>
      <c r="D130" s="93"/>
    </row>
  </sheetData>
  <sheetProtection algorithmName="SHA-512" hashValue="uKkLtA4hW3X22tAYyqjU6HiAWxbMWdBf/h5vqJbrSnoelxaCD6q2UA+/Af18ZhfMQJMVhI870zA4UKZXg1uteQ==" saltValue="JLYUM9EsGr2JKfGn0ysGTQ==" spinCount="100000" sheet="1" objects="1" scenarios="1"/>
  <mergeCells count="4">
    <mergeCell ref="J2:S2"/>
    <mergeCell ref="I1:S1"/>
    <mergeCell ref="J7:R7"/>
    <mergeCell ref="A6:D8"/>
  </mergeCells>
  <dataValidations xWindow="257" yWindow="278" count="2">
    <dataValidation type="custom" allowBlank="1" showInputMessage="1" showErrorMessage="1" errorTitle="Greska" error="Maksimalan broj godina je 8" promptTitle="Maksimalan broj mjeseci" prompt="Maksimalan broj mjeseci za otplatu kredita je 96" sqref="B3" xr:uid="{00000000-0002-0000-0500-000000000000}">
      <formula1>B3&lt;=96</formula1>
    </dataValidation>
    <dataValidation type="custom" allowBlank="1" showInputMessage="1" showErrorMessage="1" errorTitle="Greska" error="Unesite broj manji ili jednak od 24" promptTitle="Maksimalan period za grace " prompt="Maksimalan grace period je 24 mjeseca" sqref="B4" xr:uid="{00000000-0002-0000-0500-000001000000}">
      <formula1>B4&lt;=24</formula1>
    </dataValidation>
  </dataValidations>
  <pageMargins left="0.70866141732283472" right="0.70866141732283472" top="0.74803149606299213" bottom="0.74803149606299213" header="0.31496062992125984" footer="0.31496062992125984"/>
  <pageSetup paperSize="9" scale="93" fitToHeight="0" orientation="landscape" r:id="rId1"/>
  <headerFooter>
    <oddHeader>&amp;L&amp;A&amp;RPOTPIS APLIKANTA
__________________________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Button 2">
              <controlPr defaultSize="0" print="0" autoFill="0" autoPict="0" macro="[0]!Button2_Click">
                <anchor moveWithCells="1" sizeWithCells="1">
                  <from>
                    <xdr:col>6</xdr:col>
                    <xdr:colOff>257175</xdr:colOff>
                    <xdr:row>1</xdr:row>
                    <xdr:rowOff>28575</xdr:rowOff>
                  </from>
                  <to>
                    <xdr:col>7</xdr:col>
                    <xdr:colOff>371475</xdr:colOff>
                    <xdr:row>2</xdr:row>
                    <xdr:rowOff>123825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16"/>
  <sheetViews>
    <sheetView workbookViewId="0">
      <selection activeCell="C14" sqref="C14"/>
    </sheetView>
  </sheetViews>
  <sheetFormatPr defaultColWidth="8.85546875" defaultRowHeight="15" x14ac:dyDescent="0.25"/>
  <cols>
    <col min="1" max="1" width="4.140625" style="46" bestFit="1" customWidth="1"/>
    <col min="2" max="2" width="19.140625" style="46" bestFit="1" customWidth="1"/>
    <col min="3" max="12" width="15.7109375" style="46" customWidth="1"/>
    <col min="13" max="16384" width="8.85546875" style="46"/>
  </cols>
  <sheetData>
    <row r="1" spans="1:12" x14ac:dyDescent="0.25">
      <c r="A1" s="45"/>
      <c r="B1" s="69"/>
      <c r="C1" s="106" t="s">
        <v>70</v>
      </c>
      <c r="D1" s="106"/>
      <c r="E1" s="106"/>
      <c r="F1" s="106"/>
      <c r="G1" s="106"/>
      <c r="H1" s="106"/>
      <c r="I1" s="106"/>
      <c r="J1" s="106"/>
      <c r="K1" s="106"/>
      <c r="L1" s="106"/>
    </row>
    <row r="2" spans="1:12" ht="47.25" customHeight="1" x14ac:dyDescent="0.25">
      <c r="A2" s="45" t="s">
        <v>0</v>
      </c>
      <c r="B2" s="69" t="s">
        <v>8</v>
      </c>
      <c r="C2" s="71">
        <v>1</v>
      </c>
      <c r="D2" s="72">
        <v>2</v>
      </c>
      <c r="E2" s="72">
        <v>3</v>
      </c>
      <c r="F2" s="72">
        <v>4</v>
      </c>
      <c r="G2" s="72">
        <v>5</v>
      </c>
      <c r="H2" s="72">
        <v>6</v>
      </c>
      <c r="I2" s="72">
        <v>7</v>
      </c>
      <c r="J2" s="72">
        <v>8</v>
      </c>
      <c r="K2" s="72">
        <v>9</v>
      </c>
      <c r="L2" s="72">
        <v>10</v>
      </c>
    </row>
    <row r="3" spans="1:12" x14ac:dyDescent="0.25">
      <c r="A3" s="45">
        <v>1</v>
      </c>
      <c r="B3" s="69" t="s">
        <v>78</v>
      </c>
      <c r="C3" s="74"/>
      <c r="D3" s="75"/>
      <c r="E3" s="74"/>
      <c r="F3" s="75"/>
      <c r="G3" s="74"/>
      <c r="H3" s="75"/>
      <c r="I3" s="74"/>
      <c r="J3" s="75"/>
      <c r="K3" s="74"/>
      <c r="L3" s="75"/>
    </row>
    <row r="4" spans="1:12" x14ac:dyDescent="0.25">
      <c r="A4" s="45">
        <v>2</v>
      </c>
      <c r="B4" s="45" t="s"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x14ac:dyDescent="0.25">
      <c r="A5" s="45">
        <v>3</v>
      </c>
      <c r="B5" s="45" t="s">
        <v>11</v>
      </c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x14ac:dyDescent="0.25">
      <c r="A6" s="45">
        <v>4</v>
      </c>
      <c r="B6" s="45" t="s"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2" x14ac:dyDescent="0.25">
      <c r="A7" s="45">
        <v>5</v>
      </c>
      <c r="B7" s="45" t="s"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</row>
    <row r="8" spans="1:12" x14ac:dyDescent="0.25">
      <c r="A8" s="45">
        <v>6</v>
      </c>
      <c r="B8" s="45" t="s"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</row>
    <row r="9" spans="1:12" x14ac:dyDescent="0.25">
      <c r="A9" s="45">
        <v>7</v>
      </c>
      <c r="B9" s="45" t="s">
        <v>27</v>
      </c>
      <c r="C9" s="54"/>
      <c r="D9" s="54"/>
      <c r="E9" s="54"/>
      <c r="F9" s="54"/>
      <c r="G9" s="54"/>
      <c r="H9" s="54"/>
      <c r="I9" s="54"/>
      <c r="J9" s="54"/>
      <c r="K9" s="54"/>
      <c r="L9" s="54"/>
    </row>
    <row r="10" spans="1:12" x14ac:dyDescent="0.25">
      <c r="A10" s="45">
        <v>8</v>
      </c>
      <c r="B10" s="45" t="s">
        <v>15</v>
      </c>
      <c r="C10" s="146"/>
      <c r="D10" s="147"/>
      <c r="E10" s="147"/>
      <c r="F10" s="147"/>
      <c r="G10" s="147"/>
      <c r="H10" s="147"/>
      <c r="I10" s="147"/>
      <c r="J10" s="147"/>
      <c r="K10" s="147"/>
      <c r="L10" s="148"/>
    </row>
    <row r="11" spans="1:12" x14ac:dyDescent="0.25">
      <c r="A11" s="45">
        <v>8.1</v>
      </c>
      <c r="B11" s="45"/>
      <c r="C11" s="54"/>
      <c r="D11" s="54"/>
      <c r="E11" s="54"/>
      <c r="F11" s="54"/>
      <c r="G11" s="54"/>
      <c r="H11" s="54"/>
      <c r="I11" s="54"/>
      <c r="J11" s="54"/>
      <c r="K11" s="54"/>
      <c r="L11" s="54"/>
    </row>
    <row r="12" spans="1:12" x14ac:dyDescent="0.25">
      <c r="A12" s="45">
        <v>8.1999999999999993</v>
      </c>
      <c r="B12" s="45"/>
      <c r="C12" s="54"/>
      <c r="D12" s="54"/>
      <c r="E12" s="54"/>
      <c r="F12" s="54"/>
      <c r="G12" s="54"/>
      <c r="H12" s="54"/>
      <c r="I12" s="54"/>
      <c r="J12" s="54"/>
      <c r="K12" s="54"/>
      <c r="L12" s="54"/>
    </row>
    <row r="13" spans="1:12" x14ac:dyDescent="0.25">
      <c r="A13" s="45">
        <v>8.3000000000000007</v>
      </c>
      <c r="B13" s="45"/>
      <c r="C13" s="54"/>
      <c r="D13" s="54"/>
      <c r="E13" s="54"/>
      <c r="F13" s="54"/>
      <c r="G13" s="54"/>
      <c r="H13" s="54"/>
      <c r="I13" s="54"/>
      <c r="J13" s="54"/>
      <c r="K13" s="54"/>
      <c r="L13" s="54"/>
    </row>
    <row r="14" spans="1:12" x14ac:dyDescent="0.25">
      <c r="A14" s="124" t="s">
        <v>51</v>
      </c>
      <c r="B14" s="124"/>
      <c r="C14" s="49">
        <f>SUM(C3:C13)</f>
        <v>0</v>
      </c>
      <c r="D14" s="49">
        <f t="shared" ref="D14:L14" si="0">SUM(D3:D13)</f>
        <v>0</v>
      </c>
      <c r="E14" s="49">
        <f t="shared" si="0"/>
        <v>0</v>
      </c>
      <c r="F14" s="49">
        <f t="shared" si="0"/>
        <v>0</v>
      </c>
      <c r="G14" s="49">
        <f t="shared" si="0"/>
        <v>0</v>
      </c>
      <c r="H14" s="49">
        <f t="shared" si="0"/>
        <v>0</v>
      </c>
      <c r="I14" s="49">
        <f t="shared" si="0"/>
        <v>0</v>
      </c>
      <c r="J14" s="49">
        <f t="shared" si="0"/>
        <v>0</v>
      </c>
      <c r="K14" s="49">
        <f t="shared" si="0"/>
        <v>0</v>
      </c>
      <c r="L14" s="49">
        <f t="shared" si="0"/>
        <v>0</v>
      </c>
    </row>
    <row r="15" spans="1:12" x14ac:dyDescent="0.25">
      <c r="A15" s="140" t="s">
        <v>77</v>
      </c>
      <c r="B15" s="140"/>
      <c r="C15" s="140"/>
      <c r="D15" s="140"/>
      <c r="E15" s="140"/>
      <c r="F15" s="140"/>
      <c r="G15" s="140"/>
      <c r="H15" s="140"/>
      <c r="I15" s="140"/>
      <c r="J15" s="140"/>
      <c r="K15" s="140"/>
      <c r="L15" s="140"/>
    </row>
    <row r="16" spans="1:12" x14ac:dyDescent="0.25">
      <c r="A16" s="149"/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</row>
  </sheetData>
  <sheetProtection algorithmName="SHA-512" hashValue="INWDsUNPox3VibpbnyElxPE/vpwmYlVepfCXga+tu9Z3Ye21qAJ5KQ9+e3MgfytLIkntvAF44yUN8YY4UgTNFg==" saltValue="2PiheB3J9CLZiHVtd5MuIA==" spinCount="100000" sheet="1" objects="1" scenarios="1"/>
  <mergeCells count="4">
    <mergeCell ref="C1:L1"/>
    <mergeCell ref="A14:B14"/>
    <mergeCell ref="C10:L10"/>
    <mergeCell ref="A15:L16"/>
  </mergeCells>
  <pageMargins left="0.70866141732283472" right="0.70866141732283472" top="0.74803149606299213" bottom="0.74803149606299213" header="0.31496062992125984" footer="0.31496062992125984"/>
  <pageSetup paperSize="9" scale="91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0">
    <pageSetUpPr fitToPage="1"/>
  </sheetPr>
  <dimension ref="A1:K13"/>
  <sheetViews>
    <sheetView workbookViewId="0">
      <selection activeCell="B3" sqref="B3"/>
    </sheetView>
  </sheetViews>
  <sheetFormatPr defaultColWidth="8.85546875" defaultRowHeight="15" x14ac:dyDescent="0.25"/>
  <cols>
    <col min="1" max="1" width="34.42578125" style="6" customWidth="1"/>
    <col min="2" max="11" width="15.7109375" style="6" customWidth="1"/>
    <col min="12" max="16384" width="8.85546875" style="6"/>
  </cols>
  <sheetData>
    <row r="1" spans="1:11" x14ac:dyDescent="0.25">
      <c r="A1" s="18"/>
      <c r="B1" s="150" t="s">
        <v>21</v>
      </c>
      <c r="C1" s="150"/>
      <c r="D1" s="150"/>
      <c r="E1" s="150"/>
      <c r="F1" s="150"/>
      <c r="G1" s="150"/>
      <c r="H1" s="150"/>
      <c r="I1" s="150"/>
      <c r="J1" s="150"/>
      <c r="K1" s="150"/>
    </row>
    <row r="2" spans="1:11" x14ac:dyDescent="0.25">
      <c r="A2" s="10" t="s">
        <v>30</v>
      </c>
      <c r="B2" s="3">
        <v>1</v>
      </c>
      <c r="C2" s="4">
        <v>2</v>
      </c>
      <c r="D2" s="4">
        <v>3</v>
      </c>
      <c r="E2" s="4">
        <v>4</v>
      </c>
      <c r="F2" s="4">
        <v>5</v>
      </c>
      <c r="G2" s="4">
        <v>6</v>
      </c>
      <c r="H2" s="4">
        <v>7</v>
      </c>
      <c r="I2" s="4">
        <v>8</v>
      </c>
      <c r="J2" s="4">
        <v>9</v>
      </c>
      <c r="K2" s="4">
        <v>10</v>
      </c>
    </row>
    <row r="3" spans="1:11" x14ac:dyDescent="0.25">
      <c r="A3" s="11" t="s">
        <v>33</v>
      </c>
      <c r="B3" s="12">
        <f>'Tabela 2 Prihodi'!D18</f>
        <v>0</v>
      </c>
      <c r="C3" s="12">
        <f>'Tabela 2 Prihodi'!E18</f>
        <v>0</v>
      </c>
      <c r="D3" s="12">
        <f>'Tabela 2 Prihodi'!F18</f>
        <v>0</v>
      </c>
      <c r="E3" s="12">
        <f>'Tabela 2 Prihodi'!G18</f>
        <v>0</v>
      </c>
      <c r="F3" s="12">
        <f>'Tabela 2 Prihodi'!H18</f>
        <v>0</v>
      </c>
      <c r="G3" s="12">
        <f>'Tabela 2 Prihodi'!I18</f>
        <v>0</v>
      </c>
      <c r="H3" s="12">
        <f>'Tabela 2 Prihodi'!J18</f>
        <v>0</v>
      </c>
      <c r="I3" s="12">
        <f>'Tabela 2 Prihodi'!K18</f>
        <v>0</v>
      </c>
      <c r="J3" s="12">
        <f>'Tabela 2 Prihodi'!L18</f>
        <v>0</v>
      </c>
      <c r="K3" s="12">
        <f>'Tabela 2 Prihodi'!M18</f>
        <v>0</v>
      </c>
    </row>
    <row r="4" spans="1:11" x14ac:dyDescent="0.25">
      <c r="A4" s="11" t="s">
        <v>97</v>
      </c>
      <c r="B4" s="12">
        <f>SUM(B5:B9)</f>
        <v>0</v>
      </c>
      <c r="C4" s="12">
        <f t="shared" ref="C4:K4" si="0">SUM(C5:C9)</f>
        <v>0</v>
      </c>
      <c r="D4" s="12">
        <f t="shared" si="0"/>
        <v>0</v>
      </c>
      <c r="E4" s="12">
        <f t="shared" si="0"/>
        <v>0</v>
      </c>
      <c r="F4" s="12">
        <f t="shared" si="0"/>
        <v>0</v>
      </c>
      <c r="G4" s="12">
        <f t="shared" si="0"/>
        <v>0</v>
      </c>
      <c r="H4" s="12">
        <f t="shared" si="0"/>
        <v>0</v>
      </c>
      <c r="I4" s="12">
        <f t="shared" si="0"/>
        <v>0</v>
      </c>
      <c r="J4" s="12">
        <f t="shared" si="0"/>
        <v>0</v>
      </c>
      <c r="K4" s="12">
        <f t="shared" si="0"/>
        <v>0</v>
      </c>
    </row>
    <row r="5" spans="1:11" x14ac:dyDescent="0.25">
      <c r="A5" s="10" t="s">
        <v>26</v>
      </c>
      <c r="B5" s="13">
        <f>'Tabela  3 - Mat. troškovi'!D14</f>
        <v>0</v>
      </c>
      <c r="C5" s="13">
        <f>'Tabela  3 - Mat. troškovi'!E14</f>
        <v>0</v>
      </c>
      <c r="D5" s="13">
        <f>'Tabela  3 - Mat. troškovi'!F14</f>
        <v>0</v>
      </c>
      <c r="E5" s="13">
        <f>'Tabela  3 - Mat. troškovi'!G14</f>
        <v>0</v>
      </c>
      <c r="F5" s="13">
        <f>'Tabela  3 - Mat. troškovi'!H14</f>
        <v>0</v>
      </c>
      <c r="G5" s="13">
        <f>'Tabela  3 - Mat. troškovi'!I14</f>
        <v>0</v>
      </c>
      <c r="H5" s="13">
        <f>'Tabela  3 - Mat. troškovi'!J14</f>
        <v>0</v>
      </c>
      <c r="I5" s="13">
        <f>'Tabela  3 - Mat. troškovi'!K14</f>
        <v>0</v>
      </c>
      <c r="J5" s="13">
        <f>'Tabela  3 - Mat. troškovi'!L14</f>
        <v>0</v>
      </c>
      <c r="K5" s="13">
        <f>'Tabela  3 - Mat. troškovi'!M14</f>
        <v>0</v>
      </c>
    </row>
    <row r="6" spans="1:11" x14ac:dyDescent="0.25">
      <c r="A6" s="10" t="s">
        <v>38</v>
      </c>
      <c r="B6" s="13">
        <f>'Tabela 4 - Bruto zarade'!E13</f>
        <v>0</v>
      </c>
      <c r="C6" s="13">
        <f>'Tabela 4 - Bruto zarade'!F13</f>
        <v>0</v>
      </c>
      <c r="D6" s="13">
        <f>'Tabela 4 - Bruto zarade'!G13</f>
        <v>0</v>
      </c>
      <c r="E6" s="13">
        <f>'Tabela 4 - Bruto zarade'!H13</f>
        <v>0</v>
      </c>
      <c r="F6" s="13">
        <f>'Tabela 4 - Bruto zarade'!I13</f>
        <v>0</v>
      </c>
      <c r="G6" s="13">
        <f>'Tabela 4 - Bruto zarade'!J13</f>
        <v>0</v>
      </c>
      <c r="H6" s="13">
        <f>'Tabela 4 - Bruto zarade'!K13</f>
        <v>0</v>
      </c>
      <c r="I6" s="13">
        <f>'Tabela 4 - Bruto zarade'!L13</f>
        <v>0</v>
      </c>
      <c r="J6" s="13">
        <f>'Tabela 4 - Bruto zarade'!M13</f>
        <v>0</v>
      </c>
      <c r="K6" s="13">
        <f>'Tabela 4 - Bruto zarade'!N13</f>
        <v>0</v>
      </c>
    </row>
    <row r="7" spans="1:11" hidden="1" x14ac:dyDescent="0.25">
      <c r="A7" s="10" t="s">
        <v>25</v>
      </c>
      <c r="B7" s="13">
        <f>'Tabela 5 - Amortizacija'!F11</f>
        <v>0</v>
      </c>
      <c r="C7" s="13">
        <f>'Tabela 5 - Amortizacija'!G11</f>
        <v>0</v>
      </c>
      <c r="D7" s="13">
        <f>'Tabela 5 - Amortizacija'!H11</f>
        <v>0</v>
      </c>
      <c r="E7" s="13">
        <f>'Tabela 5 - Amortizacija'!I11</f>
        <v>0</v>
      </c>
      <c r="F7" s="13">
        <f>'Tabela 5 - Amortizacija'!J11</f>
        <v>0</v>
      </c>
      <c r="G7" s="13">
        <f>'Tabela 5 - Amortizacija'!K11</f>
        <v>0</v>
      </c>
      <c r="H7" s="13">
        <f>'Tabela 5 - Amortizacija'!L11</f>
        <v>0</v>
      </c>
      <c r="I7" s="13">
        <f>'Tabela 5 - Amortizacija'!M11</f>
        <v>0</v>
      </c>
      <c r="J7" s="13">
        <f>'Tabela 5 - Amortizacija'!N11</f>
        <v>0</v>
      </c>
      <c r="K7" s="13">
        <f>'Tabela 5 - Amortizacija'!O11</f>
        <v>0</v>
      </c>
    </row>
    <row r="8" spans="1:11" x14ac:dyDescent="0.25">
      <c r="A8" s="10" t="s">
        <v>28</v>
      </c>
      <c r="B8" s="13">
        <f>'Tabela 6 - Plan otplate kredita'!J4</f>
        <v>0</v>
      </c>
      <c r="C8" s="13">
        <f>'Tabela 6 - Plan otplate kredita'!K4</f>
        <v>0</v>
      </c>
      <c r="D8" s="13">
        <f>'Tabela 6 - Plan otplate kredita'!L4</f>
        <v>0</v>
      </c>
      <c r="E8" s="13">
        <f>'Tabela 6 - Plan otplate kredita'!M4</f>
        <v>0</v>
      </c>
      <c r="F8" s="13">
        <f>'Tabela 6 - Plan otplate kredita'!N4</f>
        <v>0</v>
      </c>
      <c r="G8" s="13">
        <f>'Tabela 6 - Plan otplate kredita'!O4</f>
        <v>0</v>
      </c>
      <c r="H8" s="13">
        <f>'Tabela 6 - Plan otplate kredita'!P4</f>
        <v>0</v>
      </c>
      <c r="I8" s="13">
        <f>'Tabela 6 - Plan otplate kredita'!Q4</f>
        <v>0</v>
      </c>
      <c r="J8" s="13">
        <f>'Tabela 6 - Plan otplate kredita'!R4</f>
        <v>0</v>
      </c>
      <c r="K8" s="13">
        <f>'Tabela 6 - Plan otplate kredita'!S4</f>
        <v>0</v>
      </c>
    </row>
    <row r="9" spans="1:11" x14ac:dyDescent="0.25">
      <c r="A9" s="10" t="s">
        <v>29</v>
      </c>
      <c r="B9" s="13">
        <f>'Tabela 7 - Ostali troškovi'!C14</f>
        <v>0</v>
      </c>
      <c r="C9" s="13">
        <f>'Tabela 7 - Ostali troškovi'!D14</f>
        <v>0</v>
      </c>
      <c r="D9" s="13">
        <f>'Tabela 7 - Ostali troškovi'!E14</f>
        <v>0</v>
      </c>
      <c r="E9" s="13">
        <f>'Tabela 7 - Ostali troškovi'!F14</f>
        <v>0</v>
      </c>
      <c r="F9" s="13">
        <f>'Tabela 7 - Ostali troškovi'!G14</f>
        <v>0</v>
      </c>
      <c r="G9" s="13">
        <f>'Tabela 7 - Ostali troškovi'!H14</f>
        <v>0</v>
      </c>
      <c r="H9" s="13">
        <f>'Tabela 7 - Ostali troškovi'!I14</f>
        <v>0</v>
      </c>
      <c r="I9" s="13">
        <f>'Tabela 7 - Ostali troškovi'!J14</f>
        <v>0</v>
      </c>
      <c r="J9" s="13">
        <f>'Tabela 7 - Ostali troškovi'!K14</f>
        <v>0</v>
      </c>
      <c r="K9" s="13">
        <f>'Tabela 7 - Ostali troškovi'!L14</f>
        <v>0</v>
      </c>
    </row>
    <row r="10" spans="1:11" x14ac:dyDescent="0.25">
      <c r="A10" s="15" t="s">
        <v>90</v>
      </c>
      <c r="B10" s="12">
        <f>B3-B4</f>
        <v>0</v>
      </c>
      <c r="C10" s="12">
        <f t="shared" ref="C10:K10" si="1">C3-C4</f>
        <v>0</v>
      </c>
      <c r="D10" s="12">
        <f t="shared" si="1"/>
        <v>0</v>
      </c>
      <c r="E10" s="12">
        <f t="shared" si="1"/>
        <v>0</v>
      </c>
      <c r="F10" s="12">
        <f t="shared" si="1"/>
        <v>0</v>
      </c>
      <c r="G10" s="12">
        <f t="shared" si="1"/>
        <v>0</v>
      </c>
      <c r="H10" s="12">
        <f t="shared" si="1"/>
        <v>0</v>
      </c>
      <c r="I10" s="12">
        <f t="shared" si="1"/>
        <v>0</v>
      </c>
      <c r="J10" s="12">
        <f t="shared" si="1"/>
        <v>0</v>
      </c>
      <c r="K10" s="12">
        <f t="shared" si="1"/>
        <v>0</v>
      </c>
    </row>
    <row r="11" spans="1:11" x14ac:dyDescent="0.25">
      <c r="A11" s="10" t="s">
        <v>98</v>
      </c>
      <c r="B11" s="20">
        <f>IFERROR((B10/B3),0)</f>
        <v>0</v>
      </c>
      <c r="C11" s="20">
        <f t="shared" ref="C11:K11" si="2">IFERROR((C10/C3),0)</f>
        <v>0</v>
      </c>
      <c r="D11" s="20">
        <f t="shared" si="2"/>
        <v>0</v>
      </c>
      <c r="E11" s="20">
        <f t="shared" si="2"/>
        <v>0</v>
      </c>
      <c r="F11" s="20">
        <f t="shared" si="2"/>
        <v>0</v>
      </c>
      <c r="G11" s="20">
        <f t="shared" si="2"/>
        <v>0</v>
      </c>
      <c r="H11" s="20">
        <f t="shared" si="2"/>
        <v>0</v>
      </c>
      <c r="I11" s="20">
        <f t="shared" si="2"/>
        <v>0</v>
      </c>
      <c r="J11" s="20">
        <f t="shared" si="2"/>
        <v>0</v>
      </c>
      <c r="K11" s="20">
        <f t="shared" si="2"/>
        <v>0</v>
      </c>
    </row>
    <row r="13" spans="1:11" x14ac:dyDescent="0.25">
      <c r="A13" s="16"/>
      <c r="B13" s="17"/>
      <c r="C13" s="17"/>
      <c r="D13" s="17"/>
      <c r="E13" s="17"/>
      <c r="F13" s="17"/>
    </row>
  </sheetData>
  <sheetProtection algorithmName="SHA-512" hashValue="LMIrLGk4GY53sPkM7/y2tPxGl63XYYEN7aUtuKyuaPMOVu82zY28gxWlGSkatCiQZmPEZ758kYEegi4Gt8bcKw==" saltValue="osTMrCuPPg8/YoabUIulUg==" spinCount="100000" sheet="1" objects="1" scenarios="1"/>
  <mergeCells count="1">
    <mergeCell ref="B1:K1"/>
  </mergeCells>
  <pageMargins left="0.70866141732283472" right="0.70866141732283472" top="0.74803149606299213" bottom="0.74803149606299213" header="0.31496062992125984" footer="0.31496062992125984"/>
  <pageSetup paperSize="9" scale="8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pageSetUpPr fitToPage="1"/>
  </sheetPr>
  <dimension ref="A1:L9"/>
  <sheetViews>
    <sheetView workbookViewId="0">
      <selection activeCell="C4" sqref="C4"/>
    </sheetView>
  </sheetViews>
  <sheetFormatPr defaultColWidth="8.85546875" defaultRowHeight="15" x14ac:dyDescent="0.25"/>
  <cols>
    <col min="1" max="1" width="3.42578125" style="6" bestFit="1" customWidth="1"/>
    <col min="2" max="2" width="29.7109375" style="6" customWidth="1"/>
    <col min="3" max="12" width="15.7109375" style="6" customWidth="1"/>
    <col min="13" max="16384" width="8.85546875" style="6"/>
  </cols>
  <sheetData>
    <row r="1" spans="1:12" x14ac:dyDescent="0.25">
      <c r="A1" s="31"/>
      <c r="B1" s="31"/>
      <c r="C1" s="150" t="s">
        <v>21</v>
      </c>
      <c r="D1" s="150"/>
      <c r="E1" s="150"/>
      <c r="F1" s="150"/>
      <c r="G1" s="150"/>
      <c r="H1" s="150"/>
      <c r="I1" s="150"/>
      <c r="J1" s="150"/>
      <c r="K1" s="150"/>
      <c r="L1" s="150"/>
    </row>
    <row r="2" spans="1:12" x14ac:dyDescent="0.25">
      <c r="A2" s="10"/>
      <c r="B2" s="10" t="s">
        <v>30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</row>
    <row r="3" spans="1:12" x14ac:dyDescent="0.25">
      <c r="A3" s="22" t="s">
        <v>31</v>
      </c>
      <c r="B3" s="23" t="s">
        <v>32</v>
      </c>
      <c r="C3" s="24">
        <f>C4</f>
        <v>0</v>
      </c>
      <c r="D3" s="24">
        <f t="shared" ref="D3:L3" si="0">D4</f>
        <v>0</v>
      </c>
      <c r="E3" s="24">
        <f t="shared" si="0"/>
        <v>0</v>
      </c>
      <c r="F3" s="24">
        <f t="shared" si="0"/>
        <v>0</v>
      </c>
      <c r="G3" s="24">
        <f t="shared" si="0"/>
        <v>0</v>
      </c>
      <c r="H3" s="24">
        <f t="shared" si="0"/>
        <v>0</v>
      </c>
      <c r="I3" s="24">
        <f t="shared" si="0"/>
        <v>0</v>
      </c>
      <c r="J3" s="24">
        <f t="shared" si="0"/>
        <v>0</v>
      </c>
      <c r="K3" s="24">
        <f t="shared" si="0"/>
        <v>0</v>
      </c>
      <c r="L3" s="24">
        <f t="shared" si="0"/>
        <v>0</v>
      </c>
    </row>
    <row r="4" spans="1:12" x14ac:dyDescent="0.25">
      <c r="A4" s="23">
        <v>1</v>
      </c>
      <c r="B4" s="25" t="s">
        <v>33</v>
      </c>
      <c r="C4" s="14">
        <f>'Tabela 8 -Projekcija bilansa '!B3</f>
        <v>0</v>
      </c>
      <c r="D4" s="14">
        <f>'Tabela 8 -Projekcija bilansa '!C3</f>
        <v>0</v>
      </c>
      <c r="E4" s="14">
        <f>'Tabela 8 -Projekcija bilansa '!D3</f>
        <v>0</v>
      </c>
      <c r="F4" s="14">
        <f>'Tabela 8 -Projekcija bilansa '!E3</f>
        <v>0</v>
      </c>
      <c r="G4" s="14">
        <f>'Tabela 8 -Projekcija bilansa '!F3</f>
        <v>0</v>
      </c>
      <c r="H4" s="14">
        <f>'Tabela 8 -Projekcija bilansa '!G3</f>
        <v>0</v>
      </c>
      <c r="I4" s="14">
        <f>'Tabela 8 -Projekcija bilansa '!H3</f>
        <v>0</v>
      </c>
      <c r="J4" s="14">
        <f>'Tabela 8 -Projekcija bilansa '!I3</f>
        <v>0</v>
      </c>
      <c r="K4" s="14">
        <f>'Tabela 8 -Projekcija bilansa '!J3</f>
        <v>0</v>
      </c>
      <c r="L4" s="14">
        <f>'Tabela 8 -Projekcija bilansa '!K3</f>
        <v>0</v>
      </c>
    </row>
    <row r="5" spans="1:12" x14ac:dyDescent="0.25">
      <c r="A5" s="22" t="s">
        <v>34</v>
      </c>
      <c r="B5" s="23" t="s">
        <v>35</v>
      </c>
      <c r="C5" s="26">
        <f>SUM(C6:C8)</f>
        <v>0</v>
      </c>
      <c r="D5" s="26">
        <f>SUM(D6:D8)</f>
        <v>0</v>
      </c>
      <c r="E5" s="26">
        <f>SUM(E6:E8)</f>
        <v>0</v>
      </c>
      <c r="F5" s="26">
        <f>SUM(F6:F8)</f>
        <v>0</v>
      </c>
      <c r="G5" s="26">
        <f>SUM(G6:G8)</f>
        <v>0</v>
      </c>
      <c r="H5" s="26">
        <f t="shared" ref="H5:L5" si="1">SUM(H6:H8)</f>
        <v>0</v>
      </c>
      <c r="I5" s="26">
        <f t="shared" si="1"/>
        <v>0</v>
      </c>
      <c r="J5" s="26">
        <f t="shared" si="1"/>
        <v>0</v>
      </c>
      <c r="K5" s="26">
        <f t="shared" si="1"/>
        <v>0</v>
      </c>
      <c r="L5" s="26">
        <f t="shared" si="1"/>
        <v>0</v>
      </c>
    </row>
    <row r="6" spans="1:12" x14ac:dyDescent="0.25">
      <c r="A6" s="23">
        <v>3</v>
      </c>
      <c r="B6" s="25" t="s">
        <v>36</v>
      </c>
      <c r="C6" s="27">
        <f>'Tabela 1 Struktura ulaganja'!E5</f>
        <v>0</v>
      </c>
      <c r="D6" s="27"/>
      <c r="E6" s="27"/>
      <c r="F6" s="27"/>
      <c r="G6" s="27"/>
      <c r="H6" s="19"/>
      <c r="I6" s="19"/>
      <c r="J6" s="19"/>
      <c r="K6" s="19"/>
      <c r="L6" s="19"/>
    </row>
    <row r="7" spans="1:12" ht="30" x14ac:dyDescent="0.25">
      <c r="A7" s="23">
        <v>4</v>
      </c>
      <c r="B7" s="25" t="s">
        <v>37</v>
      </c>
      <c r="C7" s="28">
        <f>'Tabela 8 -Projekcija bilansa '!B5+'Tabela 8 -Projekcija bilansa '!B8+'Tabela 8 -Projekcija bilansa '!B9</f>
        <v>0</v>
      </c>
      <c r="D7" s="28">
        <f>'Tabela 8 -Projekcija bilansa '!C5+'Tabela 8 -Projekcija bilansa '!C8+'Tabela 8 -Projekcija bilansa '!C9</f>
        <v>0</v>
      </c>
      <c r="E7" s="28">
        <f>'Tabela 8 -Projekcija bilansa '!D5+'Tabela 8 -Projekcija bilansa '!D8+'Tabela 8 -Projekcija bilansa '!D9</f>
        <v>0</v>
      </c>
      <c r="F7" s="28">
        <f>'Tabela 8 -Projekcija bilansa '!E5+'Tabela 8 -Projekcija bilansa '!E8+'Tabela 8 -Projekcija bilansa '!E9</f>
        <v>0</v>
      </c>
      <c r="G7" s="28">
        <f>'Tabela 8 -Projekcija bilansa '!F5+'Tabela 8 -Projekcija bilansa '!F8+'Tabela 8 -Projekcija bilansa '!F9</f>
        <v>0</v>
      </c>
      <c r="H7" s="28">
        <f>'Tabela 8 -Projekcija bilansa '!G5+'Tabela 8 -Projekcija bilansa '!G8+'Tabela 8 -Projekcija bilansa '!G9</f>
        <v>0</v>
      </c>
      <c r="I7" s="28">
        <f>'Tabela 8 -Projekcija bilansa '!H5+'Tabela 8 -Projekcija bilansa '!H8+'Tabela 8 -Projekcija bilansa '!H9</f>
        <v>0</v>
      </c>
      <c r="J7" s="28">
        <f>'Tabela 8 -Projekcija bilansa '!I5+'Tabela 8 -Projekcija bilansa '!I8+'Tabela 8 -Projekcija bilansa '!I9</f>
        <v>0</v>
      </c>
      <c r="K7" s="28">
        <f>'Tabela 8 -Projekcija bilansa '!J5+'Tabela 8 -Projekcija bilansa '!J8+'Tabela 8 -Projekcija bilansa '!J9</f>
        <v>0</v>
      </c>
      <c r="L7" s="28">
        <f>'Tabela 8 -Projekcija bilansa '!K5+'Tabela 8 -Projekcija bilansa '!K8+'Tabela 8 -Projekcija bilansa '!K9</f>
        <v>0</v>
      </c>
    </row>
    <row r="8" spans="1:12" x14ac:dyDescent="0.25">
      <c r="A8" s="23">
        <v>5</v>
      </c>
      <c r="B8" s="25" t="s">
        <v>38</v>
      </c>
      <c r="C8" s="29">
        <f>'Tabela 8 -Projekcija bilansa '!B6</f>
        <v>0</v>
      </c>
      <c r="D8" s="29">
        <f>'Tabela 8 -Projekcija bilansa '!C6</f>
        <v>0</v>
      </c>
      <c r="E8" s="29">
        <f>'Tabela 8 -Projekcija bilansa '!D6</f>
        <v>0</v>
      </c>
      <c r="F8" s="29">
        <f>'Tabela 8 -Projekcija bilansa '!E6</f>
        <v>0</v>
      </c>
      <c r="G8" s="29">
        <f>'Tabela 8 -Projekcija bilansa '!F6</f>
        <v>0</v>
      </c>
      <c r="H8" s="29">
        <f>'Tabela 8 -Projekcija bilansa '!G6</f>
        <v>0</v>
      </c>
      <c r="I8" s="29">
        <f>'Tabela 8 -Projekcija bilansa '!H6</f>
        <v>0</v>
      </c>
      <c r="J8" s="29">
        <f>'Tabela 8 -Projekcija bilansa '!I6</f>
        <v>0</v>
      </c>
      <c r="K8" s="29">
        <f>'Tabela 8 -Projekcija bilansa '!J6</f>
        <v>0</v>
      </c>
      <c r="L8" s="29">
        <f>'Tabela 8 -Projekcija bilansa '!K6</f>
        <v>0</v>
      </c>
    </row>
    <row r="9" spans="1:12" x14ac:dyDescent="0.25">
      <c r="A9" s="22" t="s">
        <v>39</v>
      </c>
      <c r="B9" s="23" t="s">
        <v>40</v>
      </c>
      <c r="C9" s="30">
        <f>C3-C5</f>
        <v>0</v>
      </c>
      <c r="D9" s="30">
        <f>D3-D5</f>
        <v>0</v>
      </c>
      <c r="E9" s="30">
        <f>E3-E5</f>
        <v>0</v>
      </c>
      <c r="F9" s="30">
        <f>F3-F5</f>
        <v>0</v>
      </c>
      <c r="G9" s="30">
        <f>G3-G5</f>
        <v>0</v>
      </c>
      <c r="H9" s="30">
        <f t="shared" ref="H9:L9" si="2">H3-H5</f>
        <v>0</v>
      </c>
      <c r="I9" s="30">
        <f t="shared" si="2"/>
        <v>0</v>
      </c>
      <c r="J9" s="30">
        <f t="shared" si="2"/>
        <v>0</v>
      </c>
      <c r="K9" s="30">
        <f t="shared" si="2"/>
        <v>0</v>
      </c>
      <c r="L9" s="30">
        <f t="shared" si="2"/>
        <v>0</v>
      </c>
    </row>
  </sheetData>
  <sheetProtection algorithmName="SHA-512" hashValue="ZphSH/SMYRKjSpudSL+q/YxAMVBjxeKilcGLtg5TY0XY0cQTlLX2GZjUwks4pSwoJjmkG3UYbiaXoQexkSd1eg==" saltValue="GBTLfzAN9ftcD7iTwZMXJA==" spinCount="100000" sheet="1" objects="1" scenarios="1"/>
  <mergeCells count="1">
    <mergeCell ref="C1:L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&amp;L&amp;A&amp;RPOTPIS APLIKANTA
__________________________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10</vt:i4>
      </vt:variant>
    </vt:vector>
  </HeadingPairs>
  <TitlesOfParts>
    <vt:vector size="23" baseType="lpstr">
      <vt:lpstr>Tabela 1 Struktura ulaganja</vt:lpstr>
      <vt:lpstr>Tabela 2 Prihodi</vt:lpstr>
      <vt:lpstr>Tabela  3 - Mat. troškovi</vt:lpstr>
      <vt:lpstr>Tabela 4 - Bruto zarade</vt:lpstr>
      <vt:lpstr>Tabela 5 - Amortizacija</vt:lpstr>
      <vt:lpstr>Tabela 6 - Plan otplate kredita</vt:lpstr>
      <vt:lpstr>Tabela 7 - Ostali troškovi</vt:lpstr>
      <vt:lpstr>Tabela 8 -Projekcija bilansa </vt:lpstr>
      <vt:lpstr>Tabela 9 Ekonomski tok</vt:lpstr>
      <vt:lpstr>Tabela 10 - NSV</vt:lpstr>
      <vt:lpstr>Tabela 11 IRR</vt:lpstr>
      <vt:lpstr>Tabela 11 - Period povrata</vt:lpstr>
      <vt:lpstr>Tabela 12 - Finansijski tok</vt:lpstr>
      <vt:lpstr>'Tabela  3 - Mat. troškovi'!Print_Area</vt:lpstr>
      <vt:lpstr>'Tabela 10 - NSV'!Print_Area</vt:lpstr>
      <vt:lpstr>'Tabela 11 - Period povrata'!Print_Area</vt:lpstr>
      <vt:lpstr>'Tabela 12 - Finansijski tok'!Print_Area</vt:lpstr>
      <vt:lpstr>'Tabela 2 Prihodi'!Print_Area</vt:lpstr>
      <vt:lpstr>'Tabela 4 - Bruto zarade'!Print_Area</vt:lpstr>
      <vt:lpstr>'Tabela 6 - Plan otplate kredita'!Print_Area</vt:lpstr>
      <vt:lpstr>'Tabela 7 - Ostali troškovi'!Print_Area</vt:lpstr>
      <vt:lpstr>'Tabela 8 -Projekcija bilansa '!Print_Area</vt:lpstr>
      <vt:lpstr>'Tabela 9 Ekonomski tok'!Print_Area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</dc:creator>
  <cp:lastModifiedBy>Nina Jakic</cp:lastModifiedBy>
  <cp:lastPrinted>2015-07-23T20:07:35Z</cp:lastPrinted>
  <dcterms:created xsi:type="dcterms:W3CDTF">2015-06-09T17:31:16Z</dcterms:created>
  <dcterms:modified xsi:type="dcterms:W3CDTF">2024-08-29T05:22:19Z</dcterms:modified>
</cp:coreProperties>
</file>