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4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<sst xmlns="http://schemas.openxmlformats.org/spreadsheetml/2006/main" count="277" uniqueCount="95">
  <si>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</si>
  <si>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</si>
  <si>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</si>
  <si>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</si>
  <si>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</si>
  <si>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</si>
  <si>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</si>
  <si>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</si>
  <si>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</si>
  <si>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</si>
  <si>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</si>
  <si>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</si>
  <si>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</si>
  <si>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</si>
  <si>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</si>
  <si>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</si>
  <si>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</si>
  <si>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</si>
  <si>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</si>
  <si>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</si>
  <si>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</si>
  <si>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</si>
  <si>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</si>
  <si>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</si>
  <si>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</si>
  <si>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</si>
  <si>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</si>
  <si>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</si>
  <si>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</si>
  <si>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</si>
  <si>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</si>
  <si>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</si>
  <si>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</si>
  <si>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</si>
  <si>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</si>
  <si>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</si>
  <si>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</si>
  <si>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</si>
  <si>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</si>
  <si>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</si>
  <si>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</si>
  <si>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</si>
  <si>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</si>
  <si>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</si>
  <si>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</si>
  <si>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</si>
  <si>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</si>
  <si>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</si>
  <si>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</si>
  <si>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</si>
  <si>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</si>
  <si>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</si>
  <si>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</si>
  <si>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</si>
  <si>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</si>
  <si>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</si>
  <si>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</si>
  <si>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</si>
  <si>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</si>
  <si>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</si>
  <si>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</si>
  <si>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</si>
  <si>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</si>
  <si>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</si>
  <si>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</si>
  <si>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</si>
  <si>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</si>
  <si>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</si>
  <si>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</si>
  <si>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</si>
  <si>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</si>
  <si>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</si>
  <si>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</si>
  <si>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</si>
  <si>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</si>
  <si>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</si>
  <si>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</si>
  <si>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</si>
  <si>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</si>
  <si>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</si>
  <si>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</si>
  <si>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</si>
  <si>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</si>
  <si>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Dodatak za djecu 0-6 godina</t>
  </si>
  <si>
    <t>Dodatak za djecu 0-6</t>
  </si>
  <si>
    <t>Obeštećenje bivših korisnica naknade po osnovu rođenja  troje ili više djece</t>
  </si>
  <si>
    <t>Obeštećenje bivših korisnica naknade po osnovu rođenja troje ili više djece</t>
  </si>
  <si>
    <t>PREGLED BROJA KORISNIKA I ISPLAĆENIH SREDSTAVA  KORISNIKA MATERIJALNIH DAVANJA I USLUGA IZ OBLASTI SOCIJALNE I DJEČJE ZAŠTITE  ZA MJESEC JUL 2022.GODINE</t>
  </si>
  <si>
    <t>21-128/22-3670/7</t>
  </si>
  <si>
    <t>21-128/22-3702/7</t>
  </si>
  <si>
    <t>15.08..2022</t>
  </si>
  <si>
    <t>15.08.2022</t>
  </si>
  <si>
    <t>REKAPITULAR ZA  JUL 2022 .GODINE</t>
  </si>
  <si>
    <t>REKAPITULAR ZA JUL 2022.godine</t>
  </si>
  <si>
    <t xml:space="preserve">                        REKAPITULAR ZA JUL 2022.godine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</si>
</sst>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1" fillId="0" borderId="13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173" fontId="7" fillId="33" borderId="10" xfId="42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justify"/>
    </xf>
    <xf numFmtId="0" fontId="9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left" wrapText="1"/>
    </xf>
    <xf numFmtId="175" fontId="0" fillId="0" borderId="14" xfId="0" applyNumberFormat="1" applyBorder="1" applyAlignment="1">
      <alignment/>
    </xf>
    <xf numFmtId="0" fontId="5" fillId="0" borderId="14" xfId="0" applyFont="1" applyBorder="1" applyAlignment="1">
      <alignment horizontal="center"/>
    </xf>
    <xf numFmtId="174" fontId="5" fillId="0" borderId="20" xfId="0" applyNumberFormat="1" applyFont="1" applyFill="1" applyBorder="1" applyAlignment="1">
      <alignment/>
    </xf>
    <xf numFmtId="175" fontId="5" fillId="0" borderId="20" xfId="0" applyNumberFormat="1" applyFont="1" applyFill="1" applyBorder="1" applyAlignment="1">
      <alignment/>
    </xf>
    <xf numFmtId="174" fontId="5" fillId="33" borderId="10" xfId="0" applyNumberFormat="1" applyFont="1" applyFill="1" applyBorder="1" applyAlignment="1">
      <alignment horizontal="center"/>
    </xf>
    <xf numFmtId="173" fontId="5" fillId="33" borderId="10" xfId="45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right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74" fontId="12" fillId="0" borderId="10" xfId="0" applyNumberFormat="1" applyFont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174" fontId="12" fillId="0" borderId="10" xfId="0" applyNumberFormat="1" applyFont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12" fillId="0" borderId="10" xfId="0" applyFont="1" applyBorder="1" applyAlignment="1">
      <alignment horizontal="left" wrapText="1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4" fontId="12" fillId="0" borderId="14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49" fontId="5" fillId="0" borderId="34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">
      <selection activeCell="N20" sqref="N20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99" t="s">
        <v>78</v>
      </c>
      <c r="B4" s="99"/>
      <c r="C4" s="99" t="s">
        <v>41</v>
      </c>
      <c r="D4" s="99"/>
      <c r="E4" s="99"/>
      <c r="F4" s="99" t="s">
        <v>83</v>
      </c>
      <c r="G4" s="99"/>
      <c r="H4" s="99"/>
      <c r="I4" s="99" t="s">
        <v>39</v>
      </c>
      <c r="J4" s="99"/>
      <c r="K4" s="99"/>
      <c r="L4" s="99" t="s">
        <v>36</v>
      </c>
      <c r="M4" s="99"/>
      <c r="N4" s="100" t="s">
        <v>40</v>
      </c>
      <c r="O4" s="100"/>
      <c r="P4" s="96" t="s">
        <v>77</v>
      </c>
      <c r="Q4" s="96"/>
    </row>
    <row r="5" spans="1:17" ht="45" customHeight="1">
      <c r="A5" s="99"/>
      <c r="B5" s="99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8" ht="15.75">
      <c r="A6" s="7" t="s">
        <v>5</v>
      </c>
      <c r="B6" s="7" t="s">
        <v>6</v>
      </c>
      <c r="C6" s="12">
        <v>1502</v>
      </c>
      <c r="D6" s="12">
        <v>2973</v>
      </c>
      <c r="E6" s="13">
        <v>154538.72</v>
      </c>
      <c r="F6" s="12">
        <v>9588</v>
      </c>
      <c r="G6" s="12">
        <v>12623</v>
      </c>
      <c r="H6" s="13">
        <v>391200</v>
      </c>
      <c r="I6" s="12">
        <v>1328</v>
      </c>
      <c r="J6" s="12">
        <v>4683</v>
      </c>
      <c r="K6" s="30">
        <v>150206.87</v>
      </c>
      <c r="L6" s="12">
        <v>795</v>
      </c>
      <c r="M6" s="13">
        <v>164809.76</v>
      </c>
      <c r="N6" s="12">
        <v>4351</v>
      </c>
      <c r="O6" s="13">
        <v>355043.92</v>
      </c>
      <c r="P6" s="12">
        <v>174</v>
      </c>
      <c r="Q6" s="13">
        <v>51653.81</v>
      </c>
      <c r="R6" s="83"/>
    </row>
    <row r="7" spans="1:17" ht="15.75">
      <c r="A7" s="7"/>
      <c r="B7" s="7" t="s">
        <v>70</v>
      </c>
      <c r="C7" s="12">
        <v>97</v>
      </c>
      <c r="D7" s="12">
        <v>156</v>
      </c>
      <c r="E7" s="13">
        <v>8581.63</v>
      </c>
      <c r="F7" s="12">
        <v>744</v>
      </c>
      <c r="G7" s="12">
        <v>997</v>
      </c>
      <c r="H7" s="13">
        <v>29910</v>
      </c>
      <c r="I7" s="12">
        <v>55</v>
      </c>
      <c r="J7" s="12">
        <v>164</v>
      </c>
      <c r="K7" s="45">
        <v>5859.16</v>
      </c>
      <c r="L7" s="12">
        <v>71</v>
      </c>
      <c r="M7" s="13">
        <v>14480.42</v>
      </c>
      <c r="N7" s="12">
        <v>656</v>
      </c>
      <c r="O7" s="13">
        <v>49836.32</v>
      </c>
      <c r="P7" s="12">
        <v>18</v>
      </c>
      <c r="Q7" s="13">
        <v>5240.1</v>
      </c>
    </row>
    <row r="8" spans="1:17" ht="15.75">
      <c r="A8" s="7"/>
      <c r="B8" s="7" t="s">
        <v>71</v>
      </c>
      <c r="C8" s="12">
        <v>131</v>
      </c>
      <c r="D8" s="12">
        <v>306</v>
      </c>
      <c r="E8" s="13">
        <v>15447.52</v>
      </c>
      <c r="F8" s="12">
        <v>666</v>
      </c>
      <c r="G8" s="12">
        <v>929</v>
      </c>
      <c r="H8" s="13">
        <v>27900</v>
      </c>
      <c r="I8" s="12">
        <v>141</v>
      </c>
      <c r="J8" s="12">
        <v>510</v>
      </c>
      <c r="K8" s="30">
        <v>16345.39</v>
      </c>
      <c r="L8" s="12">
        <v>97</v>
      </c>
      <c r="M8" s="13">
        <v>19942.56</v>
      </c>
      <c r="N8" s="12">
        <v>418</v>
      </c>
      <c r="O8" s="13">
        <v>31755.46</v>
      </c>
      <c r="P8" s="12">
        <v>10</v>
      </c>
      <c r="Q8" s="13">
        <v>2537.48</v>
      </c>
    </row>
    <row r="9" spans="1:17" ht="15.75">
      <c r="A9" s="7" t="s">
        <v>68</v>
      </c>
      <c r="B9" s="7" t="s">
        <v>69</v>
      </c>
      <c r="C9" s="12">
        <v>109</v>
      </c>
      <c r="D9" s="12">
        <v>191</v>
      </c>
      <c r="E9" s="13">
        <v>10111.32</v>
      </c>
      <c r="F9" s="12">
        <v>717</v>
      </c>
      <c r="G9" s="12">
        <v>974</v>
      </c>
      <c r="H9" s="13">
        <v>29220</v>
      </c>
      <c r="I9" s="12">
        <v>87</v>
      </c>
      <c r="J9" s="12">
        <v>279</v>
      </c>
      <c r="K9" s="30">
        <v>9274.58</v>
      </c>
      <c r="L9" s="12">
        <v>76</v>
      </c>
      <c r="M9" s="13">
        <v>15364.26</v>
      </c>
      <c r="N9" s="12">
        <v>552</v>
      </c>
      <c r="O9" s="13">
        <v>41935.44</v>
      </c>
      <c r="P9" s="46">
        <v>12</v>
      </c>
      <c r="Q9" s="13">
        <v>3422.92</v>
      </c>
    </row>
    <row r="10" spans="1:17" ht="15.75">
      <c r="A10" s="7" t="s">
        <v>45</v>
      </c>
      <c r="B10" s="7" t="s">
        <v>46</v>
      </c>
      <c r="C10" s="12">
        <v>135</v>
      </c>
      <c r="D10" s="12">
        <v>231</v>
      </c>
      <c r="E10" s="13">
        <v>11859.2</v>
      </c>
      <c r="F10" s="12">
        <v>671</v>
      </c>
      <c r="G10" s="12">
        <v>855</v>
      </c>
      <c r="H10" s="13">
        <v>25800</v>
      </c>
      <c r="I10" s="12">
        <v>139</v>
      </c>
      <c r="J10" s="12">
        <v>404</v>
      </c>
      <c r="K10" s="30">
        <v>15441.91</v>
      </c>
      <c r="L10" s="46">
        <v>118</v>
      </c>
      <c r="M10" s="15">
        <v>23837.04</v>
      </c>
      <c r="N10" s="12">
        <v>748</v>
      </c>
      <c r="O10" s="15">
        <v>56965.34</v>
      </c>
      <c r="P10" s="46">
        <v>15</v>
      </c>
      <c r="Q10" s="15">
        <v>3873.59</v>
      </c>
    </row>
    <row r="11" spans="1:17" ht="15.75">
      <c r="A11" s="7" t="s">
        <v>29</v>
      </c>
      <c r="B11" s="7" t="s">
        <v>30</v>
      </c>
      <c r="C11" s="12">
        <v>735</v>
      </c>
      <c r="D11" s="12">
        <v>1444</v>
      </c>
      <c r="E11" s="13">
        <v>73064.38</v>
      </c>
      <c r="F11" s="12">
        <v>2740</v>
      </c>
      <c r="G11" s="12">
        <v>3661</v>
      </c>
      <c r="H11" s="13">
        <v>110760</v>
      </c>
      <c r="I11" s="12">
        <v>896</v>
      </c>
      <c r="J11" s="12">
        <v>2721</v>
      </c>
      <c r="K11" s="30">
        <v>92128.67</v>
      </c>
      <c r="L11" s="46">
        <v>331</v>
      </c>
      <c r="M11" s="13">
        <v>67962.12</v>
      </c>
      <c r="N11" s="12">
        <v>2200</v>
      </c>
      <c r="O11" s="13">
        <v>167273.78</v>
      </c>
      <c r="P11" s="46">
        <v>40</v>
      </c>
      <c r="Q11" s="13">
        <v>10647.73</v>
      </c>
    </row>
    <row r="12" spans="1:17" ht="15.75">
      <c r="A12" s="7"/>
      <c r="B12" s="7" t="s">
        <v>31</v>
      </c>
      <c r="C12" s="12">
        <v>17</v>
      </c>
      <c r="D12" s="12">
        <v>28</v>
      </c>
      <c r="E12" s="13">
        <v>1447.64</v>
      </c>
      <c r="F12" s="12">
        <v>69</v>
      </c>
      <c r="G12" s="12">
        <v>92</v>
      </c>
      <c r="H12" s="13">
        <v>2760</v>
      </c>
      <c r="I12" s="12">
        <v>29</v>
      </c>
      <c r="J12" s="12">
        <v>64</v>
      </c>
      <c r="K12" s="30">
        <v>2812.56</v>
      </c>
      <c r="L12" s="12">
        <v>12</v>
      </c>
      <c r="M12" s="13">
        <v>2485.92</v>
      </c>
      <c r="N12" s="12">
        <v>111</v>
      </c>
      <c r="O12" s="13">
        <v>8432.67</v>
      </c>
      <c r="P12" s="12">
        <v>1</v>
      </c>
      <c r="Q12" s="13">
        <v>325</v>
      </c>
    </row>
    <row r="13" spans="1:17" ht="15.75">
      <c r="A13" s="7"/>
      <c r="B13" s="7" t="s">
        <v>32</v>
      </c>
      <c r="C13" s="12">
        <v>13</v>
      </c>
      <c r="D13" s="12">
        <v>30</v>
      </c>
      <c r="E13" s="13">
        <v>1509.44</v>
      </c>
      <c r="F13" s="12">
        <v>35</v>
      </c>
      <c r="G13" s="83">
        <v>47</v>
      </c>
      <c r="H13" s="84">
        <v>1410</v>
      </c>
      <c r="I13" s="12">
        <v>23</v>
      </c>
      <c r="J13" s="12">
        <v>61</v>
      </c>
      <c r="K13" s="30">
        <v>2643.89</v>
      </c>
      <c r="L13" s="12">
        <v>8</v>
      </c>
      <c r="M13" s="13">
        <v>1657.28</v>
      </c>
      <c r="N13" s="12">
        <v>58</v>
      </c>
      <c r="O13" s="13">
        <v>4406.26</v>
      </c>
      <c r="P13" s="12">
        <v>3</v>
      </c>
      <c r="Q13" s="13">
        <v>437.5</v>
      </c>
    </row>
    <row r="14" spans="1:17" ht="15.75">
      <c r="A14" s="7" t="s">
        <v>8</v>
      </c>
      <c r="B14" s="7" t="s">
        <v>9</v>
      </c>
      <c r="C14" s="12">
        <v>332</v>
      </c>
      <c r="D14" s="12">
        <v>659</v>
      </c>
      <c r="E14" s="13">
        <v>34085.73</v>
      </c>
      <c r="F14" s="12">
        <v>1957</v>
      </c>
      <c r="G14" s="12">
        <v>2566</v>
      </c>
      <c r="H14" s="13">
        <v>78000</v>
      </c>
      <c r="I14" s="12">
        <v>287</v>
      </c>
      <c r="J14" s="12">
        <v>1032</v>
      </c>
      <c r="K14" s="30">
        <v>32103.71</v>
      </c>
      <c r="L14" s="12">
        <v>192</v>
      </c>
      <c r="M14" s="13">
        <v>40614.28</v>
      </c>
      <c r="N14" s="12">
        <v>932</v>
      </c>
      <c r="O14" s="13">
        <v>72131.95</v>
      </c>
      <c r="P14" s="12">
        <v>40</v>
      </c>
      <c r="Q14" s="13">
        <v>12307.17</v>
      </c>
    </row>
    <row r="15" spans="1:17" ht="15.75">
      <c r="A15" s="7"/>
      <c r="B15" s="7" t="s">
        <v>10</v>
      </c>
      <c r="C15" s="12">
        <v>136</v>
      </c>
      <c r="D15" s="12">
        <v>288</v>
      </c>
      <c r="E15" s="13">
        <v>14711.18</v>
      </c>
      <c r="F15" s="12">
        <v>922</v>
      </c>
      <c r="G15" s="12">
        <v>1190</v>
      </c>
      <c r="H15" s="13">
        <v>35820</v>
      </c>
      <c r="I15" s="12">
        <v>145</v>
      </c>
      <c r="J15" s="12">
        <v>480</v>
      </c>
      <c r="K15" s="30">
        <v>15815.24</v>
      </c>
      <c r="L15" s="12">
        <v>98</v>
      </c>
      <c r="M15" s="13">
        <v>20149.72</v>
      </c>
      <c r="N15" s="12">
        <v>460</v>
      </c>
      <c r="O15" s="13">
        <v>35085.98</v>
      </c>
      <c r="P15" s="12">
        <v>8</v>
      </c>
      <c r="Q15" s="13">
        <v>2487.5</v>
      </c>
    </row>
    <row r="16" spans="1:17" ht="15.75">
      <c r="A16" s="7" t="s">
        <v>11</v>
      </c>
      <c r="B16" s="7" t="s">
        <v>12</v>
      </c>
      <c r="C16" s="12">
        <v>52</v>
      </c>
      <c r="D16" s="12">
        <v>79</v>
      </c>
      <c r="E16" s="13">
        <v>4647.3</v>
      </c>
      <c r="F16" s="12">
        <v>1122</v>
      </c>
      <c r="G16" s="12">
        <v>1488</v>
      </c>
      <c r="H16" s="13">
        <v>44640</v>
      </c>
      <c r="I16" s="12">
        <v>33</v>
      </c>
      <c r="J16" s="12">
        <v>67</v>
      </c>
      <c r="K16" s="30">
        <v>3234.34</v>
      </c>
      <c r="L16" s="12">
        <v>75</v>
      </c>
      <c r="M16" s="13">
        <v>15385.04</v>
      </c>
      <c r="N16" s="12">
        <v>356</v>
      </c>
      <c r="O16" s="13">
        <v>27045.32</v>
      </c>
      <c r="P16" s="12">
        <v>2</v>
      </c>
      <c r="Q16" s="13">
        <v>650</v>
      </c>
    </row>
    <row r="17" spans="1:17" ht="15.75">
      <c r="A17" s="7"/>
      <c r="B17" s="7" t="s">
        <v>13</v>
      </c>
      <c r="C17" s="12">
        <v>48</v>
      </c>
      <c r="D17" s="12">
        <v>82</v>
      </c>
      <c r="E17" s="13">
        <v>4475.23</v>
      </c>
      <c r="F17" s="12">
        <v>872</v>
      </c>
      <c r="G17" s="12">
        <v>1150</v>
      </c>
      <c r="H17" s="13">
        <v>34500</v>
      </c>
      <c r="I17" s="12">
        <v>28</v>
      </c>
      <c r="J17" s="12">
        <v>86</v>
      </c>
      <c r="K17" s="30">
        <v>2927.58</v>
      </c>
      <c r="L17" s="12">
        <v>39</v>
      </c>
      <c r="M17" s="13">
        <v>8079.24</v>
      </c>
      <c r="N17" s="12">
        <v>243</v>
      </c>
      <c r="O17" s="13">
        <v>18460.71</v>
      </c>
      <c r="P17" s="12">
        <v>1</v>
      </c>
      <c r="Q17" s="13">
        <v>196.86</v>
      </c>
    </row>
    <row r="18" spans="1:17" ht="15.75">
      <c r="A18" s="7"/>
      <c r="B18" s="7" t="s">
        <v>14</v>
      </c>
      <c r="C18" s="12">
        <v>77</v>
      </c>
      <c r="D18" s="12">
        <v>103</v>
      </c>
      <c r="E18" s="13">
        <v>6046.35</v>
      </c>
      <c r="F18" s="12">
        <v>1484</v>
      </c>
      <c r="G18" s="12">
        <v>1916</v>
      </c>
      <c r="H18" s="13">
        <v>59970</v>
      </c>
      <c r="I18" s="12">
        <v>37</v>
      </c>
      <c r="J18" s="12">
        <v>97</v>
      </c>
      <c r="K18" s="30">
        <v>3921.07</v>
      </c>
      <c r="L18" s="12">
        <v>80</v>
      </c>
      <c r="M18" s="13">
        <v>16496.82</v>
      </c>
      <c r="N18" s="12">
        <v>270</v>
      </c>
      <c r="O18" s="13">
        <v>21071.02</v>
      </c>
      <c r="P18" s="12">
        <v>6</v>
      </c>
      <c r="Q18" s="13">
        <v>1862.5</v>
      </c>
    </row>
    <row r="19" spans="1:17" ht="15.75">
      <c r="A19" s="7" t="s">
        <v>15</v>
      </c>
      <c r="B19" s="7" t="s">
        <v>16</v>
      </c>
      <c r="C19" s="12">
        <v>70</v>
      </c>
      <c r="D19" s="12">
        <v>88</v>
      </c>
      <c r="E19" s="13">
        <v>5251.9</v>
      </c>
      <c r="F19" s="12">
        <v>1300</v>
      </c>
      <c r="G19" s="12">
        <v>1663</v>
      </c>
      <c r="H19" s="13">
        <v>49890</v>
      </c>
      <c r="I19" s="12">
        <v>24</v>
      </c>
      <c r="J19" s="12">
        <v>57</v>
      </c>
      <c r="K19" s="30">
        <v>2360.6</v>
      </c>
      <c r="L19" s="12">
        <v>123</v>
      </c>
      <c r="M19" s="13">
        <v>25775.26</v>
      </c>
      <c r="N19" s="12">
        <v>483</v>
      </c>
      <c r="O19" s="13">
        <v>36693.51</v>
      </c>
      <c r="P19" s="12">
        <v>8</v>
      </c>
      <c r="Q19" s="13">
        <v>2512.5</v>
      </c>
    </row>
    <row r="20" spans="1:17" ht="15.75">
      <c r="A20" s="7" t="s">
        <v>17</v>
      </c>
      <c r="B20" s="7" t="s">
        <v>18</v>
      </c>
      <c r="C20" s="12">
        <v>502</v>
      </c>
      <c r="D20" s="12">
        <v>1087</v>
      </c>
      <c r="E20" s="13">
        <v>54180.6</v>
      </c>
      <c r="F20" s="12">
        <v>957</v>
      </c>
      <c r="G20" s="12">
        <v>1242</v>
      </c>
      <c r="H20" s="13">
        <v>37740</v>
      </c>
      <c r="I20" s="12">
        <v>591</v>
      </c>
      <c r="J20" s="12">
        <v>2024</v>
      </c>
      <c r="K20" s="30">
        <v>63690.27</v>
      </c>
      <c r="L20" s="12">
        <v>123</v>
      </c>
      <c r="M20" s="13">
        <v>24948.82</v>
      </c>
      <c r="N20" s="12">
        <v>1325</v>
      </c>
      <c r="O20" s="13">
        <v>101009.7</v>
      </c>
      <c r="P20" s="12">
        <v>21</v>
      </c>
      <c r="Q20" s="13">
        <v>6225.73</v>
      </c>
    </row>
    <row r="21" spans="1:17" ht="15.75">
      <c r="A21" s="7"/>
      <c r="B21" s="7" t="s">
        <v>26</v>
      </c>
      <c r="C21" s="12">
        <v>61</v>
      </c>
      <c r="D21" s="12">
        <v>129</v>
      </c>
      <c r="E21" s="13">
        <v>6457.09</v>
      </c>
      <c r="F21" s="12">
        <v>154</v>
      </c>
      <c r="G21" s="12">
        <v>219</v>
      </c>
      <c r="H21" s="13">
        <v>6660</v>
      </c>
      <c r="I21" s="12">
        <v>63</v>
      </c>
      <c r="J21" s="12">
        <v>227</v>
      </c>
      <c r="K21" s="30">
        <v>7049.92</v>
      </c>
      <c r="L21" s="12">
        <v>22</v>
      </c>
      <c r="M21" s="13">
        <v>4405.56</v>
      </c>
      <c r="N21" s="12">
        <v>133</v>
      </c>
      <c r="O21" s="13">
        <v>10104.01</v>
      </c>
      <c r="P21" s="12">
        <v>2</v>
      </c>
      <c r="Q21" s="13">
        <v>612.5</v>
      </c>
    </row>
    <row r="22" spans="1:17" ht="15.75">
      <c r="A22" s="7"/>
      <c r="B22" s="7" t="s">
        <v>47</v>
      </c>
      <c r="C22" s="7">
        <v>162</v>
      </c>
      <c r="D22" s="7">
        <v>393</v>
      </c>
      <c r="E22" s="13">
        <v>19309.58</v>
      </c>
      <c r="F22" s="7">
        <v>112</v>
      </c>
      <c r="G22" s="7">
        <v>155</v>
      </c>
      <c r="H22" s="13">
        <v>4650</v>
      </c>
      <c r="I22" s="7">
        <v>186</v>
      </c>
      <c r="J22" s="7">
        <v>742</v>
      </c>
      <c r="K22" s="30">
        <v>22616.19</v>
      </c>
      <c r="L22" s="12">
        <v>27</v>
      </c>
      <c r="M22" s="13">
        <v>5593.32</v>
      </c>
      <c r="N22" s="12">
        <v>170</v>
      </c>
      <c r="O22" s="13">
        <v>13054.68</v>
      </c>
      <c r="P22" s="12">
        <v>8</v>
      </c>
      <c r="Q22" s="13">
        <v>2400</v>
      </c>
    </row>
    <row r="23" spans="1:17" ht="15.75">
      <c r="A23" s="7" t="s">
        <v>19</v>
      </c>
      <c r="B23" s="7" t="s">
        <v>20</v>
      </c>
      <c r="C23" s="12">
        <v>240</v>
      </c>
      <c r="D23" s="12">
        <v>582</v>
      </c>
      <c r="E23" s="13">
        <v>28550.17</v>
      </c>
      <c r="F23" s="12">
        <v>307</v>
      </c>
      <c r="G23" s="12">
        <v>450</v>
      </c>
      <c r="H23" s="13">
        <v>13500</v>
      </c>
      <c r="I23" s="12">
        <v>283</v>
      </c>
      <c r="J23" s="12">
        <v>1099</v>
      </c>
      <c r="K23" s="30">
        <v>33172.15</v>
      </c>
      <c r="L23" s="12">
        <v>58</v>
      </c>
      <c r="M23" s="13">
        <v>12015.28</v>
      </c>
      <c r="N23" s="12">
        <v>418</v>
      </c>
      <c r="O23" s="13">
        <v>31755.46</v>
      </c>
      <c r="P23" s="12">
        <v>11</v>
      </c>
      <c r="Q23" s="13">
        <v>3072.86</v>
      </c>
    </row>
    <row r="24" spans="1:17" ht="15.75">
      <c r="A24" s="7"/>
      <c r="B24" s="7" t="s">
        <v>48</v>
      </c>
      <c r="C24" s="12">
        <v>87</v>
      </c>
      <c r="D24" s="12">
        <v>185</v>
      </c>
      <c r="E24" s="13">
        <v>9090.52</v>
      </c>
      <c r="F24" s="12">
        <v>101</v>
      </c>
      <c r="G24" s="12">
        <v>143</v>
      </c>
      <c r="H24" s="13">
        <v>4290</v>
      </c>
      <c r="I24" s="12">
        <v>131</v>
      </c>
      <c r="J24" s="12">
        <v>393</v>
      </c>
      <c r="K24" s="30">
        <v>14074.52</v>
      </c>
      <c r="L24" s="12">
        <v>27</v>
      </c>
      <c r="M24" s="13">
        <v>5593.32</v>
      </c>
      <c r="N24" s="12">
        <v>127</v>
      </c>
      <c r="O24" s="13">
        <v>9648.19</v>
      </c>
      <c r="P24" s="12">
        <v>2</v>
      </c>
      <c r="Q24" s="13">
        <v>520</v>
      </c>
    </row>
    <row r="25" spans="1:17" ht="15.75">
      <c r="A25" s="7" t="s">
        <v>35</v>
      </c>
      <c r="B25" s="7" t="s">
        <v>33</v>
      </c>
      <c r="C25" s="12">
        <v>927</v>
      </c>
      <c r="D25" s="12">
        <v>2146</v>
      </c>
      <c r="E25" s="13">
        <v>105475.31</v>
      </c>
      <c r="F25" s="12">
        <v>868</v>
      </c>
      <c r="G25" s="12">
        <v>1208</v>
      </c>
      <c r="H25" s="13">
        <v>36270</v>
      </c>
      <c r="I25" s="12">
        <v>1097</v>
      </c>
      <c r="J25" s="12">
        <v>4234</v>
      </c>
      <c r="K25" s="30">
        <v>128574.85</v>
      </c>
      <c r="L25" s="12">
        <v>149</v>
      </c>
      <c r="M25" s="15">
        <v>30638.9</v>
      </c>
      <c r="N25" s="12">
        <v>1037</v>
      </c>
      <c r="O25" s="15">
        <v>79759.35</v>
      </c>
      <c r="P25" s="12">
        <v>13</v>
      </c>
      <c r="Q25" s="15">
        <v>4112.5</v>
      </c>
    </row>
    <row r="26" spans="1:17" ht="15.75">
      <c r="A26" s="7" t="s">
        <v>21</v>
      </c>
      <c r="B26" s="7" t="s">
        <v>22</v>
      </c>
      <c r="C26" s="12">
        <v>362</v>
      </c>
      <c r="D26" s="12">
        <v>745</v>
      </c>
      <c r="E26" s="13">
        <v>39400.06</v>
      </c>
      <c r="F26" s="12">
        <v>1776</v>
      </c>
      <c r="G26" s="12">
        <v>2355</v>
      </c>
      <c r="H26" s="13">
        <v>71400</v>
      </c>
      <c r="I26" s="12">
        <v>423</v>
      </c>
      <c r="J26" s="12">
        <v>1411</v>
      </c>
      <c r="K26" s="30">
        <v>45949.62</v>
      </c>
      <c r="L26" s="12">
        <v>284</v>
      </c>
      <c r="M26" s="13">
        <v>57541.78</v>
      </c>
      <c r="N26" s="12">
        <v>1669</v>
      </c>
      <c r="O26" s="13">
        <v>127073.49</v>
      </c>
      <c r="P26" s="12">
        <v>17</v>
      </c>
      <c r="Q26" s="13">
        <v>4946.87</v>
      </c>
    </row>
    <row r="27" spans="1:17" ht="15.75">
      <c r="A27" s="7" t="s">
        <v>67</v>
      </c>
      <c r="B27" s="7" t="s">
        <v>72</v>
      </c>
      <c r="C27" s="12">
        <v>67</v>
      </c>
      <c r="D27" s="12">
        <v>131</v>
      </c>
      <c r="E27" s="13">
        <v>6633.58</v>
      </c>
      <c r="F27" s="12">
        <v>225</v>
      </c>
      <c r="G27" s="12">
        <v>295</v>
      </c>
      <c r="H27" s="13">
        <v>8850</v>
      </c>
      <c r="I27" s="12">
        <v>88</v>
      </c>
      <c r="J27" s="12">
        <v>257</v>
      </c>
      <c r="K27" s="30">
        <v>8737.91</v>
      </c>
      <c r="L27" s="12">
        <v>49</v>
      </c>
      <c r="M27" s="13">
        <v>9694.96</v>
      </c>
      <c r="N27" s="12">
        <v>582</v>
      </c>
      <c r="O27" s="13">
        <v>44214.54</v>
      </c>
      <c r="P27" s="12">
        <v>6</v>
      </c>
      <c r="Q27" s="13">
        <v>1374.54</v>
      </c>
    </row>
    <row r="28" spans="1:17" ht="15.75">
      <c r="A28" s="7"/>
      <c r="B28" s="16" t="s">
        <v>73</v>
      </c>
      <c r="C28" s="12">
        <v>90</v>
      </c>
      <c r="D28" s="12">
        <v>180</v>
      </c>
      <c r="E28" s="13">
        <v>9118.42</v>
      </c>
      <c r="F28" s="12">
        <v>238</v>
      </c>
      <c r="G28" s="12">
        <v>325</v>
      </c>
      <c r="H28" s="13">
        <v>9750</v>
      </c>
      <c r="I28" s="12">
        <v>135</v>
      </c>
      <c r="J28" s="12">
        <v>342</v>
      </c>
      <c r="K28" s="30">
        <v>13541.87</v>
      </c>
      <c r="L28" s="12">
        <v>47</v>
      </c>
      <c r="M28" s="13">
        <v>9508.58</v>
      </c>
      <c r="N28" s="12">
        <v>271</v>
      </c>
      <c r="O28" s="13">
        <v>20587.87</v>
      </c>
      <c r="P28" s="12">
        <v>16</v>
      </c>
      <c r="Q28" s="13">
        <v>4979.79</v>
      </c>
    </row>
    <row r="29" spans="1:17" ht="15.75">
      <c r="A29" s="7" t="s">
        <v>23</v>
      </c>
      <c r="B29" s="7" t="s">
        <v>24</v>
      </c>
      <c r="C29" s="12">
        <v>200</v>
      </c>
      <c r="D29" s="12">
        <v>334</v>
      </c>
      <c r="E29" s="30">
        <v>17036.28</v>
      </c>
      <c r="F29" s="12">
        <v>791</v>
      </c>
      <c r="G29" s="12">
        <v>1010</v>
      </c>
      <c r="H29" s="30">
        <v>30390</v>
      </c>
      <c r="I29" s="12">
        <v>245</v>
      </c>
      <c r="J29" s="12">
        <v>634</v>
      </c>
      <c r="K29" s="30">
        <v>23169</v>
      </c>
      <c r="L29" s="12">
        <v>124</v>
      </c>
      <c r="M29" s="13">
        <v>25155.98</v>
      </c>
      <c r="N29" s="12">
        <v>1434</v>
      </c>
      <c r="O29" s="13">
        <v>109080.76</v>
      </c>
      <c r="P29" s="12">
        <v>5</v>
      </c>
      <c r="Q29" s="13">
        <v>1299.37</v>
      </c>
    </row>
    <row r="30" spans="1:17" ht="15.75">
      <c r="A30" s="7"/>
      <c r="B30" s="7" t="s">
        <v>34</v>
      </c>
      <c r="C30" s="12">
        <v>10</v>
      </c>
      <c r="D30" s="12">
        <v>12</v>
      </c>
      <c r="E30" s="13">
        <v>670.84</v>
      </c>
      <c r="F30" s="12">
        <v>129</v>
      </c>
      <c r="G30" s="12">
        <v>176</v>
      </c>
      <c r="H30" s="13">
        <v>5280</v>
      </c>
      <c r="I30" s="12">
        <v>27</v>
      </c>
      <c r="J30" s="12">
        <v>35</v>
      </c>
      <c r="K30" s="13">
        <v>2185.38</v>
      </c>
      <c r="L30" s="12">
        <v>12</v>
      </c>
      <c r="M30" s="13">
        <v>2409.94</v>
      </c>
      <c r="N30" s="12">
        <v>216</v>
      </c>
      <c r="O30" s="13">
        <v>16409.52</v>
      </c>
      <c r="P30" s="12">
        <v>1</v>
      </c>
      <c r="Q30" s="13">
        <v>196.86</v>
      </c>
    </row>
    <row r="31" spans="1:17" ht="15.75" customHeight="1" hidden="1">
      <c r="A31" s="97" t="s">
        <v>27</v>
      </c>
      <c r="B31" s="97"/>
      <c r="C31" s="12"/>
      <c r="D31" s="12"/>
      <c r="E31" s="13"/>
      <c r="F31" s="13"/>
      <c r="G31" s="13"/>
      <c r="H31" s="13"/>
      <c r="I31" s="12"/>
      <c r="J31" s="12"/>
      <c r="K31" s="13"/>
      <c r="L31" s="7"/>
      <c r="M31" s="13"/>
      <c r="N31" s="7"/>
      <c r="O31" s="13"/>
      <c r="P31" s="7"/>
      <c r="Q31" s="13"/>
    </row>
    <row r="32" spans="1:17" ht="15.75">
      <c r="A32" s="98" t="s">
        <v>25</v>
      </c>
      <c r="B32" s="98"/>
      <c r="C32" s="17">
        <f aca="true" t="shared" si="0" ref="C32:N32">SUM(C6:C30)</f>
        <v>6162</v>
      </c>
      <c r="D32" s="17">
        <f t="shared" si="0"/>
        <v>12582</v>
      </c>
      <c r="E32" s="18">
        <f t="shared" si="0"/>
        <v>641699.9900000001</v>
      </c>
      <c r="F32" s="19">
        <f aca="true" t="shared" si="1" ref="F32:K32">SUM(F6:F30)</f>
        <v>28545</v>
      </c>
      <c r="G32" s="19">
        <f t="shared" si="1"/>
        <v>37729</v>
      </c>
      <c r="H32" s="18">
        <f t="shared" si="1"/>
        <v>1150560</v>
      </c>
      <c r="I32" s="17">
        <f t="shared" si="1"/>
        <v>6521</v>
      </c>
      <c r="J32" s="17">
        <f t="shared" si="1"/>
        <v>22103</v>
      </c>
      <c r="K32" s="18">
        <f t="shared" si="1"/>
        <v>717837.2500000001</v>
      </c>
      <c r="L32" s="17">
        <f t="shared" si="0"/>
        <v>3037</v>
      </c>
      <c r="M32" s="18">
        <f t="shared" si="0"/>
        <v>624546.1599999999</v>
      </c>
      <c r="N32" s="19">
        <f t="shared" si="0"/>
        <v>19220</v>
      </c>
      <c r="O32" s="18">
        <f>SUM(O6:O30)</f>
        <v>1488835.25</v>
      </c>
      <c r="P32" s="19">
        <f>SUM(P6:P30)</f>
        <v>440</v>
      </c>
      <c r="Q32" s="18">
        <f>SUM(Q6:Q30)</f>
        <v>127895.67999999996</v>
      </c>
    </row>
    <row r="36" spans="5:14" ht="15.75">
      <c r="E36" s="11"/>
      <c r="F36" s="11"/>
      <c r="G36" s="11"/>
      <c r="H36" s="11"/>
      <c r="K36" s="11"/>
      <c r="N36" s="2"/>
    </row>
    <row r="38" ht="15.75">
      <c r="Q38" s="11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2" footer="0.5118110236220472"/>
  <pageSetup orientation="landscape" paperSize="9" scale="85" r:id="rId1"/>
  <headerFooter alignWithMargins="0">
    <oddHeader>&amp;L&amp;"Arial Narrow,Bold Italic"Ministarstvo rada i socijalnog staranja&amp;"Arial Narrow,Regular"
&amp;"Arial Narrow,Italic"Direkcija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L27" sqref="L27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95" t="s">
        <v>93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99" t="s">
        <v>78</v>
      </c>
      <c r="C4" s="99"/>
      <c r="D4" s="101" t="s">
        <v>49</v>
      </c>
      <c r="E4" s="101"/>
      <c r="F4" s="101"/>
      <c r="G4" s="102" t="s">
        <v>52</v>
      </c>
      <c r="H4" s="102"/>
      <c r="I4" s="103"/>
      <c r="J4" s="104" t="s">
        <v>37</v>
      </c>
      <c r="K4" s="103"/>
      <c r="L4" s="101" t="s">
        <v>42</v>
      </c>
      <c r="M4" s="101"/>
    </row>
    <row r="5" spans="2:13" ht="33" customHeight="1">
      <c r="B5" s="99"/>
      <c r="C5" s="99"/>
      <c r="D5" s="9" t="s">
        <v>50</v>
      </c>
      <c r="E5" s="9" t="s">
        <v>51</v>
      </c>
      <c r="F5" s="8" t="s">
        <v>2</v>
      </c>
      <c r="G5" s="23" t="s">
        <v>50</v>
      </c>
      <c r="H5" s="23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43">
        <v>344</v>
      </c>
      <c r="E6" s="12">
        <v>1512</v>
      </c>
      <c r="F6" s="13">
        <v>59869.1</v>
      </c>
      <c r="G6" s="43">
        <v>35</v>
      </c>
      <c r="H6" s="12"/>
      <c r="I6" s="13">
        <v>2710.8</v>
      </c>
      <c r="J6" s="85">
        <v>133</v>
      </c>
      <c r="K6" s="86"/>
      <c r="L6" s="5">
        <v>9</v>
      </c>
      <c r="M6" s="50">
        <v>3419.46</v>
      </c>
    </row>
    <row r="7" spans="2:13" ht="15.75">
      <c r="B7" s="7"/>
      <c r="C7" s="7" t="s">
        <v>70</v>
      </c>
      <c r="D7" s="43">
        <v>37</v>
      </c>
      <c r="E7" s="43">
        <v>196</v>
      </c>
      <c r="F7" s="44">
        <v>7573.5</v>
      </c>
      <c r="G7" s="43">
        <v>5</v>
      </c>
      <c r="H7" s="43"/>
      <c r="I7" s="44">
        <v>327.6</v>
      </c>
      <c r="J7" s="89">
        <v>12</v>
      </c>
      <c r="K7" s="86"/>
      <c r="L7" s="5">
        <v>0</v>
      </c>
      <c r="M7" s="50">
        <v>0</v>
      </c>
    </row>
    <row r="8" spans="2:15" ht="15.75">
      <c r="B8" s="7"/>
      <c r="C8" s="7" t="s">
        <v>71</v>
      </c>
      <c r="D8" s="7">
        <v>13</v>
      </c>
      <c r="E8" s="7">
        <v>53</v>
      </c>
      <c r="F8" s="13">
        <v>2732.2</v>
      </c>
      <c r="G8" s="7">
        <v>5</v>
      </c>
      <c r="H8" s="7"/>
      <c r="I8" s="13">
        <v>216</v>
      </c>
      <c r="J8" s="89">
        <v>13</v>
      </c>
      <c r="K8" s="86"/>
      <c r="L8" s="5">
        <v>2</v>
      </c>
      <c r="M8" s="49">
        <v>759.88</v>
      </c>
      <c r="O8" s="11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22</v>
      </c>
      <c r="E9" s="7">
        <v>66</v>
      </c>
      <c r="F9" s="13">
        <v>2891.4</v>
      </c>
      <c r="G9" s="7">
        <v>7</v>
      </c>
      <c r="H9" s="7"/>
      <c r="I9" s="13">
        <v>732.6</v>
      </c>
      <c r="J9" s="89">
        <v>22</v>
      </c>
      <c r="K9" s="86"/>
      <c r="L9" s="5">
        <v>0</v>
      </c>
      <c r="M9" s="50">
        <v>0</v>
      </c>
      <c r="O9" s="11"/>
    </row>
    <row r="10" spans="2:15" ht="15.75">
      <c r="B10" s="7" t="s">
        <v>45</v>
      </c>
      <c r="C10" s="7" t="s">
        <v>46</v>
      </c>
      <c r="D10" s="12">
        <v>27</v>
      </c>
      <c r="E10" s="12">
        <v>112</v>
      </c>
      <c r="F10" s="13">
        <v>5212</v>
      </c>
      <c r="G10" s="12">
        <v>4</v>
      </c>
      <c r="H10" s="12"/>
      <c r="I10" s="13">
        <v>230.4</v>
      </c>
      <c r="J10" s="89">
        <v>36</v>
      </c>
      <c r="K10" s="86"/>
      <c r="L10" s="94">
        <v>0</v>
      </c>
      <c r="M10" s="62">
        <v>0</v>
      </c>
      <c r="O10" s="11" t="e">
        <f>#REF!</f>
        <v>#REF!</v>
      </c>
    </row>
    <row r="11" spans="2:13" ht="15.75">
      <c r="B11" s="7" t="s">
        <v>29</v>
      </c>
      <c r="C11" s="7" t="s">
        <v>30</v>
      </c>
      <c r="D11" s="12">
        <v>208</v>
      </c>
      <c r="E11" s="12">
        <v>985</v>
      </c>
      <c r="F11" s="13">
        <v>38695.4</v>
      </c>
      <c r="G11" s="12">
        <v>5</v>
      </c>
      <c r="H11" s="12"/>
      <c r="I11" s="13">
        <v>788.4</v>
      </c>
      <c r="J11" s="87">
        <v>88</v>
      </c>
      <c r="K11" s="86"/>
      <c r="L11" s="5">
        <v>5</v>
      </c>
      <c r="M11" s="50">
        <v>1939.58</v>
      </c>
    </row>
    <row r="12" spans="2:13" ht="15.75">
      <c r="B12" s="7"/>
      <c r="C12" s="7" t="s">
        <v>31</v>
      </c>
      <c r="D12" s="12">
        <v>6</v>
      </c>
      <c r="E12" s="12">
        <v>10</v>
      </c>
      <c r="F12" s="13">
        <v>730.8</v>
      </c>
      <c r="G12" s="12">
        <v>0</v>
      </c>
      <c r="H12" s="12"/>
      <c r="I12" s="13">
        <v>0</v>
      </c>
      <c r="J12" s="88">
        <v>8</v>
      </c>
      <c r="K12" s="86"/>
      <c r="L12" s="5">
        <v>0</v>
      </c>
      <c r="M12" s="50">
        <v>0</v>
      </c>
    </row>
    <row r="13" spans="2:15" ht="15.75">
      <c r="B13" s="7"/>
      <c r="C13" s="7" t="s">
        <v>32</v>
      </c>
      <c r="D13" s="12">
        <v>4</v>
      </c>
      <c r="E13" s="12">
        <v>8</v>
      </c>
      <c r="F13" s="13">
        <v>566.4</v>
      </c>
      <c r="G13" s="12">
        <v>0</v>
      </c>
      <c r="H13" s="12"/>
      <c r="I13" s="13">
        <v>0</v>
      </c>
      <c r="J13" s="88">
        <v>2</v>
      </c>
      <c r="K13" s="86"/>
      <c r="L13" s="5">
        <v>0</v>
      </c>
      <c r="M13" s="50">
        <v>0</v>
      </c>
      <c r="O13" s="11" t="e">
        <f>#REF!+#REF!+#REF!</f>
        <v>#REF!</v>
      </c>
    </row>
    <row r="14" spans="2:16" ht="15.75">
      <c r="B14" s="7" t="s">
        <v>8</v>
      </c>
      <c r="C14" s="7" t="s">
        <v>9</v>
      </c>
      <c r="D14" s="12">
        <v>55</v>
      </c>
      <c r="E14" s="12">
        <v>149</v>
      </c>
      <c r="F14" s="13">
        <v>9314.7</v>
      </c>
      <c r="G14" s="12">
        <v>3</v>
      </c>
      <c r="H14" s="12"/>
      <c r="I14" s="13">
        <v>305</v>
      </c>
      <c r="J14" s="89">
        <v>139</v>
      </c>
      <c r="K14" s="86"/>
      <c r="L14" s="5">
        <v>4</v>
      </c>
      <c r="M14" s="50">
        <v>1869.29</v>
      </c>
      <c r="O14" s="11"/>
      <c r="P14" s="11"/>
    </row>
    <row r="15" spans="2:15" ht="15.75">
      <c r="B15" s="7"/>
      <c r="C15" s="7" t="s">
        <v>10</v>
      </c>
      <c r="D15" s="12">
        <v>18</v>
      </c>
      <c r="E15" s="12">
        <v>48</v>
      </c>
      <c r="F15" s="13">
        <v>2436.94</v>
      </c>
      <c r="G15" s="12">
        <v>0</v>
      </c>
      <c r="H15" s="12"/>
      <c r="I15" s="13">
        <v>0</v>
      </c>
      <c r="J15" s="89">
        <v>71</v>
      </c>
      <c r="K15" s="86"/>
      <c r="L15" s="5">
        <v>0</v>
      </c>
      <c r="M15" s="50">
        <v>0</v>
      </c>
      <c r="O15" s="11" t="e">
        <f>#REF!+#REF!</f>
        <v>#REF!</v>
      </c>
    </row>
    <row r="16" spans="2:15" ht="15.75">
      <c r="B16" s="7" t="s">
        <v>11</v>
      </c>
      <c r="C16" s="7" t="s">
        <v>12</v>
      </c>
      <c r="D16" s="12">
        <v>34</v>
      </c>
      <c r="E16" s="12">
        <v>191</v>
      </c>
      <c r="F16" s="13">
        <v>8470.8</v>
      </c>
      <c r="G16" s="12">
        <v>4</v>
      </c>
      <c r="H16" s="12"/>
      <c r="I16" s="13">
        <v>268</v>
      </c>
      <c r="J16" s="89">
        <v>10</v>
      </c>
      <c r="K16" s="86"/>
      <c r="L16" s="5">
        <v>0</v>
      </c>
      <c r="M16" s="50">
        <v>0</v>
      </c>
      <c r="O16" s="11"/>
    </row>
    <row r="17" spans="2:13" ht="15.75">
      <c r="B17" s="7"/>
      <c r="C17" s="7" t="s">
        <v>13</v>
      </c>
      <c r="D17" s="12">
        <v>23</v>
      </c>
      <c r="E17" s="12">
        <v>38</v>
      </c>
      <c r="F17" s="13">
        <v>1864.6</v>
      </c>
      <c r="G17" s="12">
        <v>2</v>
      </c>
      <c r="H17" s="12"/>
      <c r="I17" s="13">
        <v>208</v>
      </c>
      <c r="J17" s="89">
        <v>12</v>
      </c>
      <c r="K17" s="86"/>
      <c r="L17" s="5">
        <v>3</v>
      </c>
      <c r="M17" s="50">
        <v>1222.38</v>
      </c>
    </row>
    <row r="18" spans="2:15" ht="15.75">
      <c r="B18" s="7"/>
      <c r="C18" s="7" t="s">
        <v>14</v>
      </c>
      <c r="D18" s="12">
        <v>30</v>
      </c>
      <c r="E18" s="12">
        <v>82</v>
      </c>
      <c r="F18" s="13">
        <v>4172.5</v>
      </c>
      <c r="G18" s="12">
        <v>3</v>
      </c>
      <c r="H18" s="12"/>
      <c r="I18" s="13">
        <v>462</v>
      </c>
      <c r="J18" s="89">
        <v>8</v>
      </c>
      <c r="K18" s="86"/>
      <c r="L18" s="5">
        <v>0</v>
      </c>
      <c r="M18" s="50">
        <v>0</v>
      </c>
      <c r="O18" s="11" t="e">
        <f>#REF!+#REF!+#REF!</f>
        <v>#REF!</v>
      </c>
    </row>
    <row r="19" spans="2:21" ht="15.75">
      <c r="B19" s="7" t="s">
        <v>15</v>
      </c>
      <c r="C19" s="7" t="s">
        <v>16</v>
      </c>
      <c r="D19" s="12">
        <v>35</v>
      </c>
      <c r="E19" s="12">
        <v>87</v>
      </c>
      <c r="F19" s="13">
        <v>5004.8</v>
      </c>
      <c r="G19" s="12">
        <v>15</v>
      </c>
      <c r="H19" s="12"/>
      <c r="I19" s="13">
        <v>464</v>
      </c>
      <c r="J19" s="89">
        <v>115</v>
      </c>
      <c r="K19" s="86"/>
      <c r="L19" s="5">
        <v>1</v>
      </c>
      <c r="M19" s="50">
        <v>379.94</v>
      </c>
      <c r="O19" s="11" t="e">
        <f>#REF!</f>
        <v>#REF!</v>
      </c>
      <c r="U19" s="47"/>
    </row>
    <row r="20" spans="2:21" ht="15.75">
      <c r="B20" s="7" t="s">
        <v>17</v>
      </c>
      <c r="C20" s="7" t="s">
        <v>18</v>
      </c>
      <c r="D20" s="12">
        <v>188</v>
      </c>
      <c r="E20" s="12">
        <v>506</v>
      </c>
      <c r="F20" s="13">
        <v>28122.2</v>
      </c>
      <c r="G20" s="12">
        <v>0</v>
      </c>
      <c r="H20" s="12"/>
      <c r="I20" s="13">
        <v>0</v>
      </c>
      <c r="J20" s="89">
        <v>125</v>
      </c>
      <c r="K20" s="86"/>
      <c r="L20" s="5">
        <v>2</v>
      </c>
      <c r="M20" s="50">
        <v>759.88</v>
      </c>
      <c r="U20" s="47"/>
    </row>
    <row r="21" spans="2:21" ht="15.75">
      <c r="B21" s="7"/>
      <c r="C21" s="7" t="s">
        <v>26</v>
      </c>
      <c r="D21" s="12">
        <v>14</v>
      </c>
      <c r="E21" s="12">
        <v>44</v>
      </c>
      <c r="F21" s="13">
        <v>2272</v>
      </c>
      <c r="G21" s="12">
        <v>0</v>
      </c>
      <c r="H21" s="12"/>
      <c r="I21" s="13">
        <v>0</v>
      </c>
      <c r="J21" s="89">
        <v>20</v>
      </c>
      <c r="K21" s="86"/>
      <c r="L21" s="5">
        <v>0</v>
      </c>
      <c r="M21" s="50">
        <v>0</v>
      </c>
      <c r="U21" s="48"/>
    </row>
    <row r="22" spans="2:21" ht="15.75">
      <c r="B22" s="7"/>
      <c r="C22" s="7" t="s">
        <v>47</v>
      </c>
      <c r="D22" s="12">
        <v>4</v>
      </c>
      <c r="E22" s="12">
        <v>17</v>
      </c>
      <c r="F22" s="13">
        <v>1072</v>
      </c>
      <c r="G22" s="12">
        <v>0</v>
      </c>
      <c r="H22" s="12"/>
      <c r="I22" s="13">
        <v>0</v>
      </c>
      <c r="J22" s="89">
        <v>14</v>
      </c>
      <c r="K22" s="86"/>
      <c r="L22" s="94">
        <v>0</v>
      </c>
      <c r="M22" s="62">
        <v>0</v>
      </c>
      <c r="O22" s="11" t="e">
        <f>#REF!+#REF!+#REF!</f>
        <v>#REF!</v>
      </c>
      <c r="U22" s="47"/>
    </row>
    <row r="23" spans="2:15" ht="15.75">
      <c r="B23" s="7" t="s">
        <v>19</v>
      </c>
      <c r="C23" s="7" t="s">
        <v>20</v>
      </c>
      <c r="D23" s="12">
        <v>130</v>
      </c>
      <c r="E23" s="12">
        <v>254</v>
      </c>
      <c r="F23" s="13">
        <v>14642</v>
      </c>
      <c r="G23" s="12">
        <v>0</v>
      </c>
      <c r="H23" s="12"/>
      <c r="I23" s="13">
        <v>0</v>
      </c>
      <c r="J23" s="89">
        <v>60</v>
      </c>
      <c r="K23" s="86"/>
      <c r="L23" s="94">
        <v>0</v>
      </c>
      <c r="M23" s="62">
        <v>0</v>
      </c>
      <c r="O23" s="11" t="e">
        <f>#REF!</f>
        <v>#REF!</v>
      </c>
    </row>
    <row r="24" spans="2:13" ht="15.75">
      <c r="B24" s="7"/>
      <c r="C24" s="7" t="s">
        <v>48</v>
      </c>
      <c r="D24" s="12">
        <v>40</v>
      </c>
      <c r="E24" s="12">
        <v>83</v>
      </c>
      <c r="F24" s="13">
        <v>4583.3</v>
      </c>
      <c r="G24" s="12">
        <v>0</v>
      </c>
      <c r="H24" s="12"/>
      <c r="I24" s="13">
        <v>0</v>
      </c>
      <c r="J24" s="89">
        <v>0</v>
      </c>
      <c r="K24" s="86"/>
      <c r="L24" s="94">
        <v>0</v>
      </c>
      <c r="M24" s="62">
        <v>0</v>
      </c>
    </row>
    <row r="25" spans="2:13" ht="15.75">
      <c r="B25" s="7" t="s">
        <v>35</v>
      </c>
      <c r="C25" s="7" t="s">
        <v>33</v>
      </c>
      <c r="D25" s="12">
        <v>137</v>
      </c>
      <c r="E25" s="12">
        <v>866</v>
      </c>
      <c r="F25" s="13">
        <v>57129.5</v>
      </c>
      <c r="G25" s="12">
        <v>0</v>
      </c>
      <c r="H25" s="12"/>
      <c r="I25" s="13">
        <v>0</v>
      </c>
      <c r="J25" s="85">
        <v>113</v>
      </c>
      <c r="K25" s="86"/>
      <c r="L25" s="94">
        <v>0</v>
      </c>
      <c r="M25" s="62">
        <v>0</v>
      </c>
    </row>
    <row r="26" spans="2:13" ht="15.75">
      <c r="B26" s="7" t="s">
        <v>21</v>
      </c>
      <c r="C26" s="7" t="s">
        <v>22</v>
      </c>
      <c r="D26" s="12">
        <v>214</v>
      </c>
      <c r="E26" s="12">
        <v>914</v>
      </c>
      <c r="F26" s="13">
        <v>53084.4</v>
      </c>
      <c r="G26" s="12">
        <v>3</v>
      </c>
      <c r="H26" s="12"/>
      <c r="I26" s="13">
        <v>78</v>
      </c>
      <c r="J26" s="85">
        <v>36</v>
      </c>
      <c r="K26" s="86"/>
      <c r="L26" s="5">
        <v>6</v>
      </c>
      <c r="M26" s="50">
        <v>2279.64</v>
      </c>
    </row>
    <row r="27" spans="2:13" ht="15.75">
      <c r="B27" s="7" t="s">
        <v>67</v>
      </c>
      <c r="C27" s="7" t="s">
        <v>72</v>
      </c>
      <c r="D27" s="12">
        <v>61</v>
      </c>
      <c r="E27" s="12">
        <v>195</v>
      </c>
      <c r="F27" s="13">
        <v>10626</v>
      </c>
      <c r="G27" s="12">
        <v>0</v>
      </c>
      <c r="H27" s="12"/>
      <c r="I27" s="13">
        <v>0</v>
      </c>
      <c r="J27" s="89">
        <v>27</v>
      </c>
      <c r="K27" s="86"/>
      <c r="L27" s="94">
        <v>0</v>
      </c>
      <c r="M27" s="62">
        <v>0</v>
      </c>
    </row>
    <row r="28" spans="2:15" ht="15.75">
      <c r="B28" s="7"/>
      <c r="C28" s="16" t="s">
        <v>73</v>
      </c>
      <c r="D28" s="12">
        <v>24</v>
      </c>
      <c r="E28" s="12">
        <v>68</v>
      </c>
      <c r="F28" s="13">
        <v>2907</v>
      </c>
      <c r="G28" s="12">
        <v>1</v>
      </c>
      <c r="H28" s="12"/>
      <c r="I28" s="13">
        <v>137</v>
      </c>
      <c r="J28" s="89">
        <v>22</v>
      </c>
      <c r="K28" s="86"/>
      <c r="L28" s="5">
        <v>0</v>
      </c>
      <c r="M28" s="50"/>
      <c r="O28" s="11" t="e">
        <f>#REF!+#REF!+#REF!</f>
        <v>#REF!</v>
      </c>
    </row>
    <row r="29" spans="2:13" ht="15.75">
      <c r="B29" s="7" t="s">
        <v>23</v>
      </c>
      <c r="C29" s="7" t="s">
        <v>24</v>
      </c>
      <c r="D29" s="12">
        <v>264</v>
      </c>
      <c r="E29" s="12">
        <v>1275</v>
      </c>
      <c r="F29" s="13">
        <v>64805</v>
      </c>
      <c r="G29" s="12">
        <v>12</v>
      </c>
      <c r="H29" s="12"/>
      <c r="I29" s="13">
        <v>692</v>
      </c>
      <c r="J29" s="89">
        <v>102</v>
      </c>
      <c r="K29" s="86"/>
      <c r="L29" s="5">
        <v>2</v>
      </c>
      <c r="M29" s="50">
        <v>729.47</v>
      </c>
    </row>
    <row r="30" spans="2:13" ht="15.75">
      <c r="B30" s="7"/>
      <c r="C30" s="7" t="s">
        <v>34</v>
      </c>
      <c r="D30" s="31">
        <v>17</v>
      </c>
      <c r="E30" s="31">
        <v>48</v>
      </c>
      <c r="F30" s="30">
        <v>2192</v>
      </c>
      <c r="G30" s="31">
        <v>0</v>
      </c>
      <c r="H30" s="31"/>
      <c r="I30" s="30">
        <v>0</v>
      </c>
      <c r="J30" s="89">
        <v>43</v>
      </c>
      <c r="K30" s="86"/>
      <c r="L30" s="5">
        <v>0</v>
      </c>
      <c r="M30" s="50">
        <v>0</v>
      </c>
    </row>
    <row r="31" spans="2:13" ht="15.75">
      <c r="B31" s="98" t="s">
        <v>25</v>
      </c>
      <c r="C31" s="98"/>
      <c r="D31" s="19">
        <f>SUM(D6:D30)</f>
        <v>1949</v>
      </c>
      <c r="E31" s="19">
        <f>SUM(E6:E30)</f>
        <v>7807</v>
      </c>
      <c r="F31" s="20">
        <f>SUM(F6:F30)</f>
        <v>390970.54</v>
      </c>
      <c r="G31" s="21">
        <f>SUM(G6:G30)</f>
        <v>104</v>
      </c>
      <c r="H31" s="21"/>
      <c r="I31" s="20">
        <f>SUM(I6:I30)</f>
        <v>7619.799999999999</v>
      </c>
      <c r="J31" s="63">
        <f>SUM(J6:J30)</f>
        <v>1231</v>
      </c>
      <c r="K31" s="64">
        <f>SUM(K6:K30)</f>
        <v>0</v>
      </c>
      <c r="L31" s="29">
        <f>SUM(L6:L30)</f>
        <v>34</v>
      </c>
      <c r="M31" s="18">
        <f>SUM(M6:M30)</f>
        <v>13359.519999999999</v>
      </c>
    </row>
    <row r="33" ht="15.75">
      <c r="M33" s="51"/>
    </row>
    <row r="34" spans="4:8" ht="15.75">
      <c r="D34" s="11"/>
      <c r="E34" s="11"/>
      <c r="F34" s="11"/>
      <c r="G34" s="11"/>
      <c r="H34" s="11"/>
    </row>
    <row r="35" spans="7:13" ht="15.75">
      <c r="G35" s="11"/>
      <c r="H35" s="11"/>
      <c r="M35" s="11"/>
    </row>
    <row r="36" spans="9:10" ht="15.75">
      <c r="I36" s="11"/>
      <c r="J36" s="11"/>
    </row>
    <row r="37" ht="15.75">
      <c r="L37" s="11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Narrow,Italic"Ministarstvo rada i socijlanog staranja&amp;"Arial Narrow,Regular"
&amp;"Arial Narrow,Italic"Direkcija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1">
      <selection activeCell="G33" sqref="G33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95" t="s">
        <v>94</v>
      </c>
      <c r="C2" s="95"/>
      <c r="D2" s="95"/>
      <c r="E2" s="95"/>
      <c r="F2" s="95"/>
      <c r="G2" s="95"/>
    </row>
    <row r="3" ht="10.5" customHeight="1" hidden="1" thickBot="1"/>
    <row r="5" spans="2:7" ht="13.5" customHeight="1">
      <c r="B5" s="99" t="s">
        <v>78</v>
      </c>
      <c r="C5" s="99"/>
      <c r="D5" s="99" t="s">
        <v>44</v>
      </c>
      <c r="E5" s="99"/>
      <c r="F5" s="101" t="s">
        <v>43</v>
      </c>
      <c r="G5" s="101"/>
    </row>
    <row r="6" spans="2:7" ht="45.75" customHeight="1">
      <c r="B6" s="99"/>
      <c r="C6" s="99"/>
      <c r="D6" s="99"/>
      <c r="E6" s="99"/>
      <c r="F6" s="101"/>
      <c r="G6" s="101"/>
    </row>
    <row r="7" spans="2:7" ht="17.25" customHeight="1">
      <c r="B7" s="99"/>
      <c r="C7" s="99"/>
      <c r="D7" s="8" t="s">
        <v>4</v>
      </c>
      <c r="E7" s="8" t="s">
        <v>2</v>
      </c>
      <c r="F7" s="8" t="s">
        <v>4</v>
      </c>
      <c r="G7" s="8" t="s">
        <v>2</v>
      </c>
    </row>
    <row r="8" spans="2:21" ht="15.75">
      <c r="B8" s="7" t="s">
        <v>5</v>
      </c>
      <c r="C8" s="7" t="s">
        <v>6</v>
      </c>
      <c r="D8" s="12">
        <v>681</v>
      </c>
      <c r="E8" s="13">
        <v>61339.25</v>
      </c>
      <c r="F8" s="12">
        <v>144</v>
      </c>
      <c r="G8" s="13">
        <v>23627.93</v>
      </c>
      <c r="H8" t="e">
        <f>#REF!+#REF!</f>
        <v>#REF!</v>
      </c>
      <c r="I8">
        <v>247</v>
      </c>
      <c r="J8" s="2" t="e">
        <f>D8+#REF!</f>
        <v>#REF!</v>
      </c>
      <c r="U8" s="11" t="e">
        <f>#REF!+#REF!+#REF!+#REF!+#REF!+#REF!+#REF!+#REF!+#REF!</f>
        <v>#REF!</v>
      </c>
    </row>
    <row r="9" spans="2:10" ht="15.75">
      <c r="B9" s="7"/>
      <c r="C9" s="7" t="s">
        <v>70</v>
      </c>
      <c r="D9" s="12">
        <v>58</v>
      </c>
      <c r="E9" s="13">
        <v>5301.19</v>
      </c>
      <c r="F9" s="12">
        <v>23</v>
      </c>
      <c r="G9" s="13">
        <v>3042.72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38"/>
      <c r="C10" s="7" t="s">
        <v>71</v>
      </c>
      <c r="D10" s="12">
        <v>98</v>
      </c>
      <c r="E10" s="13">
        <v>8429.4</v>
      </c>
      <c r="F10" s="12">
        <v>23</v>
      </c>
      <c r="G10" s="13">
        <v>2773.84</v>
      </c>
      <c r="J10" s="2"/>
      <c r="U10" s="10"/>
      <c r="V10" s="11" t="e">
        <f>#REF!+#REF!+#REF!</f>
        <v>#REF!</v>
      </c>
      <c r="W10" s="11" t="e">
        <f>#REF!+#REF!++#REF!+#REF!+#REF!</f>
        <v>#REF!</v>
      </c>
    </row>
    <row r="11" spans="2:23" ht="15.75">
      <c r="B11" s="7" t="s">
        <v>68</v>
      </c>
      <c r="C11" s="7" t="s">
        <v>69</v>
      </c>
      <c r="D11" s="7">
        <v>75</v>
      </c>
      <c r="E11" s="13">
        <v>6496.1</v>
      </c>
      <c r="F11" s="7">
        <v>11</v>
      </c>
      <c r="G11" s="13">
        <v>1394.58</v>
      </c>
      <c r="J11" s="2"/>
      <c r="U11" s="10"/>
      <c r="V11" s="11"/>
      <c r="W11" s="11"/>
    </row>
    <row r="12" spans="2:23" ht="15.75">
      <c r="B12" s="7" t="s">
        <v>45</v>
      </c>
      <c r="C12" s="7" t="s">
        <v>7</v>
      </c>
      <c r="D12" s="12">
        <v>59</v>
      </c>
      <c r="E12" s="13">
        <v>5159.14</v>
      </c>
      <c r="F12" s="12">
        <v>9</v>
      </c>
      <c r="G12" s="13">
        <v>1120.72</v>
      </c>
      <c r="H12" t="e">
        <f>#REF!+#REF!</f>
        <v>#REF!</v>
      </c>
      <c r="I12">
        <v>18</v>
      </c>
      <c r="J12" s="2" t="e">
        <f>D12+#REF!</f>
        <v>#REF!</v>
      </c>
      <c r="U12" s="10" t="e">
        <f>#REF!+#REF!</f>
        <v>#REF!</v>
      </c>
      <c r="V12" s="11" t="e">
        <f>#REF!</f>
        <v>#REF!</v>
      </c>
      <c r="W12" s="11" t="e">
        <f>#REF!+#REF!</f>
        <v>#REF!</v>
      </c>
    </row>
    <row r="13" spans="2:21" ht="15.75">
      <c r="B13" s="7" t="s">
        <v>29</v>
      </c>
      <c r="C13" s="7" t="s">
        <v>30</v>
      </c>
      <c r="D13" s="12">
        <v>294</v>
      </c>
      <c r="E13" s="13">
        <v>26198.49</v>
      </c>
      <c r="F13" s="12">
        <v>67</v>
      </c>
      <c r="G13" s="13">
        <v>9371.58</v>
      </c>
      <c r="H13" t="e">
        <f>#REF!+#REF!</f>
        <v>#REF!</v>
      </c>
      <c r="I13">
        <v>74</v>
      </c>
      <c r="J13" s="2" t="e">
        <f>D13+#REF!</f>
        <v>#REF!</v>
      </c>
      <c r="U13" s="11" t="e">
        <f>#REF!+#REF!+#REF!+#REF!+#REF!+#REF!+#REF!</f>
        <v>#REF!</v>
      </c>
    </row>
    <row r="14" spans="2:22" ht="15.75">
      <c r="B14" s="7"/>
      <c r="C14" s="7" t="s">
        <v>31</v>
      </c>
      <c r="D14" s="12">
        <v>12</v>
      </c>
      <c r="E14" s="13">
        <v>1066</v>
      </c>
      <c r="F14" s="12">
        <v>2</v>
      </c>
      <c r="G14" s="13">
        <v>253.56</v>
      </c>
      <c r="H14" t="e">
        <f>#REF!+#REF!</f>
        <v>#REF!</v>
      </c>
      <c r="I14">
        <v>4</v>
      </c>
      <c r="J14" s="2" t="e">
        <f>D14+#REF!</f>
        <v>#REF!</v>
      </c>
      <c r="V14" s="25"/>
    </row>
    <row r="15" spans="2:23" ht="15.75">
      <c r="B15" s="7"/>
      <c r="C15" s="7" t="s">
        <v>32</v>
      </c>
      <c r="D15" s="12">
        <v>2</v>
      </c>
      <c r="E15" s="13">
        <v>165.96</v>
      </c>
      <c r="F15" s="12">
        <v>0</v>
      </c>
      <c r="G15" s="13">
        <v>0</v>
      </c>
      <c r="H15" t="e">
        <f>#REF!+#REF!</f>
        <v>#REF!</v>
      </c>
      <c r="I15">
        <v>0</v>
      </c>
      <c r="J15" s="2" t="e">
        <f>D15+#REF!</f>
        <v>#REF!</v>
      </c>
      <c r="R15" s="10" t="e">
        <f>#REF!+#REF!+#REF!</f>
        <v>#REF!</v>
      </c>
      <c r="U15" s="11"/>
      <c r="V15" s="32" t="e">
        <f>#REF!+#REF!</f>
        <v>#REF!</v>
      </c>
      <c r="W15" s="11" t="e">
        <f>#REF!+#REF!+#REF!+#REF!+#REF!+#REF!+#REF!+#REF!+#REF!</f>
        <v>#REF!</v>
      </c>
    </row>
    <row r="16" spans="2:21" ht="15.75">
      <c r="B16" s="7" t="s">
        <v>8</v>
      </c>
      <c r="C16" s="7" t="s">
        <v>9</v>
      </c>
      <c r="D16" s="12">
        <v>203</v>
      </c>
      <c r="E16" s="13">
        <v>18000.05</v>
      </c>
      <c r="F16" s="12">
        <v>25</v>
      </c>
      <c r="G16" s="13">
        <v>3539.69</v>
      </c>
      <c r="H16" t="e">
        <f>#REF!+#REF!</f>
        <v>#REF!</v>
      </c>
      <c r="I16">
        <v>35</v>
      </c>
      <c r="J16" s="2" t="e">
        <f>D16+#REF!</f>
        <v>#REF!</v>
      </c>
      <c r="U16" s="11" t="e">
        <f>#REF!+#REF!+#REF!+#REF!</f>
        <v>#REF!</v>
      </c>
    </row>
    <row r="17" spans="2:23" ht="15.75">
      <c r="B17" s="7"/>
      <c r="C17" s="7" t="s">
        <v>10</v>
      </c>
      <c r="D17" s="12">
        <v>121</v>
      </c>
      <c r="E17" s="13">
        <v>11160.84</v>
      </c>
      <c r="F17" s="12">
        <v>16</v>
      </c>
      <c r="G17" s="13">
        <v>2063.91</v>
      </c>
      <c r="H17" t="e">
        <f>#REF!+#REF!</f>
        <v>#REF!</v>
      </c>
      <c r="I17">
        <v>11</v>
      </c>
      <c r="J17" s="2" t="e">
        <f>D17+#REF!</f>
        <v>#REF!</v>
      </c>
      <c r="R17" s="10" t="e">
        <f>#REF!+#REF!</f>
        <v>#REF!</v>
      </c>
      <c r="V17" s="11" t="e">
        <f>#REF!+#REF!+#REF!</f>
        <v>#REF!</v>
      </c>
      <c r="W17" s="11" t="e">
        <f>#REF!+#REF!+#REF!+#REF!</f>
        <v>#REF!</v>
      </c>
    </row>
    <row r="18" spans="2:21" ht="15.75">
      <c r="B18" s="7" t="s">
        <v>11</v>
      </c>
      <c r="C18" s="7" t="s">
        <v>12</v>
      </c>
      <c r="D18" s="12">
        <v>74</v>
      </c>
      <c r="E18" s="13">
        <v>6587.43</v>
      </c>
      <c r="F18" s="12">
        <v>16</v>
      </c>
      <c r="G18" s="13">
        <v>2028.48</v>
      </c>
      <c r="H18" t="e">
        <f>#REF!+#REF!</f>
        <v>#REF!</v>
      </c>
      <c r="I18">
        <v>47</v>
      </c>
      <c r="J18" s="2" t="e">
        <f>D18+#REF!</f>
        <v>#REF!</v>
      </c>
      <c r="U18" s="11" t="e">
        <f>#REF!+#REF!+#REF!+#REF!+#REF!+#REF!+#REF!</f>
        <v>#REF!</v>
      </c>
    </row>
    <row r="19" spans="2:23" ht="15.75">
      <c r="B19" s="7"/>
      <c r="C19" s="7" t="s">
        <v>13</v>
      </c>
      <c r="D19" s="12">
        <v>42</v>
      </c>
      <c r="E19" s="13">
        <v>3586.82</v>
      </c>
      <c r="F19" s="12">
        <v>8</v>
      </c>
      <c r="G19" s="13">
        <v>1029.47</v>
      </c>
      <c r="H19" t="e">
        <f>#REF!+#REF!</f>
        <v>#REF!</v>
      </c>
      <c r="I19">
        <v>29</v>
      </c>
      <c r="J19" s="2" t="e">
        <f>D19+#REF!</f>
        <v>#REF!</v>
      </c>
      <c r="V19" s="11"/>
      <c r="W19" s="11" t="e">
        <f>#REF!+#REF!+#REF!+#REF!+#REF!+#REF!+#REF!+#REF!+#REF!</f>
        <v>#REF!</v>
      </c>
    </row>
    <row r="20" spans="2:22" ht="15.75">
      <c r="B20" s="7"/>
      <c r="C20" s="7" t="s">
        <v>14</v>
      </c>
      <c r="D20" s="12">
        <v>67</v>
      </c>
      <c r="E20" s="13">
        <v>5962.99</v>
      </c>
      <c r="F20" s="12">
        <v>22</v>
      </c>
      <c r="G20" s="13">
        <v>4188.72</v>
      </c>
      <c r="H20" t="e">
        <f>#REF!+#REF!</f>
        <v>#REF!</v>
      </c>
      <c r="I20">
        <v>22</v>
      </c>
      <c r="J20" s="2" t="e">
        <f>D20+#REF!</f>
        <v>#REF!</v>
      </c>
      <c r="R20" s="10" t="e">
        <f>#REF!+#REF!+#REF!</f>
        <v>#REF!</v>
      </c>
      <c r="V20" s="32" t="e">
        <f>#REF!+#REF!+#REF!+#REF!+#REF!</f>
        <v>#REF!</v>
      </c>
    </row>
    <row r="21" spans="2:23" ht="15.75">
      <c r="B21" s="7" t="s">
        <v>15</v>
      </c>
      <c r="C21" s="7" t="s">
        <v>16</v>
      </c>
      <c r="D21" s="12">
        <v>80</v>
      </c>
      <c r="E21" s="13">
        <v>7091.23</v>
      </c>
      <c r="F21" s="12">
        <v>13</v>
      </c>
      <c r="G21" s="13">
        <v>1774.92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0" t="e">
        <f>#REF!</f>
        <v>#REF!</v>
      </c>
      <c r="U21" s="11" t="e">
        <f>#REF!+#REF!+#REF!</f>
        <v>#REF!</v>
      </c>
      <c r="V21" s="11" t="e">
        <f>#REF!</f>
        <v>#REF!</v>
      </c>
      <c r="W21" s="11" t="e">
        <f>#REF!+#REF!+#REF!</f>
        <v>#REF!</v>
      </c>
    </row>
    <row r="22" spans="2:22" ht="15.75">
      <c r="B22" s="7" t="s">
        <v>17</v>
      </c>
      <c r="C22" s="7" t="s">
        <v>18</v>
      </c>
      <c r="D22" s="12">
        <v>148</v>
      </c>
      <c r="E22" s="13">
        <v>13132.39</v>
      </c>
      <c r="F22" s="12">
        <v>26</v>
      </c>
      <c r="G22" s="13">
        <v>3664.45</v>
      </c>
      <c r="H22" t="e">
        <f>#REF!+#REF!</f>
        <v>#REF!</v>
      </c>
      <c r="I22">
        <v>38</v>
      </c>
      <c r="J22" s="2" t="e">
        <f>D22+#REF!</f>
        <v>#REF!</v>
      </c>
      <c r="U22" s="11" t="e">
        <f>#REF!+#REF!+#REF!</f>
        <v>#REF!</v>
      </c>
      <c r="V22" s="25"/>
    </row>
    <row r="23" spans="2:21" ht="15.75">
      <c r="B23" s="7"/>
      <c r="C23" s="7" t="s">
        <v>26</v>
      </c>
      <c r="D23" s="12">
        <v>26</v>
      </c>
      <c r="E23" s="13">
        <v>2433.89</v>
      </c>
      <c r="F23" s="12">
        <v>4</v>
      </c>
      <c r="G23" s="13">
        <v>507.12</v>
      </c>
      <c r="H23" t="e">
        <f>#REF!+#REF!</f>
        <v>#REF!</v>
      </c>
      <c r="I23">
        <v>7</v>
      </c>
      <c r="J23" s="2" t="e">
        <f>D23+#REF!</f>
        <v>#REF!</v>
      </c>
      <c r="R23" s="10" t="e">
        <f>#REF!+#REF!</f>
        <v>#REF!</v>
      </c>
      <c r="U23" s="11"/>
    </row>
    <row r="24" spans="2:25" ht="15.75">
      <c r="B24" s="7"/>
      <c r="C24" s="7" t="s">
        <v>47</v>
      </c>
      <c r="D24" s="12">
        <v>31</v>
      </c>
      <c r="E24" s="13">
        <v>2803.99</v>
      </c>
      <c r="F24" s="12">
        <v>1</v>
      </c>
      <c r="G24" s="13">
        <v>116.63</v>
      </c>
      <c r="H24" s="40" t="e">
        <f>#REF!+#REF!</f>
        <v>#REF!</v>
      </c>
      <c r="I24" s="40"/>
      <c r="J24" s="41" t="e">
        <f>D24+#REF!</f>
        <v>#REF!</v>
      </c>
      <c r="K24" s="40"/>
      <c r="L24" s="40"/>
      <c r="M24" s="40"/>
      <c r="N24" s="40"/>
      <c r="O24" s="40"/>
      <c r="P24" s="40"/>
      <c r="Q24" s="40"/>
      <c r="R24" s="42"/>
      <c r="S24" s="40"/>
      <c r="T24" s="40"/>
      <c r="U24" s="39"/>
      <c r="V24" s="39" t="e">
        <f>#REF!+#REF!+#REF!</f>
        <v>#REF!</v>
      </c>
      <c r="W24" s="39" t="e">
        <f>#REF!+#REF!+#REF!+#REF!+#REF!+#REF!+#REF!+#REF!+#REF!</f>
        <v>#REF!</v>
      </c>
      <c r="X24" s="40"/>
      <c r="Y24" s="40"/>
    </row>
    <row r="25" spans="2:23" ht="15.75">
      <c r="B25" s="7" t="s">
        <v>19</v>
      </c>
      <c r="C25" s="7" t="s">
        <v>20</v>
      </c>
      <c r="D25" s="12">
        <v>94</v>
      </c>
      <c r="E25" s="13">
        <v>8376.9</v>
      </c>
      <c r="F25" s="12">
        <v>7</v>
      </c>
      <c r="G25" s="13">
        <v>902.69</v>
      </c>
      <c r="H25" t="e">
        <f>#REF!+#REF!</f>
        <v>#REF!</v>
      </c>
      <c r="I25">
        <v>0</v>
      </c>
      <c r="J25" s="2">
        <f>D25+E25</f>
        <v>8470.9</v>
      </c>
      <c r="R25" s="10" t="e">
        <f>#REF!</f>
        <v>#REF!</v>
      </c>
      <c r="U25" s="11" t="e">
        <f>#REF!+#REF!</f>
        <v>#REF!</v>
      </c>
      <c r="V25" s="11" t="e">
        <f>#REF!</f>
        <v>#REF!</v>
      </c>
      <c r="W25" s="11" t="e">
        <f>#REF!+#REF!+#REF!</f>
        <v>#REF!</v>
      </c>
    </row>
    <row r="26" spans="2:22" ht="15.75">
      <c r="B26" s="7"/>
      <c r="C26" s="7" t="s">
        <v>48</v>
      </c>
      <c r="D26" s="12">
        <v>32</v>
      </c>
      <c r="E26" s="13">
        <v>2713.48</v>
      </c>
      <c r="F26" s="12">
        <v>6</v>
      </c>
      <c r="G26" s="13">
        <v>786.06</v>
      </c>
      <c r="H26" t="e">
        <f>#REF!+#REF!</f>
        <v>#REF!</v>
      </c>
      <c r="J26" s="2" t="e">
        <f>D26+#REF!</f>
        <v>#REF!</v>
      </c>
      <c r="R26" s="10"/>
      <c r="V26" s="25"/>
    </row>
    <row r="27" spans="2:23" ht="15.75">
      <c r="B27" s="7" t="s">
        <v>35</v>
      </c>
      <c r="C27" s="7" t="s">
        <v>33</v>
      </c>
      <c r="D27" s="12">
        <v>202</v>
      </c>
      <c r="E27" s="13">
        <v>18799.6</v>
      </c>
      <c r="F27" s="12">
        <v>29</v>
      </c>
      <c r="G27" s="13">
        <v>3906.06</v>
      </c>
      <c r="H27" t="e">
        <f>#REF!+#REF!</f>
        <v>#REF!</v>
      </c>
      <c r="I27">
        <v>13</v>
      </c>
      <c r="J27" s="2" t="e">
        <f>D27+#REF!</f>
        <v>#REF!</v>
      </c>
      <c r="R27" s="10" t="e">
        <f>#REF!</f>
        <v>#REF!</v>
      </c>
      <c r="U27" s="11" t="e">
        <f>#REF!+#REF!</f>
        <v>#REF!</v>
      </c>
      <c r="V27" s="11" t="e">
        <f>#REF!</f>
        <v>#REF!</v>
      </c>
      <c r="W27" s="11" t="e">
        <f>#REF!+#REF!+#REF!</f>
        <v>#REF!</v>
      </c>
    </row>
    <row r="28" spans="2:21" ht="15.75">
      <c r="B28" s="7" t="s">
        <v>21</v>
      </c>
      <c r="C28" s="7" t="s">
        <v>22</v>
      </c>
      <c r="D28" s="12">
        <v>216</v>
      </c>
      <c r="E28" s="15">
        <v>19070.84</v>
      </c>
      <c r="F28" s="12">
        <v>38</v>
      </c>
      <c r="G28" s="15">
        <v>4985.03</v>
      </c>
      <c r="H28" t="e">
        <f>#REF!+#REF!</f>
        <v>#REF!</v>
      </c>
      <c r="I28">
        <v>64</v>
      </c>
      <c r="J28" s="2" t="e">
        <f>D28+#REF!</f>
        <v>#REF!</v>
      </c>
      <c r="U28" s="11" t="e">
        <f>#REF!+#REF!+#REF!+#REF!+#REF!+#REF!</f>
        <v>#REF!</v>
      </c>
    </row>
    <row r="29" spans="2:22" ht="15.75">
      <c r="B29" s="7" t="s">
        <v>67</v>
      </c>
      <c r="C29" s="7" t="s">
        <v>72</v>
      </c>
      <c r="D29" s="12">
        <v>18</v>
      </c>
      <c r="E29" s="13">
        <v>1482.25</v>
      </c>
      <c r="F29" s="12">
        <v>8</v>
      </c>
      <c r="G29" s="13">
        <v>1014.24</v>
      </c>
      <c r="H29" t="e">
        <f>#REF!+#REF!</f>
        <v>#REF!</v>
      </c>
      <c r="J29" s="2" t="e">
        <f>D29+#REF!</f>
        <v>#REF!</v>
      </c>
      <c r="V29" s="11"/>
    </row>
    <row r="30" spans="2:23" ht="15.75">
      <c r="B30" s="7"/>
      <c r="C30" s="16" t="s">
        <v>73</v>
      </c>
      <c r="D30" s="12">
        <v>26</v>
      </c>
      <c r="E30" s="13">
        <v>2336.08</v>
      </c>
      <c r="F30" s="12">
        <v>5</v>
      </c>
      <c r="G30" s="13">
        <v>633.9</v>
      </c>
      <c r="H30" t="e">
        <f>#REF!+#REF!</f>
        <v>#REF!</v>
      </c>
      <c r="I30">
        <v>6</v>
      </c>
      <c r="J30" s="2" t="e">
        <f>D30+#REF!</f>
        <v>#REF!</v>
      </c>
      <c r="R30" s="10" t="e">
        <f>#REF!+#REF!</f>
        <v>#REF!</v>
      </c>
      <c r="V30" s="11" t="e">
        <f>#REF!+#REF!+#REF!+#REF!</f>
        <v>#REF!</v>
      </c>
      <c r="W30" s="11" t="e">
        <f>#REF!+#REF!+#REF!+#REF!+#REF!+#REF!+#REF!+#REF!+#REF!</f>
        <v>#REF!</v>
      </c>
    </row>
    <row r="31" spans="2:22" ht="15.75">
      <c r="B31" s="7" t="s">
        <v>23</v>
      </c>
      <c r="C31" s="7" t="s">
        <v>24</v>
      </c>
      <c r="D31" s="12">
        <v>88</v>
      </c>
      <c r="E31" s="13">
        <v>7521.53</v>
      </c>
      <c r="F31" s="12">
        <v>16</v>
      </c>
      <c r="G31" s="13">
        <v>1977.73</v>
      </c>
      <c r="H31" t="e">
        <f>#REF!+#REF!</f>
        <v>#REF!</v>
      </c>
      <c r="I31">
        <v>42</v>
      </c>
      <c r="J31" s="2" t="e">
        <f>D31+#REF!</f>
        <v>#REF!</v>
      </c>
      <c r="U31" s="11" t="e">
        <f>#REF!+#REF!+#REF!+#REF!</f>
        <v>#REF!</v>
      </c>
      <c r="V31" s="25"/>
    </row>
    <row r="32" spans="2:23" ht="15.75" customHeight="1" thickBot="1">
      <c r="B32" s="7"/>
      <c r="C32" s="7" t="s">
        <v>34</v>
      </c>
      <c r="D32" s="12">
        <v>9</v>
      </c>
      <c r="E32" s="13">
        <v>782.38</v>
      </c>
      <c r="F32" s="12">
        <v>0</v>
      </c>
      <c r="G32" s="13">
        <v>0</v>
      </c>
      <c r="H32" t="e">
        <f>#REF!+#REF!</f>
        <v>#REF!</v>
      </c>
      <c r="I32">
        <v>1</v>
      </c>
      <c r="J32" s="2" t="e">
        <f>D32+#REF!</f>
        <v>#REF!</v>
      </c>
      <c r="R32" s="10" t="e">
        <f>#REF!+#REF!</f>
        <v>#REF!</v>
      </c>
      <c r="V32" s="11" t="e">
        <f>#REF!</f>
        <v>#REF!</v>
      </c>
      <c r="W32" s="11" t="e">
        <f>#REF!+#REF!+#REF!+#REF!+#REF!+#REF!</f>
        <v>#REF!</v>
      </c>
    </row>
    <row r="33" spans="2:22" ht="16.5" thickBot="1">
      <c r="B33" s="98" t="s">
        <v>25</v>
      </c>
      <c r="C33" s="98"/>
      <c r="D33" s="21">
        <f>SUM(D8:D32)</f>
        <v>2756</v>
      </c>
      <c r="E33" s="36">
        <f aca="true" t="shared" si="0" ref="E33:S33">SUM(E8:E32)</f>
        <v>245998.22000000003</v>
      </c>
      <c r="F33" s="21">
        <f t="shared" si="0"/>
        <v>519</v>
      </c>
      <c r="G33" s="36">
        <f t="shared" si="0"/>
        <v>74704.03</v>
      </c>
      <c r="H33" s="22" t="e">
        <f t="shared" si="0"/>
        <v>#REF!</v>
      </c>
      <c r="I33" s="14">
        <f t="shared" si="0"/>
        <v>660</v>
      </c>
      <c r="J33" s="14" t="e">
        <f t="shared" si="0"/>
        <v>#REF!</v>
      </c>
      <c r="K33" s="14">
        <f t="shared" si="0"/>
        <v>0</v>
      </c>
      <c r="L33" s="14">
        <f t="shared" si="0"/>
        <v>0</v>
      </c>
      <c r="M33" s="14">
        <f t="shared" si="0"/>
        <v>0</v>
      </c>
      <c r="N33" s="14">
        <f t="shared" si="0"/>
        <v>18</v>
      </c>
      <c r="O33" s="14">
        <f t="shared" si="0"/>
        <v>1963.26</v>
      </c>
      <c r="P33" s="14">
        <f t="shared" si="0"/>
        <v>183</v>
      </c>
      <c r="Q33" s="14">
        <f t="shared" si="0"/>
        <v>12221.17</v>
      </c>
      <c r="R33" s="14" t="e">
        <f t="shared" si="0"/>
        <v>#REF!</v>
      </c>
      <c r="S33" s="14">
        <f t="shared" si="0"/>
        <v>0</v>
      </c>
      <c r="U33" s="27" t="e">
        <f>SUM(U8:U32)</f>
        <v>#REF!</v>
      </c>
      <c r="V33" s="25"/>
    </row>
    <row r="34" spans="4:22" ht="15.75">
      <c r="D34" s="4"/>
      <c r="E34" s="4"/>
      <c r="F34" s="4"/>
      <c r="G34" s="4"/>
      <c r="V34" s="11" t="e">
        <f>SUM(V10:V33)</f>
        <v>#REF!</v>
      </c>
    </row>
    <row r="35" spans="4:7" ht="15.75">
      <c r="D35" s="4"/>
      <c r="E35" s="24"/>
      <c r="F35" s="4"/>
      <c r="G35" s="26"/>
    </row>
    <row r="36" spans="4:7" ht="15.75">
      <c r="D36" s="4"/>
      <c r="E36" s="4"/>
      <c r="F36" s="4"/>
      <c r="G36" s="4"/>
    </row>
    <row r="37" spans="3:22" ht="15.75">
      <c r="C37" s="3"/>
      <c r="V37" s="11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rada i socijalnog staranja
Direkcija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J20" sqref="J20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</cols>
  <sheetData>
    <row r="1" ht="38.25" customHeight="1"/>
    <row r="2" spans="1:12" ht="40.5" customHeight="1">
      <c r="A2" s="95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ht="8.25" customHeight="1"/>
    <row r="4" ht="7.5" customHeight="1"/>
    <row r="5" spans="1:12" ht="13.5" customHeight="1">
      <c r="A5" s="99" t="s">
        <v>78</v>
      </c>
      <c r="B5" s="99"/>
      <c r="C5" s="101" t="s">
        <v>75</v>
      </c>
      <c r="D5" s="101"/>
      <c r="E5" s="105" t="s">
        <v>79</v>
      </c>
      <c r="F5" s="106"/>
      <c r="G5" s="105" t="s">
        <v>80</v>
      </c>
      <c r="H5" s="106"/>
      <c r="I5" s="105" t="s">
        <v>86</v>
      </c>
      <c r="J5" s="106"/>
      <c r="K5" s="105" t="s">
        <v>76</v>
      </c>
      <c r="L5" s="106"/>
    </row>
    <row r="6" spans="1:12" ht="45.75" customHeight="1">
      <c r="A6" s="99"/>
      <c r="B6" s="99"/>
      <c r="C6" s="101"/>
      <c r="D6" s="101"/>
      <c r="E6" s="107"/>
      <c r="F6" s="108"/>
      <c r="G6" s="107"/>
      <c r="H6" s="108"/>
      <c r="I6" s="107"/>
      <c r="J6" s="108"/>
      <c r="K6" s="107"/>
      <c r="L6" s="108"/>
    </row>
    <row r="7" spans="1:12" ht="17.25" customHeight="1">
      <c r="A7" s="99"/>
      <c r="B7" s="99"/>
      <c r="C7" s="8" t="s">
        <v>4</v>
      </c>
      <c r="D7" s="8" t="s">
        <v>2</v>
      </c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1:12" ht="15.75">
      <c r="A8" s="56" t="s">
        <v>5</v>
      </c>
      <c r="B8" s="56" t="s">
        <v>6</v>
      </c>
      <c r="C8" s="60">
        <v>0</v>
      </c>
      <c r="D8" s="61">
        <v>0</v>
      </c>
      <c r="E8" s="12">
        <v>84</v>
      </c>
      <c r="F8" s="13">
        <v>24887.74</v>
      </c>
      <c r="G8" s="12">
        <v>85</v>
      </c>
      <c r="H8" s="13">
        <v>6124.88</v>
      </c>
      <c r="I8" s="12">
        <v>3430</v>
      </c>
      <c r="J8" s="13">
        <v>851307.87</v>
      </c>
      <c r="K8" s="12">
        <v>688</v>
      </c>
      <c r="L8" s="13">
        <v>168440.48</v>
      </c>
    </row>
    <row r="9" spans="1:12" ht="15.75">
      <c r="A9" s="56"/>
      <c r="B9" s="56" t="s">
        <v>70</v>
      </c>
      <c r="C9" s="60">
        <v>0</v>
      </c>
      <c r="D9" s="61">
        <v>0</v>
      </c>
      <c r="E9" s="12">
        <v>7</v>
      </c>
      <c r="F9" s="13">
        <v>1921</v>
      </c>
      <c r="G9" s="12">
        <v>8</v>
      </c>
      <c r="H9" s="13">
        <v>563.45</v>
      </c>
      <c r="I9" s="12">
        <v>425</v>
      </c>
      <c r="J9" s="13">
        <v>97248</v>
      </c>
      <c r="K9" s="12">
        <v>61</v>
      </c>
      <c r="L9" s="13">
        <v>14807.76</v>
      </c>
    </row>
    <row r="10" spans="1:12" ht="15.75">
      <c r="A10" s="56"/>
      <c r="B10" s="56" t="s">
        <v>71</v>
      </c>
      <c r="C10" s="60">
        <v>0</v>
      </c>
      <c r="D10" s="61">
        <v>0</v>
      </c>
      <c r="E10" s="12">
        <v>4</v>
      </c>
      <c r="F10" s="13">
        <v>985</v>
      </c>
      <c r="G10" s="12">
        <v>4</v>
      </c>
      <c r="H10" s="13">
        <v>254.01</v>
      </c>
      <c r="I10" s="12">
        <v>608</v>
      </c>
      <c r="J10" s="13">
        <v>122064</v>
      </c>
      <c r="K10" s="12">
        <v>69</v>
      </c>
      <c r="L10" s="54">
        <v>16602.64</v>
      </c>
    </row>
    <row r="11" spans="1:12" ht="15.75">
      <c r="A11" s="56" t="s">
        <v>68</v>
      </c>
      <c r="B11" s="56" t="s">
        <v>69</v>
      </c>
      <c r="C11" s="60">
        <v>0</v>
      </c>
      <c r="D11" s="61">
        <v>0</v>
      </c>
      <c r="E11" s="12">
        <v>15</v>
      </c>
      <c r="F11" s="13">
        <v>4107</v>
      </c>
      <c r="G11" s="12">
        <v>15</v>
      </c>
      <c r="H11" s="13">
        <v>1059.07</v>
      </c>
      <c r="I11" s="12">
        <v>520</v>
      </c>
      <c r="J11" s="13">
        <v>124302.97</v>
      </c>
      <c r="K11" s="7">
        <v>70</v>
      </c>
      <c r="L11" s="13">
        <v>16827</v>
      </c>
    </row>
    <row r="12" spans="1:12" ht="15.75">
      <c r="A12" s="56" t="s">
        <v>45</v>
      </c>
      <c r="B12" s="56" t="s">
        <v>7</v>
      </c>
      <c r="C12" s="60">
        <v>0</v>
      </c>
      <c r="D12" s="61">
        <v>0</v>
      </c>
      <c r="E12" s="12">
        <v>6</v>
      </c>
      <c r="F12" s="13">
        <v>1657</v>
      </c>
      <c r="G12" s="12">
        <v>6</v>
      </c>
      <c r="H12" s="13">
        <v>427.29</v>
      </c>
      <c r="I12" s="12">
        <v>544</v>
      </c>
      <c r="J12" s="13">
        <v>166124.8</v>
      </c>
      <c r="K12" s="12">
        <v>82</v>
      </c>
      <c r="L12" s="13">
        <v>19070.6</v>
      </c>
    </row>
    <row r="13" spans="1:12" ht="15.75">
      <c r="A13" s="56" t="s">
        <v>29</v>
      </c>
      <c r="B13" s="56" t="s">
        <v>30</v>
      </c>
      <c r="C13" s="60">
        <v>0</v>
      </c>
      <c r="D13" s="61">
        <v>0</v>
      </c>
      <c r="E13" s="12">
        <v>31</v>
      </c>
      <c r="F13" s="13">
        <v>7550.33</v>
      </c>
      <c r="G13" s="12">
        <v>31</v>
      </c>
      <c r="H13" s="13">
        <v>1947.02</v>
      </c>
      <c r="I13" s="12">
        <v>2058</v>
      </c>
      <c r="J13" s="13">
        <v>504843.88</v>
      </c>
      <c r="K13" s="12">
        <v>292</v>
      </c>
      <c r="L13" s="13">
        <v>69327.24</v>
      </c>
    </row>
    <row r="14" spans="1:12" ht="15.75">
      <c r="A14" s="56"/>
      <c r="B14" s="56" t="s">
        <v>31</v>
      </c>
      <c r="C14" s="60">
        <v>0</v>
      </c>
      <c r="D14" s="61">
        <v>0</v>
      </c>
      <c r="E14" s="12">
        <v>0</v>
      </c>
      <c r="F14" s="13">
        <v>0</v>
      </c>
      <c r="G14" s="12">
        <v>0</v>
      </c>
      <c r="H14" s="13">
        <v>0</v>
      </c>
      <c r="I14" s="12">
        <v>87</v>
      </c>
      <c r="J14" s="13">
        <v>23184</v>
      </c>
      <c r="K14" s="12">
        <v>9</v>
      </c>
      <c r="L14" s="13">
        <v>2019.24</v>
      </c>
    </row>
    <row r="15" spans="1:12" ht="15.75">
      <c r="A15" s="56"/>
      <c r="B15" s="56" t="s">
        <v>32</v>
      </c>
      <c r="C15" s="60">
        <v>0</v>
      </c>
      <c r="D15" s="61">
        <v>0</v>
      </c>
      <c r="E15" s="12">
        <v>0</v>
      </c>
      <c r="F15" s="13">
        <v>0</v>
      </c>
      <c r="G15" s="12">
        <v>0</v>
      </c>
      <c r="H15" s="13">
        <v>0</v>
      </c>
      <c r="I15" s="12">
        <v>73</v>
      </c>
      <c r="J15" s="13">
        <v>18912</v>
      </c>
      <c r="K15" s="12">
        <v>7</v>
      </c>
      <c r="L15" s="13">
        <v>1570.52</v>
      </c>
    </row>
    <row r="16" spans="1:12" ht="15.75">
      <c r="A16" s="56" t="s">
        <v>8</v>
      </c>
      <c r="B16" s="56" t="s">
        <v>9</v>
      </c>
      <c r="C16" s="60">
        <v>0</v>
      </c>
      <c r="D16" s="61">
        <v>0</v>
      </c>
      <c r="E16" s="12">
        <v>17</v>
      </c>
      <c r="F16" s="13">
        <v>4341.23</v>
      </c>
      <c r="G16" s="12">
        <v>17</v>
      </c>
      <c r="H16" s="13">
        <v>1119.47</v>
      </c>
      <c r="I16" s="12">
        <v>685</v>
      </c>
      <c r="J16" s="13">
        <v>174794.32</v>
      </c>
      <c r="K16" s="12">
        <v>169</v>
      </c>
      <c r="L16" s="13">
        <v>42179.68</v>
      </c>
    </row>
    <row r="17" spans="1:12" ht="15.75">
      <c r="A17" s="56"/>
      <c r="B17" s="56" t="s">
        <v>10</v>
      </c>
      <c r="C17" s="60">
        <v>0</v>
      </c>
      <c r="D17" s="61">
        <v>0</v>
      </c>
      <c r="E17" s="12">
        <v>3</v>
      </c>
      <c r="F17" s="13">
        <v>722</v>
      </c>
      <c r="G17" s="12">
        <v>8</v>
      </c>
      <c r="H17" s="13">
        <v>508.77</v>
      </c>
      <c r="I17" s="12">
        <v>350</v>
      </c>
      <c r="J17" s="13">
        <v>86732.8</v>
      </c>
      <c r="K17" s="12">
        <v>82</v>
      </c>
      <c r="L17" s="13">
        <v>19968.04</v>
      </c>
    </row>
    <row r="18" spans="1:12" ht="15.75">
      <c r="A18" s="56" t="s">
        <v>11</v>
      </c>
      <c r="B18" s="56" t="s">
        <v>12</v>
      </c>
      <c r="C18" s="60">
        <v>0</v>
      </c>
      <c r="D18" s="61">
        <v>0</v>
      </c>
      <c r="E18" s="12">
        <v>11</v>
      </c>
      <c r="F18" s="13">
        <v>3122</v>
      </c>
      <c r="G18" s="12">
        <v>11</v>
      </c>
      <c r="H18" s="13">
        <v>805.06</v>
      </c>
      <c r="I18" s="12">
        <v>333</v>
      </c>
      <c r="J18" s="13">
        <v>92736</v>
      </c>
      <c r="K18" s="12">
        <v>63</v>
      </c>
      <c r="L18" s="13">
        <v>15705.2</v>
      </c>
    </row>
    <row r="19" spans="1:12" ht="15.75">
      <c r="A19" s="56"/>
      <c r="B19" s="56" t="s">
        <v>13</v>
      </c>
      <c r="C19" s="60">
        <v>0</v>
      </c>
      <c r="D19" s="61">
        <v>0</v>
      </c>
      <c r="E19" s="12">
        <v>10</v>
      </c>
      <c r="F19" s="13">
        <v>2499</v>
      </c>
      <c r="G19" s="12">
        <v>12</v>
      </c>
      <c r="H19" s="13">
        <v>762.28</v>
      </c>
      <c r="I19" s="12">
        <v>138</v>
      </c>
      <c r="J19" s="13">
        <v>37551.47</v>
      </c>
      <c r="K19" s="12">
        <v>36</v>
      </c>
      <c r="L19" s="13">
        <v>9423.12</v>
      </c>
    </row>
    <row r="20" spans="1:12" ht="15.75">
      <c r="A20" s="56"/>
      <c r="B20" s="56" t="s">
        <v>14</v>
      </c>
      <c r="C20" s="60">
        <v>0</v>
      </c>
      <c r="D20" s="61">
        <v>0</v>
      </c>
      <c r="E20" s="12">
        <v>9</v>
      </c>
      <c r="F20" s="13">
        <v>2359.64</v>
      </c>
      <c r="G20" s="12">
        <v>9</v>
      </c>
      <c r="H20" s="13">
        <v>608.48</v>
      </c>
      <c r="I20" s="12">
        <v>223</v>
      </c>
      <c r="J20" s="13">
        <v>65687.23</v>
      </c>
      <c r="K20" s="12">
        <v>72</v>
      </c>
      <c r="L20" s="13">
        <v>17275.72</v>
      </c>
    </row>
    <row r="21" spans="1:12" ht="15.75">
      <c r="A21" s="56" t="s">
        <v>15</v>
      </c>
      <c r="B21" s="56" t="s">
        <v>16</v>
      </c>
      <c r="C21" s="60">
        <v>0</v>
      </c>
      <c r="D21" s="61">
        <v>0</v>
      </c>
      <c r="E21" s="12">
        <v>12</v>
      </c>
      <c r="F21" s="13">
        <v>3101</v>
      </c>
      <c r="G21" s="12">
        <v>12</v>
      </c>
      <c r="H21" s="13">
        <v>799.65</v>
      </c>
      <c r="I21" s="12">
        <v>407</v>
      </c>
      <c r="J21" s="13">
        <v>118608</v>
      </c>
      <c r="K21" s="12">
        <v>113</v>
      </c>
      <c r="L21" s="13">
        <v>25783.44</v>
      </c>
    </row>
    <row r="22" spans="1:12" ht="15.75">
      <c r="A22" s="56" t="s">
        <v>17</v>
      </c>
      <c r="B22" s="56" t="s">
        <v>18</v>
      </c>
      <c r="C22" s="60">
        <v>0</v>
      </c>
      <c r="D22" s="61">
        <v>0</v>
      </c>
      <c r="E22" s="12">
        <v>12</v>
      </c>
      <c r="F22" s="13">
        <v>2956</v>
      </c>
      <c r="G22" s="12">
        <v>12</v>
      </c>
      <c r="H22" s="13">
        <v>762.28</v>
      </c>
      <c r="I22" s="12">
        <v>919</v>
      </c>
      <c r="J22" s="13">
        <v>218725.16</v>
      </c>
      <c r="K22" s="12">
        <v>95</v>
      </c>
      <c r="L22" s="13">
        <v>22211.64</v>
      </c>
    </row>
    <row r="23" spans="1:12" ht="15.75">
      <c r="A23" s="56"/>
      <c r="B23" s="56" t="s">
        <v>26</v>
      </c>
      <c r="C23" s="60">
        <v>0</v>
      </c>
      <c r="D23" s="61">
        <v>0</v>
      </c>
      <c r="E23" s="12">
        <v>2</v>
      </c>
      <c r="F23" s="13">
        <v>528</v>
      </c>
      <c r="G23" s="12">
        <v>2</v>
      </c>
      <c r="H23" s="13">
        <v>136.16</v>
      </c>
      <c r="I23" s="12">
        <v>141</v>
      </c>
      <c r="J23" s="13">
        <v>33120</v>
      </c>
      <c r="K23" s="12">
        <v>17</v>
      </c>
      <c r="L23" s="13">
        <v>4262.84</v>
      </c>
    </row>
    <row r="24" spans="1:12" ht="15.75">
      <c r="A24" s="56"/>
      <c r="B24" s="56" t="s">
        <v>47</v>
      </c>
      <c r="C24" s="60">
        <v>0</v>
      </c>
      <c r="D24" s="61">
        <v>0</v>
      </c>
      <c r="E24" s="12">
        <v>1</v>
      </c>
      <c r="F24" s="13">
        <v>336</v>
      </c>
      <c r="G24" s="12">
        <v>1</v>
      </c>
      <c r="H24" s="13">
        <v>86.64</v>
      </c>
      <c r="I24" s="12">
        <v>176</v>
      </c>
      <c r="J24" s="13">
        <v>35664</v>
      </c>
      <c r="K24" s="12">
        <v>21</v>
      </c>
      <c r="L24" s="13">
        <v>4935.92</v>
      </c>
    </row>
    <row r="25" spans="1:12" ht="15.75">
      <c r="A25" s="56" t="s">
        <v>19</v>
      </c>
      <c r="B25" s="56" t="s">
        <v>20</v>
      </c>
      <c r="C25" s="60">
        <v>0</v>
      </c>
      <c r="D25" s="61">
        <v>0</v>
      </c>
      <c r="E25" s="12">
        <v>2</v>
      </c>
      <c r="F25" s="13">
        <v>672</v>
      </c>
      <c r="G25" s="12">
        <v>2</v>
      </c>
      <c r="H25" s="13">
        <v>154.72</v>
      </c>
      <c r="I25" s="12">
        <v>325</v>
      </c>
      <c r="J25" s="13">
        <v>71328</v>
      </c>
      <c r="K25" s="12">
        <v>54</v>
      </c>
      <c r="L25" s="13">
        <v>12788.52</v>
      </c>
    </row>
    <row r="26" spans="1:12" ht="15.75">
      <c r="A26" s="56"/>
      <c r="B26" s="56" t="s">
        <v>48</v>
      </c>
      <c r="C26" s="60">
        <v>0</v>
      </c>
      <c r="D26" s="61">
        <v>0</v>
      </c>
      <c r="E26" s="12">
        <v>1</v>
      </c>
      <c r="F26" s="13">
        <v>336</v>
      </c>
      <c r="G26" s="12">
        <v>1</v>
      </c>
      <c r="H26" s="13">
        <v>86.64</v>
      </c>
      <c r="I26" s="12">
        <v>91</v>
      </c>
      <c r="J26" s="13">
        <v>18912</v>
      </c>
      <c r="K26" s="12">
        <v>24</v>
      </c>
      <c r="L26" s="13">
        <v>5384.64</v>
      </c>
    </row>
    <row r="27" spans="1:12" ht="15.75">
      <c r="A27" s="56" t="s">
        <v>35</v>
      </c>
      <c r="B27" s="56" t="s">
        <v>33</v>
      </c>
      <c r="C27" s="60">
        <v>0</v>
      </c>
      <c r="D27" s="61">
        <v>0</v>
      </c>
      <c r="E27" s="12">
        <v>5</v>
      </c>
      <c r="F27" s="13">
        <v>1108</v>
      </c>
      <c r="G27" s="12">
        <v>8</v>
      </c>
      <c r="H27" s="13">
        <v>471.9</v>
      </c>
      <c r="I27" s="12">
        <v>975</v>
      </c>
      <c r="J27" s="13">
        <v>225936</v>
      </c>
      <c r="K27" s="12">
        <v>129</v>
      </c>
      <c r="L27" s="13">
        <v>30512.96</v>
      </c>
    </row>
    <row r="28" spans="1:12" ht="15.75">
      <c r="A28" s="56" t="s">
        <v>21</v>
      </c>
      <c r="B28" s="56" t="s">
        <v>22</v>
      </c>
      <c r="C28" s="60">
        <v>0</v>
      </c>
      <c r="D28" s="61">
        <v>0</v>
      </c>
      <c r="E28" s="65">
        <v>13</v>
      </c>
      <c r="F28" s="15">
        <v>3748.23</v>
      </c>
      <c r="G28" s="12">
        <v>14</v>
      </c>
      <c r="H28" s="13">
        <v>898.94</v>
      </c>
      <c r="I28" s="12">
        <v>2258</v>
      </c>
      <c r="J28" s="13">
        <v>540720</v>
      </c>
      <c r="K28" s="12">
        <v>242</v>
      </c>
      <c r="L28" s="15">
        <v>65614.15</v>
      </c>
    </row>
    <row r="29" spans="1:12" ht="15.75">
      <c r="A29" s="56" t="s">
        <v>67</v>
      </c>
      <c r="B29" s="56" t="s">
        <v>72</v>
      </c>
      <c r="C29" s="60">
        <v>0</v>
      </c>
      <c r="D29" s="61">
        <v>0</v>
      </c>
      <c r="E29" s="12">
        <v>9</v>
      </c>
      <c r="F29" s="13">
        <v>2265.52</v>
      </c>
      <c r="G29" s="12">
        <v>8</v>
      </c>
      <c r="H29" s="13">
        <v>582.01</v>
      </c>
      <c r="I29" s="12">
        <v>336</v>
      </c>
      <c r="J29" s="13">
        <v>78336</v>
      </c>
      <c r="K29" s="12">
        <v>49</v>
      </c>
      <c r="L29" s="13">
        <v>11442.36</v>
      </c>
    </row>
    <row r="30" spans="1:12" ht="15.75">
      <c r="A30" s="56"/>
      <c r="B30" s="57" t="s">
        <v>73</v>
      </c>
      <c r="C30" s="60">
        <v>0</v>
      </c>
      <c r="D30" s="61">
        <v>0</v>
      </c>
      <c r="E30" s="12">
        <v>3</v>
      </c>
      <c r="F30" s="13">
        <v>721</v>
      </c>
      <c r="G30" s="12">
        <v>3</v>
      </c>
      <c r="H30" s="13">
        <v>185.93</v>
      </c>
      <c r="I30" s="12">
        <v>236</v>
      </c>
      <c r="J30" s="13">
        <v>57120</v>
      </c>
      <c r="K30" s="12">
        <v>37</v>
      </c>
      <c r="L30" s="13">
        <v>8301.32</v>
      </c>
    </row>
    <row r="31" spans="1:12" ht="15.75">
      <c r="A31" s="56" t="s">
        <v>23</v>
      </c>
      <c r="B31" s="56" t="s">
        <v>24</v>
      </c>
      <c r="C31" s="60">
        <v>0</v>
      </c>
      <c r="D31" s="61">
        <v>0</v>
      </c>
      <c r="E31" s="12">
        <v>3</v>
      </c>
      <c r="F31" s="13">
        <v>722</v>
      </c>
      <c r="G31" s="12">
        <v>3</v>
      </c>
      <c r="H31" s="13">
        <v>186.18</v>
      </c>
      <c r="I31" s="12">
        <v>622</v>
      </c>
      <c r="J31" s="13">
        <v>141888</v>
      </c>
      <c r="K31" s="12">
        <v>107</v>
      </c>
      <c r="L31" s="13">
        <v>24903.96</v>
      </c>
    </row>
    <row r="32" spans="1:12" ht="15.75" customHeight="1">
      <c r="A32" s="56"/>
      <c r="B32" s="56" t="s">
        <v>34</v>
      </c>
      <c r="C32" s="60">
        <v>0</v>
      </c>
      <c r="D32" s="61">
        <v>0</v>
      </c>
      <c r="E32" s="60">
        <v>0</v>
      </c>
      <c r="F32" s="61">
        <v>0</v>
      </c>
      <c r="G32" s="60">
        <v>4</v>
      </c>
      <c r="H32" s="61">
        <v>254.01</v>
      </c>
      <c r="I32" s="60">
        <v>98</v>
      </c>
      <c r="J32" s="61">
        <v>28896</v>
      </c>
      <c r="K32" s="60">
        <v>12</v>
      </c>
      <c r="L32" s="61">
        <v>2916.68</v>
      </c>
    </row>
    <row r="33" spans="1:12" ht="15.75">
      <c r="A33" s="98" t="s">
        <v>25</v>
      </c>
      <c r="B33" s="98"/>
      <c r="C33" s="21">
        <f aca="true" t="shared" si="0" ref="C33:L33">SUM(C8:C32)</f>
        <v>0</v>
      </c>
      <c r="D33" s="36">
        <f t="shared" si="0"/>
        <v>0</v>
      </c>
      <c r="E33" s="21">
        <f t="shared" si="0"/>
        <v>260</v>
      </c>
      <c r="F33" s="36">
        <f t="shared" si="0"/>
        <v>70645.69</v>
      </c>
      <c r="G33" s="21">
        <f t="shared" si="0"/>
        <v>276</v>
      </c>
      <c r="H33" s="36">
        <f t="shared" si="0"/>
        <v>18784.839999999997</v>
      </c>
      <c r="I33" s="21">
        <f>SUM(I8:I32)</f>
        <v>16058</v>
      </c>
      <c r="J33" s="36">
        <f>SUM(J8:J32)</f>
        <v>3934742.5000000005</v>
      </c>
      <c r="K33" s="21">
        <f t="shared" si="0"/>
        <v>2600</v>
      </c>
      <c r="L33" s="36">
        <f t="shared" si="0"/>
        <v>632275.67</v>
      </c>
    </row>
    <row r="34" spans="3:12" ht="15.7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.75">
      <c r="C35" s="4"/>
      <c r="D35" s="24"/>
      <c r="E35" s="24"/>
      <c r="F35" s="24"/>
      <c r="G35" s="4"/>
      <c r="H35" s="4"/>
      <c r="I35" s="4"/>
      <c r="J35" s="4"/>
      <c r="K35" s="4"/>
      <c r="L35" s="4"/>
    </row>
    <row r="36" spans="3:12" ht="15.7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.7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>
      <c r="B38" s="3"/>
    </row>
    <row r="41" spans="8:12" ht="15.75">
      <c r="H41" s="28"/>
      <c r="I41" s="28"/>
      <c r="J41" s="28"/>
      <c r="K41" s="28"/>
      <c r="L41" s="28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2" footer="0.5118110236220472"/>
  <pageSetup orientation="landscape" paperSize="9" scale="95" r:id="rId1"/>
  <headerFooter alignWithMargins="0">
    <oddHeader>&amp;L&amp;"-,Italic"Ministarstvo rada i socijalnog staranja
Direkcija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P21" sqref="P21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19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16.5" thickBot="1"/>
    <row r="3" spans="1:11" ht="54">
      <c r="A3" s="67" t="s">
        <v>53</v>
      </c>
      <c r="B3" s="68" t="s">
        <v>54</v>
      </c>
      <c r="C3" s="69" t="s">
        <v>55</v>
      </c>
      <c r="D3" s="70" t="s">
        <v>56</v>
      </c>
      <c r="E3" s="122" t="s">
        <v>57</v>
      </c>
      <c r="F3" s="123"/>
      <c r="G3" s="71" t="s">
        <v>58</v>
      </c>
      <c r="H3" s="33"/>
      <c r="I3" s="33"/>
      <c r="J3" s="72" t="s">
        <v>59</v>
      </c>
      <c r="K3" s="73" t="s">
        <v>60</v>
      </c>
    </row>
    <row r="4" spans="1:11" ht="18">
      <c r="A4" s="127">
        <v>1</v>
      </c>
      <c r="B4" s="130">
        <v>4211</v>
      </c>
      <c r="C4" s="120" t="s">
        <v>41</v>
      </c>
      <c r="D4" s="74"/>
      <c r="E4" s="116">
        <f>'I '!C32</f>
        <v>6162</v>
      </c>
      <c r="F4" s="116">
        <f>'I '!D32</f>
        <v>12582</v>
      </c>
      <c r="G4" s="121">
        <f>'I '!E32</f>
        <v>641699.9900000001</v>
      </c>
      <c r="H4" s="75"/>
      <c r="I4" s="76"/>
      <c r="J4" s="118" t="s">
        <v>88</v>
      </c>
      <c r="K4" s="111" t="s">
        <v>90</v>
      </c>
    </row>
    <row r="5" spans="1:11" ht="18">
      <c r="A5" s="127"/>
      <c r="B5" s="130"/>
      <c r="C5" s="120"/>
      <c r="D5" s="35">
        <v>18567</v>
      </c>
      <c r="E5" s="117"/>
      <c r="F5" s="117"/>
      <c r="G5" s="121"/>
      <c r="H5" s="75"/>
      <c r="I5" s="76"/>
      <c r="J5" s="118"/>
      <c r="K5" s="111"/>
    </row>
    <row r="6" spans="1:11" ht="18">
      <c r="A6" s="127">
        <v>2</v>
      </c>
      <c r="B6" s="130">
        <v>4211</v>
      </c>
      <c r="C6" s="120" t="s">
        <v>84</v>
      </c>
      <c r="D6" s="35"/>
      <c r="E6" s="125">
        <f>'I '!F32</f>
        <v>28545</v>
      </c>
      <c r="F6" s="125">
        <f>'I '!G32</f>
        <v>37729</v>
      </c>
      <c r="G6" s="126">
        <f>'I '!H32</f>
        <v>1150560</v>
      </c>
      <c r="H6" s="75"/>
      <c r="I6" s="76"/>
      <c r="J6" s="118" t="s">
        <v>88</v>
      </c>
      <c r="K6" s="111" t="s">
        <v>90</v>
      </c>
    </row>
    <row r="7" spans="1:11" ht="18">
      <c r="A7" s="127"/>
      <c r="B7" s="130"/>
      <c r="C7" s="120"/>
      <c r="D7" s="35"/>
      <c r="E7" s="125"/>
      <c r="F7" s="125"/>
      <c r="G7" s="126"/>
      <c r="H7" s="75"/>
      <c r="I7" s="76"/>
      <c r="J7" s="118"/>
      <c r="K7" s="111"/>
    </row>
    <row r="8" spans="1:11" ht="18">
      <c r="A8" s="127">
        <v>3</v>
      </c>
      <c r="B8" s="130">
        <v>4213</v>
      </c>
      <c r="C8" s="120" t="s">
        <v>39</v>
      </c>
      <c r="D8" s="35"/>
      <c r="E8" s="112">
        <f>'I '!I32</f>
        <v>6521</v>
      </c>
      <c r="F8" s="112">
        <f>'I '!J32</f>
        <v>22103</v>
      </c>
      <c r="G8" s="110">
        <f>'I '!K32</f>
        <v>717837.2500000001</v>
      </c>
      <c r="H8" s="75"/>
      <c r="I8" s="76"/>
      <c r="J8" s="118" t="s">
        <v>88</v>
      </c>
      <c r="K8" s="111" t="s">
        <v>90</v>
      </c>
    </row>
    <row r="9" spans="1:11" ht="18">
      <c r="A9" s="127"/>
      <c r="B9" s="130"/>
      <c r="C9" s="120"/>
      <c r="D9" s="35">
        <v>39030</v>
      </c>
      <c r="E9" s="112"/>
      <c r="F9" s="112"/>
      <c r="G9" s="110"/>
      <c r="H9" s="114"/>
      <c r="I9" s="76"/>
      <c r="J9" s="118"/>
      <c r="K9" s="111"/>
    </row>
    <row r="10" spans="1:11" ht="18">
      <c r="A10" s="128">
        <v>4</v>
      </c>
      <c r="B10" s="131">
        <v>4213</v>
      </c>
      <c r="C10" s="34" t="s">
        <v>61</v>
      </c>
      <c r="D10" s="35"/>
      <c r="E10" s="112">
        <f>' II'!L31</f>
        <v>34</v>
      </c>
      <c r="F10" s="112"/>
      <c r="G10" s="92">
        <f>' II'!M31</f>
        <v>13359.519999999999</v>
      </c>
      <c r="H10" s="114"/>
      <c r="I10" s="76"/>
      <c r="J10" s="5" t="s">
        <v>88</v>
      </c>
      <c r="K10" s="90" t="s">
        <v>91</v>
      </c>
    </row>
    <row r="11" spans="1:11" ht="54">
      <c r="A11" s="128">
        <v>5</v>
      </c>
      <c r="B11" s="131">
        <v>4213</v>
      </c>
      <c r="C11" s="34" t="s">
        <v>62</v>
      </c>
      <c r="D11" s="35"/>
      <c r="E11" s="112">
        <f>' II'!D31</f>
        <v>1949</v>
      </c>
      <c r="F11" s="112"/>
      <c r="G11" s="58">
        <f>' II'!F31</f>
        <v>390970.54</v>
      </c>
      <c r="H11" s="114"/>
      <c r="I11" s="77"/>
      <c r="J11" s="5" t="s">
        <v>88</v>
      </c>
      <c r="K11" s="59" t="s">
        <v>91</v>
      </c>
    </row>
    <row r="12" spans="1:11" ht="54.75">
      <c r="A12" s="128">
        <v>6</v>
      </c>
      <c r="B12" s="131">
        <v>4213</v>
      </c>
      <c r="C12" s="34" t="s">
        <v>63</v>
      </c>
      <c r="D12" s="35"/>
      <c r="E12" s="112">
        <f>' II'!G31</f>
        <v>104</v>
      </c>
      <c r="F12" s="112"/>
      <c r="G12" s="58">
        <f>' II'!I31</f>
        <v>7619.799999999999</v>
      </c>
      <c r="H12" s="91"/>
      <c r="I12" s="77"/>
      <c r="J12" s="5" t="s">
        <v>88</v>
      </c>
      <c r="K12" s="59" t="s">
        <v>91</v>
      </c>
    </row>
    <row r="13" spans="1:11" ht="18">
      <c r="A13" s="128">
        <v>7</v>
      </c>
      <c r="B13" s="131">
        <v>4214</v>
      </c>
      <c r="C13" s="34" t="s">
        <v>64</v>
      </c>
      <c r="D13" s="35">
        <v>5836</v>
      </c>
      <c r="E13" s="112">
        <f>'III '!D33</f>
        <v>2756</v>
      </c>
      <c r="F13" s="112"/>
      <c r="G13" s="113">
        <f>'III '!E33</f>
        <v>245998.22000000003</v>
      </c>
      <c r="H13" s="113"/>
      <c r="I13" s="76"/>
      <c r="J13" s="5" t="s">
        <v>88</v>
      </c>
      <c r="K13" s="59" t="s">
        <v>91</v>
      </c>
    </row>
    <row r="14" spans="1:12" ht="18">
      <c r="A14" s="128">
        <v>8</v>
      </c>
      <c r="B14" s="131">
        <v>4214</v>
      </c>
      <c r="C14" s="34" t="s">
        <v>65</v>
      </c>
      <c r="D14" s="35"/>
      <c r="E14" s="112">
        <f>'III '!F33</f>
        <v>519</v>
      </c>
      <c r="F14" s="112"/>
      <c r="G14" s="92">
        <f>'III '!G33</f>
        <v>74704.03</v>
      </c>
      <c r="H14" s="75"/>
      <c r="I14" s="76"/>
      <c r="J14" s="5" t="s">
        <v>88</v>
      </c>
      <c r="K14" s="59" t="s">
        <v>91</v>
      </c>
      <c r="L14" s="52"/>
    </row>
    <row r="15" spans="1:12" ht="18">
      <c r="A15" s="128">
        <v>9</v>
      </c>
      <c r="B15" s="131">
        <v>4215</v>
      </c>
      <c r="C15" s="34" t="s">
        <v>66</v>
      </c>
      <c r="D15" s="35">
        <v>4545</v>
      </c>
      <c r="E15" s="112">
        <f>'I '!N32</f>
        <v>19220</v>
      </c>
      <c r="F15" s="112"/>
      <c r="G15" s="92">
        <f>'I '!O32</f>
        <v>1488835.25</v>
      </c>
      <c r="H15" s="114"/>
      <c r="I15" s="76"/>
      <c r="J15" s="5" t="s">
        <v>88</v>
      </c>
      <c r="K15" s="59" t="s">
        <v>91</v>
      </c>
      <c r="L15" s="53"/>
    </row>
    <row r="16" spans="1:12" ht="18">
      <c r="A16" s="128">
        <v>10</v>
      </c>
      <c r="B16" s="131">
        <v>4215</v>
      </c>
      <c r="C16" s="34" t="s">
        <v>36</v>
      </c>
      <c r="D16" s="35">
        <v>1166</v>
      </c>
      <c r="E16" s="112">
        <f>'I '!L32</f>
        <v>3037</v>
      </c>
      <c r="F16" s="112"/>
      <c r="G16" s="92">
        <f>'I '!M32</f>
        <v>624546.1599999999</v>
      </c>
      <c r="H16" s="115"/>
      <c r="I16" s="77"/>
      <c r="J16" s="5" t="s">
        <v>88</v>
      </c>
      <c r="K16" s="59" t="s">
        <v>91</v>
      </c>
      <c r="L16" s="52"/>
    </row>
    <row r="17" spans="1:15" ht="37.5" customHeight="1">
      <c r="A17" s="128">
        <v>11</v>
      </c>
      <c r="B17" s="131">
        <v>4215</v>
      </c>
      <c r="C17" s="78" t="s">
        <v>76</v>
      </c>
      <c r="D17" s="78"/>
      <c r="E17" s="112">
        <f>' IV '!K33</f>
        <v>2600</v>
      </c>
      <c r="F17" s="112"/>
      <c r="G17" s="92">
        <f>' IV '!L33</f>
        <v>632275.67</v>
      </c>
      <c r="H17" s="93"/>
      <c r="I17" s="77"/>
      <c r="J17" s="5" t="s">
        <v>88</v>
      </c>
      <c r="K17" s="59" t="s">
        <v>91</v>
      </c>
      <c r="O17" s="11"/>
    </row>
    <row r="18" spans="1:15" ht="37.5" customHeight="1">
      <c r="A18" s="128">
        <v>12</v>
      </c>
      <c r="B18" s="131">
        <v>4217</v>
      </c>
      <c r="C18" s="78" t="s">
        <v>77</v>
      </c>
      <c r="D18" s="78"/>
      <c r="E18" s="112">
        <f>'I '!P32</f>
        <v>440</v>
      </c>
      <c r="F18" s="112"/>
      <c r="G18" s="113">
        <f>'I '!Q32</f>
        <v>127895.67999999996</v>
      </c>
      <c r="H18" s="113"/>
      <c r="I18" s="77"/>
      <c r="J18" s="5" t="s">
        <v>88</v>
      </c>
      <c r="K18" s="59" t="s">
        <v>91</v>
      </c>
      <c r="O18" s="11"/>
    </row>
    <row r="19" spans="1:11" ht="36" hidden="1">
      <c r="A19" s="128">
        <v>13</v>
      </c>
      <c r="B19" s="131">
        <v>4218</v>
      </c>
      <c r="C19" s="79" t="s">
        <v>75</v>
      </c>
      <c r="D19" s="78"/>
      <c r="E19" s="112">
        <f>' IV '!C33</f>
        <v>0</v>
      </c>
      <c r="F19" s="112"/>
      <c r="G19" s="92">
        <f>' IV '!D33</f>
        <v>0</v>
      </c>
      <c r="H19" s="93"/>
      <c r="I19" s="77"/>
      <c r="J19" s="5" t="s">
        <v>88</v>
      </c>
      <c r="K19" s="59" t="s">
        <v>91</v>
      </c>
    </row>
    <row r="20" spans="1:11" ht="36">
      <c r="A20" s="128">
        <v>13</v>
      </c>
      <c r="B20" s="132">
        <v>4218</v>
      </c>
      <c r="C20" s="55" t="s">
        <v>82</v>
      </c>
      <c r="D20" s="43"/>
      <c r="E20" s="109">
        <f>' IV '!E33</f>
        <v>260</v>
      </c>
      <c r="F20" s="109"/>
      <c r="G20" s="110">
        <f>' IV '!F33</f>
        <v>70645.69</v>
      </c>
      <c r="H20" s="110"/>
      <c r="I20" s="43"/>
      <c r="J20" s="5" t="s">
        <v>88</v>
      </c>
      <c r="K20" s="59" t="s">
        <v>91</v>
      </c>
    </row>
    <row r="21" spans="1:11" ht="36">
      <c r="A21" s="128">
        <v>14</v>
      </c>
      <c r="B21" s="132">
        <v>4218</v>
      </c>
      <c r="C21" s="66" t="s">
        <v>81</v>
      </c>
      <c r="D21" s="43"/>
      <c r="E21" s="109">
        <f>' IV '!G33</f>
        <v>276</v>
      </c>
      <c r="F21" s="109"/>
      <c r="G21" s="110">
        <f>' IV '!H33</f>
        <v>18784.839999999997</v>
      </c>
      <c r="H21" s="110"/>
      <c r="I21" s="43"/>
      <c r="J21" s="5" t="s">
        <v>89</v>
      </c>
      <c r="K21" s="59" t="s">
        <v>91</v>
      </c>
    </row>
    <row r="22" spans="1:11" ht="37.5" customHeight="1" thickBot="1">
      <c r="A22" s="129">
        <v>15</v>
      </c>
      <c r="B22" s="133">
        <v>4218</v>
      </c>
      <c r="C22" s="80" t="s">
        <v>85</v>
      </c>
      <c r="D22" s="37"/>
      <c r="E22" s="124">
        <f>' IV '!I33</f>
        <v>16058</v>
      </c>
      <c r="F22" s="124"/>
      <c r="G22" s="81">
        <f>' IV '!J33</f>
        <v>3934742.5000000005</v>
      </c>
      <c r="H22" s="37"/>
      <c r="I22" s="37"/>
      <c r="J22" s="82" t="s">
        <v>88</v>
      </c>
      <c r="K22" s="134" t="s">
        <v>91</v>
      </c>
    </row>
  </sheetData>
  <sheetProtection/>
  <mergeCells count="45">
    <mergeCell ref="E22:F22"/>
    <mergeCell ref="J6:J7"/>
    <mergeCell ref="K6:K7"/>
    <mergeCell ref="A6:A7"/>
    <mergeCell ref="B6:B7"/>
    <mergeCell ref="C6:C7"/>
    <mergeCell ref="E6:E7"/>
    <mergeCell ref="F6:F7"/>
    <mergeCell ref="G6:G7"/>
    <mergeCell ref="E18:F18"/>
    <mergeCell ref="G18:H18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A1:K1"/>
    <mergeCell ref="A4:A5"/>
    <mergeCell ref="B4:B5"/>
    <mergeCell ref="C4:C5"/>
    <mergeCell ref="G4:G5"/>
    <mergeCell ref="E3:F3"/>
    <mergeCell ref="H15:H16"/>
    <mergeCell ref="F4:F5"/>
    <mergeCell ref="J4:J5"/>
    <mergeCell ref="F8:F9"/>
    <mergeCell ref="E4:E5"/>
    <mergeCell ref="E15:F15"/>
    <mergeCell ref="E16:F16"/>
    <mergeCell ref="E8:E9"/>
    <mergeCell ref="E11:F11"/>
    <mergeCell ref="E21:F21"/>
    <mergeCell ref="G21:H21"/>
    <mergeCell ref="K4:K5"/>
    <mergeCell ref="E20:F20"/>
    <mergeCell ref="G20:H20"/>
    <mergeCell ref="E19:F19"/>
    <mergeCell ref="E12:F12"/>
    <mergeCell ref="E13:F13"/>
    <mergeCell ref="E17:F17"/>
    <mergeCell ref="G13:H13"/>
  </mergeCells>
  <printOptions/>
  <pageMargins left="0" right="0" top="0.7480314960629921" bottom="0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2022-08-19T09:37:30Z</cp:lastPrinted>
  <dcterms:created xsi:type="dcterms:W3CDTF">2004-03-12T09:29:14Z</dcterms:created>
  <dcterms:modified xsi:type="dcterms:W3CDTF">2022-08-19T09:41:15Z</dcterms:modified>
  <cp:category/>
  <cp:version/>
  <cp:contentType/>
  <cp:contentStatus/>
</cp:coreProperties>
</file>