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<sst xmlns="http://schemas.openxmlformats.org/spreadsheetml/2006/main" count="271" uniqueCount="96">
  <si>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</si>
  <si>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</si>
  <si>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</si>
  <si>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</si>
  <si>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</si>
  <si>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</si>
  <si>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</si>
  <si>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</si>
  <si>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</si>
  <si>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</si>
  <si>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</si>
  <si>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</si>
  <si>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</si>
  <si>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</si>
  <si>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</si>
  <si>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</si>
  <si>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</si>
  <si>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</si>
  <si>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</si>
  <si>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</si>
  <si>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</si>
  <si>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</si>
  <si>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</si>
  <si>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</si>
  <si>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</si>
  <si>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</si>
  <si>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</si>
  <si>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</si>
  <si>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</si>
  <si>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</si>
  <si>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</si>
  <si>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</si>
  <si>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</si>
  <si>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</si>
  <si>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</si>
  <si>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</si>
  <si>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</si>
  <si>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</si>
  <si>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</si>
  <si>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</si>
  <si>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</si>
  <si>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</si>
  <si>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</si>
  <si>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</si>
  <si>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</si>
  <si>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</si>
  <si>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</si>
  <si>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</si>
  <si>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</si>
  <si>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</si>
  <si>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</si>
  <si>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</si>
  <si>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</si>
  <si>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</si>
  <si>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</si>
  <si>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</si>
  <si>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</si>
  <si>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</si>
  <si>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</si>
  <si>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</si>
  <si>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</si>
  <si>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</si>
  <si>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</si>
  <si>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</si>
  <si>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</si>
  <si>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</si>
  <si>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</si>
  <si>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</si>
  <si>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</si>
  <si>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</si>
  <si>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</si>
  <si>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</si>
  <si>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</si>
  <si>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</si>
  <si>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</si>
  <si>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</si>
  <si>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</si>
  <si>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</si>
  <si>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</si>
  <si>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</si>
  <si>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</si>
  <si>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</si>
  <si>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</si>
  <si>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</si>
  <si>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</si>
  <si>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Dodatak za djecu 0-6 godina</t>
  </si>
  <si>
    <t>Dodatak za djecu 0-6</t>
  </si>
  <si>
    <t>REKAPITULAR ZA  NOVEMBAR  2021 .GODINE</t>
  </si>
  <si>
    <t>REKAPITULAR ZA NOVEMBAR   2021.godine</t>
  </si>
  <si>
    <t xml:space="preserve">                        REKAPITULAR ZA NOVEMBAR  2021.godine</t>
  </si>
  <si>
    <t xml:space="preserve">                        REKAPITULAR ZA NOVEMBAR 2021.godine</t>
  </si>
  <si>
    <t>PREGLED BROJA KORISNIKA I ISPLAĆENIH SREDSTAVA  KORISNIKA MATERIJALNIH DAVANJA I USLUGA IZ OBLASTI SOCIJALNE I DJEČJE ZAŠTITE  ZA MJESEC NOVEMBAR 2021.GODINE</t>
  </si>
  <si>
    <t>16-115-402/21-558/12</t>
  </si>
  <si>
    <t>16-115-402/21-941/12</t>
  </si>
  <si>
    <t>16-115-402/21-571/11</t>
  </si>
  <si>
    <t>16.12.2021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</si>
</sst>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2" xfId="0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7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3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7" fillId="33" borderId="10" xfId="0" applyNumberFormat="1" applyFont="1" applyFill="1" applyBorder="1" applyAlignment="1">
      <alignment horizontal="center"/>
    </xf>
    <xf numFmtId="173" fontId="7" fillId="33" borderId="10" xfId="42" applyFont="1" applyFill="1" applyBorder="1" applyAlignment="1">
      <alignment/>
    </xf>
    <xf numFmtId="174" fontId="12" fillId="0" borderId="36" xfId="0" applyNumberFormat="1" applyFont="1" applyBorder="1" applyAlignment="1">
      <alignment horizontal="right" wrapText="1"/>
    </xf>
    <xf numFmtId="174" fontId="0" fillId="33" borderId="10" xfId="0" applyNumberFormat="1" applyFill="1" applyBorder="1" applyAlignment="1">
      <alignment/>
    </xf>
    <xf numFmtId="173" fontId="5" fillId="33" borderId="10" xfId="45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33" borderId="10" xfId="45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49" fontId="5" fillId="0" borderId="39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44" xfId="0" applyNumberFormat="1" applyFont="1" applyFill="1" applyBorder="1" applyAlignment="1">
      <alignment horizontal="right"/>
    </xf>
    <xf numFmtId="175" fontId="12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174" fontId="12" fillId="0" borderId="35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5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2" xfId="0" applyNumberFormat="1" applyFont="1" applyBorder="1" applyAlignment="1">
      <alignment horizontal="center" wrapText="1"/>
    </xf>
    <xf numFmtId="174" fontId="12" fillId="0" borderId="35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5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3" fontId="12" fillId="0" borderId="4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7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47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53" xfId="0" applyFont="1" applyBorder="1" applyAlignment="1">
      <alignment horizontal="left" wrapText="1"/>
    </xf>
    <xf numFmtId="175" fontId="12" fillId="33" borderId="46" xfId="0" applyNumberFormat="1" applyFont="1" applyFill="1" applyBorder="1" applyAlignment="1">
      <alignment horizontal="right"/>
    </xf>
    <xf numFmtId="175" fontId="12" fillId="33" borderId="40" xfId="0" applyNumberFormat="1" applyFont="1" applyFill="1" applyBorder="1" applyAlignment="1">
      <alignment horizontal="right"/>
    </xf>
    <xf numFmtId="174" fontId="12" fillId="0" borderId="54" xfId="0" applyNumberFormat="1" applyFont="1" applyBorder="1" applyAlignment="1">
      <alignment horizontal="center" wrapText="1"/>
    </xf>
    <xf numFmtId="174" fontId="12" fillId="0" borderId="55" xfId="0" applyNumberFormat="1" applyFont="1" applyBorder="1" applyAlignment="1">
      <alignment horizontal="center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174" fontId="12" fillId="0" borderId="47" xfId="0" applyNumberFormat="1" applyFont="1" applyBorder="1" applyAlignment="1">
      <alignment horizontal="center" vertical="center"/>
    </xf>
    <xf numFmtId="174" fontId="12" fillId="0" borderId="29" xfId="0" applyNumberFormat="1" applyFont="1" applyBorder="1" applyAlignment="1">
      <alignment horizontal="center" vertical="center"/>
    </xf>
    <xf numFmtId="175" fontId="12" fillId="0" borderId="47" xfId="0" applyNumberFormat="1" applyFont="1" applyBorder="1" applyAlignment="1">
      <alignment horizontal="center" vertical="center"/>
    </xf>
    <xf numFmtId="175" fontId="12" fillId="0" borderId="29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3">
      <selection activeCell="Q19" sqref="Q19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16" t="s">
        <v>87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20" t="s">
        <v>78</v>
      </c>
      <c r="B4" s="120"/>
      <c r="C4" s="120" t="s">
        <v>41</v>
      </c>
      <c r="D4" s="120"/>
      <c r="E4" s="120"/>
      <c r="F4" s="120" t="s">
        <v>85</v>
      </c>
      <c r="G4" s="120"/>
      <c r="H4" s="120"/>
      <c r="I4" s="120" t="s">
        <v>39</v>
      </c>
      <c r="J4" s="120"/>
      <c r="K4" s="120"/>
      <c r="L4" s="120" t="s">
        <v>36</v>
      </c>
      <c r="M4" s="120"/>
      <c r="N4" s="121" t="s">
        <v>40</v>
      </c>
      <c r="O4" s="121"/>
      <c r="P4" s="117" t="s">
        <v>77</v>
      </c>
      <c r="Q4" s="117"/>
    </row>
    <row r="5" spans="1:17" ht="45" customHeight="1">
      <c r="A5" s="120"/>
      <c r="B5" s="120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7" ht="15.75">
      <c r="A6" s="7" t="s">
        <v>5</v>
      </c>
      <c r="B6" s="7" t="s">
        <v>6</v>
      </c>
      <c r="C6" s="12">
        <v>1576</v>
      </c>
      <c r="D6" s="12">
        <v>3098</v>
      </c>
      <c r="E6" s="13">
        <v>147658.67</v>
      </c>
      <c r="F6" s="12">
        <v>9243</v>
      </c>
      <c r="G6" s="12">
        <v>12151</v>
      </c>
      <c r="H6" s="13">
        <v>367590</v>
      </c>
      <c r="I6" s="12">
        <v>1514</v>
      </c>
      <c r="J6" s="12">
        <v>5259</v>
      </c>
      <c r="K6" s="30">
        <v>155062.65</v>
      </c>
      <c r="L6" s="12">
        <v>763</v>
      </c>
      <c r="M6" s="13">
        <v>155014.36</v>
      </c>
      <c r="N6" s="12">
        <v>4199</v>
      </c>
      <c r="O6" s="13">
        <v>318904.9</v>
      </c>
      <c r="P6" s="12">
        <v>153</v>
      </c>
      <c r="Q6" s="13">
        <v>44626.14</v>
      </c>
    </row>
    <row r="7" spans="1:17" ht="15.75">
      <c r="A7" s="7"/>
      <c r="B7" s="7" t="s">
        <v>70</v>
      </c>
      <c r="C7" s="12">
        <v>88</v>
      </c>
      <c r="D7" s="12">
        <v>155</v>
      </c>
      <c r="E7" s="13">
        <v>7537.67</v>
      </c>
      <c r="F7" s="12">
        <v>723</v>
      </c>
      <c r="G7" s="12">
        <v>960</v>
      </c>
      <c r="H7" s="13">
        <v>28800</v>
      </c>
      <c r="I7" s="12">
        <v>66</v>
      </c>
      <c r="J7" s="12">
        <v>204</v>
      </c>
      <c r="K7" s="78">
        <v>6329.75</v>
      </c>
      <c r="L7" s="12">
        <v>61</v>
      </c>
      <c r="M7" s="13">
        <v>11246.78</v>
      </c>
      <c r="N7" s="12">
        <v>694</v>
      </c>
      <c r="O7" s="13">
        <v>65072.7</v>
      </c>
      <c r="P7" s="12">
        <v>16</v>
      </c>
      <c r="Q7" s="13">
        <v>4627.6</v>
      </c>
    </row>
    <row r="8" spans="1:17" ht="15.75">
      <c r="A8" s="7"/>
      <c r="B8" s="7" t="s">
        <v>71</v>
      </c>
      <c r="C8" s="12">
        <v>140</v>
      </c>
      <c r="D8" s="12">
        <v>325</v>
      </c>
      <c r="E8" s="13">
        <v>14816</v>
      </c>
      <c r="F8" s="12">
        <v>629</v>
      </c>
      <c r="G8" s="12">
        <v>870</v>
      </c>
      <c r="H8" s="13">
        <v>26100</v>
      </c>
      <c r="I8" s="12">
        <v>164</v>
      </c>
      <c r="J8" s="12">
        <v>592</v>
      </c>
      <c r="K8" s="30">
        <v>17159.72</v>
      </c>
      <c r="L8" s="12">
        <v>93</v>
      </c>
      <c r="M8" s="13">
        <v>17323.96</v>
      </c>
      <c r="N8" s="12">
        <v>456</v>
      </c>
      <c r="O8" s="13">
        <v>31469.02</v>
      </c>
      <c r="P8" s="12">
        <v>5</v>
      </c>
      <c r="Q8" s="13">
        <v>1358.73</v>
      </c>
    </row>
    <row r="9" spans="1:17" ht="15.75">
      <c r="A9" s="7" t="s">
        <v>68</v>
      </c>
      <c r="B9" s="7" t="s">
        <v>69</v>
      </c>
      <c r="C9" s="12">
        <v>129</v>
      </c>
      <c r="D9" s="12">
        <v>231</v>
      </c>
      <c r="E9" s="13">
        <v>10924</v>
      </c>
      <c r="F9" s="12">
        <v>675</v>
      </c>
      <c r="G9" s="12">
        <v>926</v>
      </c>
      <c r="H9" s="13">
        <v>27990</v>
      </c>
      <c r="I9" s="12">
        <v>115</v>
      </c>
      <c r="J9" s="12">
        <v>357</v>
      </c>
      <c r="K9" s="30">
        <v>11047.99</v>
      </c>
      <c r="L9" s="12">
        <v>73</v>
      </c>
      <c r="M9" s="13">
        <v>13362.18</v>
      </c>
      <c r="N9" s="12">
        <v>583</v>
      </c>
      <c r="O9" s="13">
        <v>40145.38</v>
      </c>
      <c r="P9" s="79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156</v>
      </c>
      <c r="D10" s="12">
        <v>267</v>
      </c>
      <c r="E10" s="13">
        <v>12280.96</v>
      </c>
      <c r="F10" s="12">
        <v>658</v>
      </c>
      <c r="G10" s="12">
        <v>831</v>
      </c>
      <c r="H10" s="13">
        <v>24990</v>
      </c>
      <c r="I10" s="12">
        <v>168</v>
      </c>
      <c r="J10" s="12">
        <v>505</v>
      </c>
      <c r="K10" s="30">
        <v>16274.32</v>
      </c>
      <c r="L10" s="12">
        <v>117</v>
      </c>
      <c r="M10" s="15">
        <v>21467.08</v>
      </c>
      <c r="N10" s="12">
        <v>823</v>
      </c>
      <c r="O10" s="15">
        <v>66587.62</v>
      </c>
      <c r="P10" s="79">
        <v>16</v>
      </c>
      <c r="Q10" s="15">
        <v>3922.5</v>
      </c>
    </row>
    <row r="11" spans="1:17" ht="15.75">
      <c r="A11" s="7" t="s">
        <v>29</v>
      </c>
      <c r="B11" s="7" t="s">
        <v>30</v>
      </c>
      <c r="C11" s="12">
        <v>883</v>
      </c>
      <c r="D11" s="12">
        <v>1720</v>
      </c>
      <c r="E11" s="13">
        <v>80325.44</v>
      </c>
      <c r="F11" s="12">
        <v>2708</v>
      </c>
      <c r="G11" s="12">
        <v>3617</v>
      </c>
      <c r="H11" s="13">
        <v>108660</v>
      </c>
      <c r="I11" s="12">
        <v>1112</v>
      </c>
      <c r="J11" s="12">
        <v>3384</v>
      </c>
      <c r="K11" s="30">
        <v>101741.18</v>
      </c>
      <c r="L11" s="12">
        <v>331</v>
      </c>
      <c r="M11" s="13">
        <v>63706.66</v>
      </c>
      <c r="N11" s="12">
        <v>2348</v>
      </c>
      <c r="O11" s="13">
        <v>176002.06</v>
      </c>
      <c r="P11" s="79">
        <v>42</v>
      </c>
      <c r="Q11" s="13">
        <v>11255.14</v>
      </c>
    </row>
    <row r="12" spans="1:17" ht="15.75">
      <c r="A12" s="7"/>
      <c r="B12" s="7" t="s">
        <v>31</v>
      </c>
      <c r="C12" s="12">
        <v>13</v>
      </c>
      <c r="D12" s="12">
        <v>22</v>
      </c>
      <c r="E12" s="13">
        <v>1024</v>
      </c>
      <c r="F12" s="12">
        <v>65</v>
      </c>
      <c r="G12" s="12">
        <v>90</v>
      </c>
      <c r="H12" s="13">
        <v>2700</v>
      </c>
      <c r="I12" s="12">
        <v>28</v>
      </c>
      <c r="J12" s="12">
        <v>61</v>
      </c>
      <c r="K12" s="30">
        <v>2160.68</v>
      </c>
      <c r="L12" s="12">
        <v>12</v>
      </c>
      <c r="M12" s="13">
        <v>2253.12</v>
      </c>
      <c r="N12" s="12">
        <v>105</v>
      </c>
      <c r="O12" s="13">
        <v>7230.3</v>
      </c>
      <c r="P12" s="12">
        <v>0</v>
      </c>
      <c r="Q12" s="13">
        <v>0</v>
      </c>
    </row>
    <row r="13" spans="1:17" ht="15.75">
      <c r="A13" s="7"/>
      <c r="B13" s="7" t="s">
        <v>32</v>
      </c>
      <c r="C13" s="12">
        <v>14</v>
      </c>
      <c r="D13" s="12">
        <v>29</v>
      </c>
      <c r="E13" s="13">
        <v>924.79</v>
      </c>
      <c r="F13" s="12">
        <v>35</v>
      </c>
      <c r="G13" s="12">
        <v>48</v>
      </c>
      <c r="H13" s="13">
        <v>1440</v>
      </c>
      <c r="I13" s="12">
        <v>23</v>
      </c>
      <c r="J13" s="12">
        <v>63</v>
      </c>
      <c r="K13" s="30">
        <v>2038.01</v>
      </c>
      <c r="L13" s="12">
        <v>8</v>
      </c>
      <c r="M13" s="13">
        <v>1502.08</v>
      </c>
      <c r="N13" s="12">
        <v>65</v>
      </c>
      <c r="O13" s="13">
        <v>4475.9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338</v>
      </c>
      <c r="D14" s="12">
        <v>665</v>
      </c>
      <c r="E14" s="13">
        <v>31419.02</v>
      </c>
      <c r="F14" s="12">
        <v>1906</v>
      </c>
      <c r="G14" s="12">
        <v>2513</v>
      </c>
      <c r="H14" s="13">
        <v>75540</v>
      </c>
      <c r="I14" s="12">
        <v>313</v>
      </c>
      <c r="J14" s="12">
        <v>1114</v>
      </c>
      <c r="K14" s="30">
        <v>31898.56</v>
      </c>
      <c r="L14" s="12">
        <v>180</v>
      </c>
      <c r="M14" s="13">
        <v>36179.93</v>
      </c>
      <c r="N14" s="12">
        <v>884</v>
      </c>
      <c r="O14" s="13">
        <v>65974.78</v>
      </c>
      <c r="P14" s="12">
        <v>33</v>
      </c>
      <c r="Q14" s="13">
        <v>9935.25</v>
      </c>
    </row>
    <row r="15" spans="1:17" ht="15.75">
      <c r="A15" s="7"/>
      <c r="B15" s="7" t="s">
        <v>10</v>
      </c>
      <c r="C15" s="12">
        <v>147</v>
      </c>
      <c r="D15" s="12">
        <v>312</v>
      </c>
      <c r="E15" s="13">
        <v>14380.14</v>
      </c>
      <c r="F15" s="12">
        <v>878</v>
      </c>
      <c r="G15" s="12">
        <v>1128</v>
      </c>
      <c r="H15" s="13">
        <v>33990</v>
      </c>
      <c r="I15" s="12">
        <v>163</v>
      </c>
      <c r="J15" s="12">
        <v>562</v>
      </c>
      <c r="K15" s="30">
        <v>16596.8</v>
      </c>
      <c r="L15" s="12">
        <v>101</v>
      </c>
      <c r="M15" s="13">
        <v>19013.8</v>
      </c>
      <c r="N15" s="12">
        <v>543</v>
      </c>
      <c r="O15" s="13">
        <v>45441.86</v>
      </c>
      <c r="P15" s="12">
        <v>2</v>
      </c>
      <c r="Q15" s="13">
        <v>650</v>
      </c>
    </row>
    <row r="16" spans="1:17" ht="15.75">
      <c r="A16" s="7" t="s">
        <v>11</v>
      </c>
      <c r="B16" s="7" t="s">
        <v>12</v>
      </c>
      <c r="C16" s="12">
        <v>51</v>
      </c>
      <c r="D16" s="12">
        <v>79</v>
      </c>
      <c r="E16" s="13">
        <v>4234</v>
      </c>
      <c r="F16" s="12">
        <v>1072</v>
      </c>
      <c r="G16" s="12">
        <v>1418</v>
      </c>
      <c r="H16" s="13">
        <v>42660</v>
      </c>
      <c r="I16" s="12">
        <v>40</v>
      </c>
      <c r="J16" s="12">
        <v>80</v>
      </c>
      <c r="K16" s="30">
        <v>3541.94</v>
      </c>
      <c r="L16" s="12">
        <v>74</v>
      </c>
      <c r="M16" s="13">
        <v>13756.52</v>
      </c>
      <c r="N16" s="12">
        <v>326</v>
      </c>
      <c r="O16" s="13">
        <v>22448.36</v>
      </c>
      <c r="P16" s="12">
        <v>2</v>
      </c>
      <c r="Q16" s="13">
        <v>524.37</v>
      </c>
    </row>
    <row r="17" spans="1:17" ht="15.75">
      <c r="A17" s="7"/>
      <c r="B17" s="7" t="s">
        <v>13</v>
      </c>
      <c r="C17" s="12">
        <v>54</v>
      </c>
      <c r="D17" s="12">
        <v>101</v>
      </c>
      <c r="E17" s="13">
        <v>4896.77</v>
      </c>
      <c r="F17" s="12">
        <v>833</v>
      </c>
      <c r="G17" s="12">
        <v>1082</v>
      </c>
      <c r="H17" s="13">
        <v>32700</v>
      </c>
      <c r="I17" s="12">
        <v>41</v>
      </c>
      <c r="J17" s="12">
        <v>133</v>
      </c>
      <c r="K17" s="30">
        <v>4015.06</v>
      </c>
      <c r="L17" s="12">
        <v>31</v>
      </c>
      <c r="M17" s="13">
        <v>5820.56</v>
      </c>
      <c r="N17" s="12">
        <v>201</v>
      </c>
      <c r="O17" s="13">
        <v>13840.86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83</v>
      </c>
      <c r="D18" s="12">
        <v>107</v>
      </c>
      <c r="E18" s="13">
        <v>5494.28</v>
      </c>
      <c r="F18" s="12">
        <v>1376</v>
      </c>
      <c r="G18" s="12">
        <v>1793</v>
      </c>
      <c r="H18" s="13">
        <v>53880</v>
      </c>
      <c r="I18" s="12">
        <v>40</v>
      </c>
      <c r="J18" s="12">
        <v>103</v>
      </c>
      <c r="K18" s="30">
        <v>3869.18</v>
      </c>
      <c r="L18" s="12">
        <v>77</v>
      </c>
      <c r="M18" s="13">
        <v>14576.42</v>
      </c>
      <c r="N18" s="12">
        <v>195</v>
      </c>
      <c r="O18" s="13">
        <v>16142.94</v>
      </c>
      <c r="P18" s="79">
        <v>6</v>
      </c>
      <c r="Q18" s="83">
        <v>1862.5</v>
      </c>
    </row>
    <row r="19" spans="1:17" ht="15.75">
      <c r="A19" s="7" t="s">
        <v>15</v>
      </c>
      <c r="B19" s="7" t="s">
        <v>16</v>
      </c>
      <c r="C19" s="12">
        <v>71</v>
      </c>
      <c r="D19" s="12">
        <v>88</v>
      </c>
      <c r="E19" s="13">
        <v>4768</v>
      </c>
      <c r="F19" s="12">
        <v>1247</v>
      </c>
      <c r="G19" s="12">
        <v>1585</v>
      </c>
      <c r="H19" s="13">
        <v>47550</v>
      </c>
      <c r="I19" s="12">
        <v>28</v>
      </c>
      <c r="J19" s="12">
        <v>70</v>
      </c>
      <c r="K19" s="30">
        <v>2503.64</v>
      </c>
      <c r="L19" s="12">
        <v>126</v>
      </c>
      <c r="M19" s="13">
        <v>23657.76</v>
      </c>
      <c r="N19" s="12">
        <v>486</v>
      </c>
      <c r="O19" s="13">
        <v>33465.96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542</v>
      </c>
      <c r="D20" s="12">
        <v>1142</v>
      </c>
      <c r="E20" s="13">
        <v>51383.91</v>
      </c>
      <c r="F20" s="12">
        <v>927</v>
      </c>
      <c r="G20" s="12">
        <v>1210</v>
      </c>
      <c r="H20" s="13">
        <v>36360</v>
      </c>
      <c r="I20" s="12">
        <v>639</v>
      </c>
      <c r="J20" s="12">
        <v>2226</v>
      </c>
      <c r="K20" s="30">
        <v>62988.5</v>
      </c>
      <c r="L20" s="12">
        <v>119</v>
      </c>
      <c r="M20" s="13">
        <v>22880.99</v>
      </c>
      <c r="N20" s="12">
        <v>1191</v>
      </c>
      <c r="O20" s="13">
        <v>82374.95</v>
      </c>
      <c r="P20" s="12">
        <v>23</v>
      </c>
      <c r="Q20" s="13">
        <v>7429.46</v>
      </c>
    </row>
    <row r="21" spans="1:17" ht="15.75">
      <c r="A21" s="7"/>
      <c r="B21" s="7" t="s">
        <v>26</v>
      </c>
      <c r="C21" s="12">
        <v>70</v>
      </c>
      <c r="D21" s="12">
        <v>150</v>
      </c>
      <c r="E21" s="13">
        <v>6911.18</v>
      </c>
      <c r="F21" s="12">
        <v>154</v>
      </c>
      <c r="G21" s="12">
        <v>216</v>
      </c>
      <c r="H21" s="13">
        <v>6510</v>
      </c>
      <c r="I21" s="12">
        <v>72</v>
      </c>
      <c r="J21" s="12">
        <v>268</v>
      </c>
      <c r="K21" s="30">
        <v>7488.34</v>
      </c>
      <c r="L21" s="12">
        <v>23</v>
      </c>
      <c r="M21" s="13">
        <v>4180.76</v>
      </c>
      <c r="N21" s="12">
        <v>178</v>
      </c>
      <c r="O21" s="13">
        <v>22640.18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192</v>
      </c>
      <c r="D22" s="7">
        <v>445</v>
      </c>
      <c r="E22" s="13">
        <v>19626.88</v>
      </c>
      <c r="F22" s="7">
        <v>103</v>
      </c>
      <c r="G22" s="7">
        <v>139</v>
      </c>
      <c r="H22" s="13">
        <v>4170</v>
      </c>
      <c r="I22" s="7">
        <v>239</v>
      </c>
      <c r="J22" s="7">
        <v>925</v>
      </c>
      <c r="K22" s="30">
        <v>26452.56</v>
      </c>
      <c r="L22" s="12">
        <v>26</v>
      </c>
      <c r="M22" s="13">
        <v>5357.36</v>
      </c>
      <c r="N22" s="12">
        <v>213</v>
      </c>
      <c r="O22" s="13">
        <v>23132.04</v>
      </c>
      <c r="P22" s="12">
        <v>0</v>
      </c>
      <c r="Q22" s="13">
        <v>0</v>
      </c>
    </row>
    <row r="23" spans="1:17" ht="15.75">
      <c r="A23" s="7" t="s">
        <v>19</v>
      </c>
      <c r="B23" s="7" t="s">
        <v>20</v>
      </c>
      <c r="C23" s="12">
        <v>274</v>
      </c>
      <c r="D23" s="12">
        <v>648</v>
      </c>
      <c r="E23" s="13">
        <v>28709.76</v>
      </c>
      <c r="F23" s="12">
        <v>297</v>
      </c>
      <c r="G23" s="12">
        <v>436</v>
      </c>
      <c r="H23" s="13">
        <v>13080</v>
      </c>
      <c r="I23" s="12">
        <v>308</v>
      </c>
      <c r="J23" s="12">
        <v>1224</v>
      </c>
      <c r="K23" s="30">
        <v>33441.68</v>
      </c>
      <c r="L23" s="12">
        <v>59</v>
      </c>
      <c r="M23" s="13">
        <v>11077.84</v>
      </c>
      <c r="N23" s="12">
        <v>442</v>
      </c>
      <c r="O23" s="13">
        <v>30504.98</v>
      </c>
      <c r="P23" s="12">
        <v>13</v>
      </c>
      <c r="Q23" s="13">
        <v>3447.86</v>
      </c>
    </row>
    <row r="24" spans="1:17" ht="15.75">
      <c r="A24" s="7"/>
      <c r="B24" s="7" t="s">
        <v>48</v>
      </c>
      <c r="C24" s="12">
        <v>91</v>
      </c>
      <c r="D24" s="12">
        <v>192</v>
      </c>
      <c r="E24" s="13">
        <v>8564.96</v>
      </c>
      <c r="F24" s="12">
        <v>93</v>
      </c>
      <c r="G24" s="12">
        <v>129</v>
      </c>
      <c r="H24" s="13">
        <v>3870</v>
      </c>
      <c r="I24" s="12">
        <v>130</v>
      </c>
      <c r="J24" s="12">
        <v>419</v>
      </c>
      <c r="K24" s="30">
        <v>12797.29</v>
      </c>
      <c r="L24" s="12">
        <v>26</v>
      </c>
      <c r="M24" s="13">
        <v>4881.76</v>
      </c>
      <c r="N24" s="12">
        <v>109</v>
      </c>
      <c r="O24" s="13">
        <v>7505.74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1095</v>
      </c>
      <c r="D25" s="12">
        <v>2453</v>
      </c>
      <c r="E25" s="13">
        <v>107059.24</v>
      </c>
      <c r="F25" s="12">
        <v>786</v>
      </c>
      <c r="G25" s="12">
        <v>1093</v>
      </c>
      <c r="H25" s="13">
        <v>33150</v>
      </c>
      <c r="I25" s="12">
        <v>1309</v>
      </c>
      <c r="J25" s="12">
        <v>5121</v>
      </c>
      <c r="K25" s="30">
        <v>139317.59</v>
      </c>
      <c r="L25" s="12">
        <v>146</v>
      </c>
      <c r="M25" s="15">
        <v>27206.38</v>
      </c>
      <c r="N25" s="12">
        <v>1043</v>
      </c>
      <c r="O25" s="15">
        <v>73954</v>
      </c>
      <c r="P25" s="12">
        <v>11</v>
      </c>
      <c r="Q25" s="15">
        <v>3462.5</v>
      </c>
    </row>
    <row r="26" spans="1:17" ht="15.75">
      <c r="A26" s="7" t="s">
        <v>21</v>
      </c>
      <c r="B26" s="7" t="s">
        <v>22</v>
      </c>
      <c r="C26" s="12">
        <v>461</v>
      </c>
      <c r="D26" s="12">
        <v>933</v>
      </c>
      <c r="E26" s="13">
        <v>43309.91</v>
      </c>
      <c r="F26" s="12">
        <v>1701</v>
      </c>
      <c r="G26" s="12">
        <v>2265</v>
      </c>
      <c r="H26" s="13">
        <v>68430</v>
      </c>
      <c r="I26" s="12">
        <v>544</v>
      </c>
      <c r="J26" s="12">
        <v>1892</v>
      </c>
      <c r="K26" s="30">
        <v>55306.93</v>
      </c>
      <c r="L26" s="12">
        <v>278</v>
      </c>
      <c r="M26" s="13">
        <v>61374.43</v>
      </c>
      <c r="N26" s="12">
        <v>1644</v>
      </c>
      <c r="O26" s="13">
        <v>123731.3</v>
      </c>
      <c r="P26" s="12">
        <v>18</v>
      </c>
      <c r="Q26" s="13">
        <v>5271.87</v>
      </c>
    </row>
    <row r="27" spans="1:17" ht="15.75">
      <c r="A27" s="7" t="s">
        <v>67</v>
      </c>
      <c r="B27" s="7" t="s">
        <v>72</v>
      </c>
      <c r="C27" s="12">
        <v>68</v>
      </c>
      <c r="D27" s="12">
        <v>133</v>
      </c>
      <c r="E27" s="13">
        <v>6286.24</v>
      </c>
      <c r="F27" s="12">
        <v>240</v>
      </c>
      <c r="G27" s="12">
        <v>311</v>
      </c>
      <c r="H27" s="13">
        <v>9330</v>
      </c>
      <c r="I27" s="12">
        <v>89</v>
      </c>
      <c r="J27" s="12">
        <v>267</v>
      </c>
      <c r="K27" s="30">
        <v>8201.09</v>
      </c>
      <c r="L27" s="12">
        <v>48</v>
      </c>
      <c r="M27" s="13">
        <v>8599.32</v>
      </c>
      <c r="N27" s="12">
        <v>498</v>
      </c>
      <c r="O27" s="13">
        <v>34292.28</v>
      </c>
      <c r="P27" s="12">
        <v>7</v>
      </c>
      <c r="Q27" s="13">
        <v>1771.47</v>
      </c>
    </row>
    <row r="28" spans="1:17" ht="15.75">
      <c r="A28" s="7"/>
      <c r="B28" s="16" t="s">
        <v>73</v>
      </c>
      <c r="C28" s="12">
        <v>94</v>
      </c>
      <c r="D28" s="12">
        <v>186</v>
      </c>
      <c r="E28" s="13">
        <v>8560.96</v>
      </c>
      <c r="F28" s="12">
        <v>231</v>
      </c>
      <c r="G28" s="12">
        <v>308</v>
      </c>
      <c r="H28" s="13">
        <v>9240</v>
      </c>
      <c r="I28" s="12">
        <v>160</v>
      </c>
      <c r="J28" s="12">
        <v>414</v>
      </c>
      <c r="K28" s="30">
        <v>14376.21</v>
      </c>
      <c r="L28" s="12">
        <v>49</v>
      </c>
      <c r="M28" s="13">
        <v>8993.66</v>
      </c>
      <c r="N28" s="12">
        <v>286</v>
      </c>
      <c r="O28" s="13">
        <v>19693.96</v>
      </c>
      <c r="P28" s="12">
        <v>16</v>
      </c>
      <c r="Q28" s="13">
        <v>4866.86</v>
      </c>
    </row>
    <row r="29" spans="1:17" ht="15.75">
      <c r="A29" s="7" t="s">
        <v>23</v>
      </c>
      <c r="B29" s="7" t="s">
        <v>24</v>
      </c>
      <c r="C29" s="12">
        <v>218</v>
      </c>
      <c r="D29" s="12">
        <v>366</v>
      </c>
      <c r="E29" s="30">
        <v>17285.4</v>
      </c>
      <c r="F29" s="12">
        <v>773</v>
      </c>
      <c r="G29" s="12">
        <v>992</v>
      </c>
      <c r="H29" s="30">
        <v>29760</v>
      </c>
      <c r="I29" s="12">
        <v>277</v>
      </c>
      <c r="J29" s="12">
        <v>735</v>
      </c>
      <c r="K29" s="30">
        <v>24636.14</v>
      </c>
      <c r="L29" s="12">
        <v>130</v>
      </c>
      <c r="M29" s="13">
        <v>32011.98</v>
      </c>
      <c r="N29" s="12">
        <v>1572</v>
      </c>
      <c r="O29" s="13">
        <v>134470.44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9</v>
      </c>
      <c r="D30" s="12">
        <v>11</v>
      </c>
      <c r="E30" s="13">
        <v>548</v>
      </c>
      <c r="F30" s="12">
        <v>125</v>
      </c>
      <c r="G30" s="12">
        <v>169</v>
      </c>
      <c r="H30" s="13">
        <v>5070</v>
      </c>
      <c r="I30" s="12">
        <v>34</v>
      </c>
      <c r="J30" s="12">
        <v>42</v>
      </c>
      <c r="K30" s="13">
        <v>2466.45</v>
      </c>
      <c r="L30" s="12">
        <v>13</v>
      </c>
      <c r="M30" s="13">
        <v>2372.02</v>
      </c>
      <c r="N30" s="12">
        <v>253</v>
      </c>
      <c r="O30" s="13">
        <v>21759.76</v>
      </c>
      <c r="P30" s="12">
        <v>1</v>
      </c>
      <c r="Q30" s="13">
        <v>196.86</v>
      </c>
    </row>
    <row r="31" spans="1:17" ht="15.75" customHeight="1" hidden="1">
      <c r="A31" s="118" t="s">
        <v>27</v>
      </c>
      <c r="B31" s="118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19" t="s">
        <v>25</v>
      </c>
      <c r="B32" s="119"/>
      <c r="C32" s="17">
        <f aca="true" t="shared" si="0" ref="C32:N32">SUM(C6:C30)</f>
        <v>6857</v>
      </c>
      <c r="D32" s="17">
        <f t="shared" si="0"/>
        <v>13858</v>
      </c>
      <c r="E32" s="18">
        <f t="shared" si="0"/>
        <v>638930.18</v>
      </c>
      <c r="F32" s="19">
        <f aca="true" t="shared" si="1" ref="F32:K32">SUM(F6:F30)</f>
        <v>27478</v>
      </c>
      <c r="G32" s="19">
        <f t="shared" si="1"/>
        <v>36280</v>
      </c>
      <c r="H32" s="18">
        <f t="shared" si="1"/>
        <v>1093560</v>
      </c>
      <c r="I32" s="17">
        <f t="shared" si="1"/>
        <v>7616</v>
      </c>
      <c r="J32" s="17">
        <f t="shared" si="1"/>
        <v>26020</v>
      </c>
      <c r="K32" s="18">
        <f t="shared" si="1"/>
        <v>761712.2599999999</v>
      </c>
      <c r="L32" s="17">
        <f t="shared" si="0"/>
        <v>2964</v>
      </c>
      <c r="M32" s="18">
        <f t="shared" si="0"/>
        <v>587817.7100000001</v>
      </c>
      <c r="N32" s="19">
        <f t="shared" si="0"/>
        <v>19337</v>
      </c>
      <c r="O32" s="18">
        <f>SUM(O6:O30)</f>
        <v>1481262.27</v>
      </c>
      <c r="P32" s="19">
        <f>SUM(P6:P30)</f>
        <v>399</v>
      </c>
      <c r="Q32" s="18">
        <f>SUM(Q6:Q30)</f>
        <v>114823.26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finasija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3">
      <selection activeCell="J11" sqref="J11:K13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6" t="s">
        <v>88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20" t="s">
        <v>78</v>
      </c>
      <c r="C4" s="120"/>
      <c r="D4" s="122" t="s">
        <v>49</v>
      </c>
      <c r="E4" s="122"/>
      <c r="F4" s="122"/>
      <c r="G4" s="123" t="s">
        <v>52</v>
      </c>
      <c r="H4" s="123"/>
      <c r="I4" s="124"/>
      <c r="J4" s="125" t="s">
        <v>37</v>
      </c>
      <c r="K4" s="124"/>
      <c r="L4" s="122" t="s">
        <v>42</v>
      </c>
      <c r="M4" s="122"/>
    </row>
    <row r="5" spans="2:13" ht="33" customHeight="1">
      <c r="B5" s="120"/>
      <c r="C5" s="120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65">
        <v>194</v>
      </c>
      <c r="E6" s="12">
        <v>740</v>
      </c>
      <c r="F6" s="13">
        <v>28316.3</v>
      </c>
      <c r="G6" s="65">
        <v>194</v>
      </c>
      <c r="H6" s="12"/>
      <c r="I6" s="13">
        <v>16643.2</v>
      </c>
      <c r="J6" s="109">
        <v>135</v>
      </c>
      <c r="K6" s="110"/>
      <c r="L6" s="5">
        <v>5</v>
      </c>
      <c r="M6" s="83">
        <v>1721.8</v>
      </c>
    </row>
    <row r="7" spans="2:13" ht="15.75">
      <c r="B7" s="7"/>
      <c r="C7" s="7" t="s">
        <v>70</v>
      </c>
      <c r="D7" s="65">
        <v>31</v>
      </c>
      <c r="E7" s="65">
        <v>138</v>
      </c>
      <c r="F7" s="68">
        <v>4653</v>
      </c>
      <c r="G7" s="65">
        <v>19</v>
      </c>
      <c r="H7" s="65"/>
      <c r="I7" s="68">
        <v>1580.4</v>
      </c>
      <c r="J7" s="109">
        <v>13</v>
      </c>
      <c r="K7" s="110"/>
      <c r="L7" s="5">
        <v>2</v>
      </c>
      <c r="M7" s="83">
        <v>688.72</v>
      </c>
    </row>
    <row r="8" spans="2:15" ht="15.75">
      <c r="B8" s="7"/>
      <c r="C8" s="7" t="s">
        <v>71</v>
      </c>
      <c r="D8" s="7">
        <v>5</v>
      </c>
      <c r="E8" s="7">
        <v>17</v>
      </c>
      <c r="F8" s="13">
        <v>1035.6</v>
      </c>
      <c r="G8" s="7">
        <v>6</v>
      </c>
      <c r="H8" s="7"/>
      <c r="I8" s="13">
        <v>594</v>
      </c>
      <c r="J8" s="109">
        <v>14</v>
      </c>
      <c r="K8" s="110"/>
      <c r="L8" s="5">
        <v>2</v>
      </c>
      <c r="M8" s="82">
        <v>688.72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21</v>
      </c>
      <c r="E9" s="7">
        <v>62</v>
      </c>
      <c r="F9" s="13">
        <v>2309.5</v>
      </c>
      <c r="G9" s="7">
        <v>15</v>
      </c>
      <c r="H9" s="7"/>
      <c r="I9" s="13">
        <v>2449.23</v>
      </c>
      <c r="J9" s="109">
        <v>24</v>
      </c>
      <c r="K9" s="110"/>
      <c r="L9" s="5">
        <v>2</v>
      </c>
      <c r="M9" s="83">
        <v>800.72</v>
      </c>
      <c r="O9" s="11"/>
    </row>
    <row r="10" spans="2:15" ht="15.75">
      <c r="B10" s="7" t="s">
        <v>45</v>
      </c>
      <c r="C10" s="7" t="s">
        <v>46</v>
      </c>
      <c r="D10" s="12">
        <v>32</v>
      </c>
      <c r="E10" s="12">
        <v>72</v>
      </c>
      <c r="F10" s="13">
        <v>3576.9</v>
      </c>
      <c r="G10" s="12">
        <v>11</v>
      </c>
      <c r="H10" s="12"/>
      <c r="I10" s="13">
        <v>973.6</v>
      </c>
      <c r="J10" s="111">
        <v>117</v>
      </c>
      <c r="K10" s="110"/>
      <c r="L10" s="5">
        <v>0</v>
      </c>
      <c r="M10" s="83">
        <v>0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197</v>
      </c>
      <c r="E11" s="12">
        <v>857</v>
      </c>
      <c r="F11" s="13">
        <v>33542.3</v>
      </c>
      <c r="G11" s="12">
        <v>20</v>
      </c>
      <c r="H11" s="12"/>
      <c r="I11" s="13">
        <v>2426</v>
      </c>
      <c r="J11" s="112">
        <v>91</v>
      </c>
      <c r="K11" s="110"/>
      <c r="L11" s="5">
        <v>9</v>
      </c>
      <c r="M11" s="83">
        <v>3373.28</v>
      </c>
    </row>
    <row r="12" spans="2:13" ht="15.75">
      <c r="B12" s="7"/>
      <c r="C12" s="7" t="s">
        <v>31</v>
      </c>
      <c r="D12" s="12">
        <v>2</v>
      </c>
      <c r="E12" s="12">
        <v>4</v>
      </c>
      <c r="F12" s="13">
        <v>243.6</v>
      </c>
      <c r="G12" s="12">
        <v>0</v>
      </c>
      <c r="H12" s="12"/>
      <c r="I12" s="13">
        <v>0</v>
      </c>
      <c r="J12" s="113">
        <v>8</v>
      </c>
      <c r="K12" s="110"/>
      <c r="L12" s="5">
        <v>0</v>
      </c>
      <c r="M12" s="83">
        <v>0</v>
      </c>
    </row>
    <row r="13" spans="2:15" ht="15.75">
      <c r="B13" s="7"/>
      <c r="C13" s="7" t="s">
        <v>32</v>
      </c>
      <c r="D13" s="12">
        <v>7</v>
      </c>
      <c r="E13" s="12">
        <v>23</v>
      </c>
      <c r="F13" s="13">
        <v>962</v>
      </c>
      <c r="G13" s="12">
        <v>0</v>
      </c>
      <c r="H13" s="12"/>
      <c r="I13" s="13">
        <v>0</v>
      </c>
      <c r="J13" s="113">
        <v>3</v>
      </c>
      <c r="K13" s="110"/>
      <c r="L13" s="5">
        <v>0</v>
      </c>
      <c r="M13" s="83">
        <v>0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65">
        <v>64</v>
      </c>
      <c r="E14" s="12">
        <v>170</v>
      </c>
      <c r="F14" s="13">
        <v>8943.8</v>
      </c>
      <c r="G14" s="12">
        <v>15</v>
      </c>
      <c r="H14" s="12"/>
      <c r="I14" s="13">
        <v>2661</v>
      </c>
      <c r="J14" s="109">
        <v>139</v>
      </c>
      <c r="K14" s="110"/>
      <c r="L14" s="5">
        <v>5</v>
      </c>
      <c r="M14" s="83">
        <v>1721.8</v>
      </c>
      <c r="O14" s="11"/>
      <c r="P14" s="11"/>
    </row>
    <row r="15" spans="2:15" ht="15.75">
      <c r="B15" s="7"/>
      <c r="C15" s="7" t="s">
        <v>10</v>
      </c>
      <c r="D15" s="12">
        <v>15</v>
      </c>
      <c r="E15" s="12">
        <v>28</v>
      </c>
      <c r="F15" s="13">
        <v>1288.4</v>
      </c>
      <c r="G15" s="12">
        <v>0</v>
      </c>
      <c r="H15" s="12"/>
      <c r="I15" s="13">
        <v>0</v>
      </c>
      <c r="J15" s="109">
        <v>71</v>
      </c>
      <c r="K15" s="110"/>
      <c r="L15" s="5">
        <v>1</v>
      </c>
      <c r="M15" s="83">
        <v>344.36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23</v>
      </c>
      <c r="E16" s="12">
        <v>122</v>
      </c>
      <c r="F16" s="13">
        <v>3915.8</v>
      </c>
      <c r="G16" s="12">
        <v>6</v>
      </c>
      <c r="H16" s="12"/>
      <c r="I16" s="13">
        <v>1038.8</v>
      </c>
      <c r="J16" s="109">
        <v>84</v>
      </c>
      <c r="K16" s="110"/>
      <c r="L16" s="5">
        <v>0</v>
      </c>
      <c r="M16" s="83">
        <v>0</v>
      </c>
      <c r="O16" s="11"/>
    </row>
    <row r="17" spans="2:13" ht="15.75">
      <c r="B17" s="7"/>
      <c r="C17" s="7" t="s">
        <v>13</v>
      </c>
      <c r="D17" s="12">
        <v>28</v>
      </c>
      <c r="E17" s="12">
        <v>57</v>
      </c>
      <c r="F17" s="13">
        <v>2187.9</v>
      </c>
      <c r="G17" s="12">
        <v>9</v>
      </c>
      <c r="H17" s="12"/>
      <c r="I17" s="13">
        <v>1322</v>
      </c>
      <c r="J17" s="109">
        <v>58</v>
      </c>
      <c r="K17" s="110"/>
      <c r="L17" s="5">
        <v>1</v>
      </c>
      <c r="M17" s="83">
        <v>344.36</v>
      </c>
    </row>
    <row r="18" spans="2:15" ht="15.75">
      <c r="B18" s="7"/>
      <c r="C18" s="7" t="s">
        <v>14</v>
      </c>
      <c r="D18" s="12">
        <v>30</v>
      </c>
      <c r="E18" s="12">
        <v>88</v>
      </c>
      <c r="F18" s="13">
        <v>3783.05</v>
      </c>
      <c r="G18" s="12">
        <v>25</v>
      </c>
      <c r="H18" s="12"/>
      <c r="I18" s="13">
        <v>9595</v>
      </c>
      <c r="J18" s="109">
        <v>66</v>
      </c>
      <c r="K18" s="110"/>
      <c r="L18" s="5">
        <v>0</v>
      </c>
      <c r="M18" s="83">
        <v>0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48</v>
      </c>
      <c r="E19" s="12">
        <v>95</v>
      </c>
      <c r="F19" s="13">
        <v>4386.84</v>
      </c>
      <c r="G19" s="12">
        <v>20</v>
      </c>
      <c r="H19" s="12"/>
      <c r="I19" s="13">
        <v>1505</v>
      </c>
      <c r="J19" s="109">
        <v>115</v>
      </c>
      <c r="K19" s="110"/>
      <c r="L19" s="5">
        <v>2</v>
      </c>
      <c r="M19" s="83">
        <v>756.77</v>
      </c>
      <c r="O19" s="11" t="e">
        <f>#REF!</f>
        <v>#REF!</v>
      </c>
      <c r="U19" s="80"/>
    </row>
    <row r="20" spans="2:21" ht="15.75">
      <c r="B20" s="7" t="s">
        <v>17</v>
      </c>
      <c r="C20" s="7" t="s">
        <v>18</v>
      </c>
      <c r="D20" s="12">
        <v>175</v>
      </c>
      <c r="E20" s="12">
        <v>418</v>
      </c>
      <c r="F20" s="13">
        <v>20464.95</v>
      </c>
      <c r="G20" s="12">
        <v>2</v>
      </c>
      <c r="H20" s="12"/>
      <c r="I20" s="13">
        <v>256</v>
      </c>
      <c r="J20" s="109">
        <v>125</v>
      </c>
      <c r="K20" s="110"/>
      <c r="L20" s="5">
        <v>5</v>
      </c>
      <c r="M20" s="83">
        <v>1721.8</v>
      </c>
      <c r="U20" s="80"/>
    </row>
    <row r="21" spans="2:21" ht="15.75">
      <c r="B21" s="7"/>
      <c r="C21" s="7" t="s">
        <v>26</v>
      </c>
      <c r="D21" s="12">
        <v>18</v>
      </c>
      <c r="E21" s="12">
        <v>36</v>
      </c>
      <c r="F21" s="13">
        <v>1656</v>
      </c>
      <c r="G21" s="12">
        <v>0</v>
      </c>
      <c r="H21" s="12"/>
      <c r="I21" s="13">
        <v>0</v>
      </c>
      <c r="J21" s="109">
        <v>20</v>
      </c>
      <c r="K21" s="110"/>
      <c r="L21" s="5">
        <v>1</v>
      </c>
      <c r="M21" s="83">
        <v>344.36</v>
      </c>
      <c r="U21" s="81"/>
    </row>
    <row r="22" spans="2:21" ht="15.75">
      <c r="B22" s="7"/>
      <c r="C22" s="7" t="s">
        <v>47</v>
      </c>
      <c r="D22" s="12">
        <v>10</v>
      </c>
      <c r="E22" s="12">
        <v>38</v>
      </c>
      <c r="F22" s="13">
        <v>1880</v>
      </c>
      <c r="G22" s="12">
        <v>0</v>
      </c>
      <c r="H22" s="12"/>
      <c r="I22" s="13">
        <v>0</v>
      </c>
      <c r="J22" s="109">
        <v>14</v>
      </c>
      <c r="K22" s="110"/>
      <c r="L22" s="5">
        <v>1</v>
      </c>
      <c r="M22" s="83">
        <v>344.36</v>
      </c>
      <c r="O22" s="11" t="e">
        <f>#REF!+#REF!+#REF!</f>
        <v>#REF!</v>
      </c>
      <c r="U22" s="80"/>
    </row>
    <row r="23" spans="2:15" ht="15.75">
      <c r="B23" s="7" t="s">
        <v>19</v>
      </c>
      <c r="C23" s="7" t="s">
        <v>20</v>
      </c>
      <c r="D23" s="12">
        <v>107</v>
      </c>
      <c r="E23" s="12">
        <v>198</v>
      </c>
      <c r="F23" s="13">
        <v>8298</v>
      </c>
      <c r="G23" s="12">
        <v>0</v>
      </c>
      <c r="H23" s="12"/>
      <c r="I23" s="13">
        <v>0</v>
      </c>
      <c r="J23" s="109">
        <v>60</v>
      </c>
      <c r="K23" s="110"/>
      <c r="L23" s="5">
        <v>1</v>
      </c>
      <c r="M23" s="83">
        <v>344.36</v>
      </c>
      <c r="O23" s="11" t="e">
        <f>#REF!</f>
        <v>#REF!</v>
      </c>
    </row>
    <row r="24" spans="2:13" ht="15.75">
      <c r="B24" s="7"/>
      <c r="C24" s="7" t="s">
        <v>48</v>
      </c>
      <c r="D24" s="12">
        <v>43</v>
      </c>
      <c r="E24" s="12">
        <v>78</v>
      </c>
      <c r="F24" s="13">
        <v>3420.7</v>
      </c>
      <c r="G24" s="12">
        <v>0</v>
      </c>
      <c r="H24" s="12"/>
      <c r="I24" s="13">
        <v>0</v>
      </c>
      <c r="J24" s="109">
        <v>0</v>
      </c>
      <c r="K24" s="110"/>
      <c r="L24" s="5">
        <v>2</v>
      </c>
      <c r="M24" s="83">
        <v>688.72</v>
      </c>
    </row>
    <row r="25" spans="2:13" ht="15.75">
      <c r="B25" s="7" t="s">
        <v>35</v>
      </c>
      <c r="C25" s="7" t="s">
        <v>33</v>
      </c>
      <c r="D25" s="12">
        <v>48</v>
      </c>
      <c r="E25" s="12">
        <v>338</v>
      </c>
      <c r="F25" s="13">
        <v>19078.4</v>
      </c>
      <c r="G25" s="12">
        <v>0</v>
      </c>
      <c r="H25" s="12"/>
      <c r="I25" s="13">
        <v>0</v>
      </c>
      <c r="J25" s="111">
        <v>113</v>
      </c>
      <c r="K25" s="110"/>
      <c r="L25" s="5">
        <v>0</v>
      </c>
      <c r="M25" s="83">
        <v>0</v>
      </c>
    </row>
    <row r="26" spans="2:13" ht="15.75">
      <c r="B26" s="7" t="s">
        <v>21</v>
      </c>
      <c r="C26" s="7" t="s">
        <v>22</v>
      </c>
      <c r="D26" s="12">
        <v>199</v>
      </c>
      <c r="E26" s="12">
        <v>736</v>
      </c>
      <c r="F26" s="13">
        <v>31975</v>
      </c>
      <c r="G26" s="12">
        <v>33</v>
      </c>
      <c r="H26" s="12"/>
      <c r="I26" s="13">
        <v>1382</v>
      </c>
      <c r="J26" s="109">
        <v>59</v>
      </c>
      <c r="K26" s="110"/>
      <c r="L26" s="5">
        <v>12</v>
      </c>
      <c r="M26" s="83">
        <v>4132.32</v>
      </c>
    </row>
    <row r="27" spans="2:13" ht="15.75">
      <c r="B27" s="7" t="s">
        <v>67</v>
      </c>
      <c r="C27" s="7" t="s">
        <v>72</v>
      </c>
      <c r="D27" s="12">
        <v>59</v>
      </c>
      <c r="E27" s="12">
        <v>260</v>
      </c>
      <c r="F27" s="13">
        <v>10490.3</v>
      </c>
      <c r="G27" s="12">
        <v>4</v>
      </c>
      <c r="H27" s="12"/>
      <c r="I27" s="13">
        <v>296</v>
      </c>
      <c r="J27" s="109">
        <v>42</v>
      </c>
      <c r="K27" s="110"/>
      <c r="L27" s="5">
        <v>0</v>
      </c>
      <c r="M27" s="83">
        <v>0</v>
      </c>
    </row>
    <row r="28" spans="2:15" ht="15.75">
      <c r="B28" s="7"/>
      <c r="C28" s="16" t="s">
        <v>73</v>
      </c>
      <c r="D28" s="12">
        <v>23</v>
      </c>
      <c r="E28" s="12">
        <v>66</v>
      </c>
      <c r="F28" s="13">
        <v>2474</v>
      </c>
      <c r="G28" s="12">
        <v>4</v>
      </c>
      <c r="H28" s="12"/>
      <c r="I28" s="13">
        <v>353.2</v>
      </c>
      <c r="J28" s="109">
        <v>30</v>
      </c>
      <c r="K28" s="110"/>
      <c r="L28" s="5">
        <v>3</v>
      </c>
      <c r="M28" s="83">
        <v>1343.08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273</v>
      </c>
      <c r="E29" s="12">
        <v>1215</v>
      </c>
      <c r="F29" s="13">
        <v>53557.5</v>
      </c>
      <c r="G29" s="12">
        <v>30</v>
      </c>
      <c r="H29" s="12"/>
      <c r="I29" s="13">
        <v>2130.4</v>
      </c>
      <c r="J29" s="109">
        <v>102</v>
      </c>
      <c r="K29" s="110"/>
      <c r="L29" s="5">
        <v>6</v>
      </c>
      <c r="M29" s="83">
        <v>2066.16</v>
      </c>
    </row>
    <row r="30" spans="2:13" ht="15.75">
      <c r="B30" s="7"/>
      <c r="C30" s="7" t="s">
        <v>34</v>
      </c>
      <c r="D30" s="31">
        <v>20</v>
      </c>
      <c r="E30" s="31">
        <v>54</v>
      </c>
      <c r="F30" s="30">
        <v>1856</v>
      </c>
      <c r="G30" s="31">
        <v>1</v>
      </c>
      <c r="H30" s="31"/>
      <c r="I30" s="30">
        <v>48</v>
      </c>
      <c r="J30" s="109">
        <v>43</v>
      </c>
      <c r="K30" s="110"/>
      <c r="L30" s="5">
        <v>1</v>
      </c>
      <c r="M30" s="83">
        <v>344.36</v>
      </c>
    </row>
    <row r="31" spans="2:13" ht="15.75">
      <c r="B31" s="119" t="s">
        <v>25</v>
      </c>
      <c r="C31" s="119"/>
      <c r="D31" s="19">
        <f>SUM(D6:D30)</f>
        <v>1672</v>
      </c>
      <c r="E31" s="19">
        <f>SUM(E6:E30)</f>
        <v>5910</v>
      </c>
      <c r="F31" s="20">
        <f>SUM(F6:F30)</f>
        <v>254295.84</v>
      </c>
      <c r="G31" s="21">
        <f>SUM(G6:G30)</f>
        <v>414</v>
      </c>
      <c r="H31" s="21"/>
      <c r="I31" s="20">
        <f>SUM(I6:I30)</f>
        <v>45253.829999999994</v>
      </c>
      <c r="J31" s="106">
        <f>SUM(J6:J30)</f>
        <v>1546</v>
      </c>
      <c r="K31" s="107">
        <f>SUM(K6:K30)</f>
        <v>0</v>
      </c>
      <c r="L31" s="29">
        <f>SUM(L6:L30)</f>
        <v>61</v>
      </c>
      <c r="M31" s="18">
        <f>SUM(M6:M30)</f>
        <v>21770.05</v>
      </c>
    </row>
    <row r="33" ht="15.75">
      <c r="M33" s="84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A7">
      <selection activeCell="E16" sqref="E16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6" t="s">
        <v>89</v>
      </c>
      <c r="C2" s="116"/>
      <c r="D2" s="116"/>
      <c r="E2" s="116"/>
      <c r="F2" s="116"/>
      <c r="G2" s="116"/>
    </row>
    <row r="3" ht="10.5" customHeight="1" hidden="1" thickBot="1"/>
    <row r="5" spans="2:7" ht="13.5" customHeight="1">
      <c r="B5" s="120" t="s">
        <v>78</v>
      </c>
      <c r="C5" s="120"/>
      <c r="D5" s="120" t="s">
        <v>44</v>
      </c>
      <c r="E5" s="120"/>
      <c r="F5" s="122" t="s">
        <v>43</v>
      </c>
      <c r="G5" s="122"/>
    </row>
    <row r="6" spans="2:7" ht="45.75" customHeight="1">
      <c r="B6" s="120"/>
      <c r="C6" s="120"/>
      <c r="D6" s="120"/>
      <c r="E6" s="120"/>
      <c r="F6" s="122"/>
      <c r="G6" s="122"/>
    </row>
    <row r="7" spans="2:7" ht="17.25" customHeight="1">
      <c r="B7" s="120"/>
      <c r="C7" s="120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722</v>
      </c>
      <c r="E8" s="13">
        <v>60371.7</v>
      </c>
      <c r="F8" s="12">
        <v>191</v>
      </c>
      <c r="G8" s="13">
        <v>26211.5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67</v>
      </c>
      <c r="E9" s="13">
        <v>5456.68</v>
      </c>
      <c r="F9" s="12">
        <v>11</v>
      </c>
      <c r="G9" s="13">
        <v>1310.01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0"/>
      <c r="C10" s="7" t="s">
        <v>71</v>
      </c>
      <c r="D10" s="12">
        <v>103</v>
      </c>
      <c r="E10" s="13">
        <v>7954.15</v>
      </c>
      <c r="F10" s="12">
        <v>20</v>
      </c>
      <c r="G10" s="13">
        <v>2411.75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76</v>
      </c>
      <c r="E11" s="13">
        <v>6288.41</v>
      </c>
      <c r="F11" s="7">
        <v>15</v>
      </c>
      <c r="G11" s="13">
        <v>1723.65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70</v>
      </c>
      <c r="E12" s="13">
        <v>5587.49</v>
      </c>
      <c r="F12" s="12">
        <v>12</v>
      </c>
      <c r="G12" s="13">
        <v>1493.83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328</v>
      </c>
      <c r="E13" s="13">
        <v>27138.58</v>
      </c>
      <c r="F13" s="12">
        <v>49</v>
      </c>
      <c r="G13" s="13">
        <v>6458.05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17</v>
      </c>
      <c r="E14" s="13">
        <v>1382.1</v>
      </c>
      <c r="F14" s="12">
        <v>2</v>
      </c>
      <c r="G14" s="13">
        <v>229.82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4</v>
      </c>
      <c r="E15" s="13">
        <v>333.08</v>
      </c>
      <c r="F15" s="12">
        <v>0</v>
      </c>
      <c r="G15" s="13">
        <v>0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196</v>
      </c>
      <c r="E16" s="13">
        <v>15893.63</v>
      </c>
      <c r="F16" s="12">
        <v>31</v>
      </c>
      <c r="G16" s="13">
        <v>4158.4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125</v>
      </c>
      <c r="E17" s="13">
        <v>10022.41</v>
      </c>
      <c r="F17" s="12">
        <v>17</v>
      </c>
      <c r="G17" s="13">
        <v>2091.38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76</v>
      </c>
      <c r="E18" s="13">
        <v>6594.82</v>
      </c>
      <c r="F18" s="12">
        <v>24</v>
      </c>
      <c r="G18" s="13">
        <v>2757.84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54</v>
      </c>
      <c r="E19" s="13">
        <v>4091.06</v>
      </c>
      <c r="F19" s="12">
        <v>19</v>
      </c>
      <c r="G19" s="13">
        <v>2206.29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77</v>
      </c>
      <c r="E20" s="13">
        <v>6823.97</v>
      </c>
      <c r="F20" s="12">
        <v>26</v>
      </c>
      <c r="G20" s="13">
        <v>4706.33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81</v>
      </c>
      <c r="E21" s="13">
        <v>6786.68</v>
      </c>
      <c r="F21" s="12">
        <v>33</v>
      </c>
      <c r="G21" s="13">
        <v>3815.03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140</v>
      </c>
      <c r="E22" s="13">
        <v>11350.69</v>
      </c>
      <c r="F22" s="12">
        <v>25</v>
      </c>
      <c r="G22" s="13">
        <v>3263.48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24</v>
      </c>
      <c r="E23" s="13">
        <v>1840.26</v>
      </c>
      <c r="F23" s="12">
        <v>2</v>
      </c>
      <c r="G23" s="13">
        <v>229.82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33</v>
      </c>
      <c r="E24" s="13">
        <v>2884.1</v>
      </c>
      <c r="F24" s="12">
        <v>6</v>
      </c>
      <c r="G24" s="13">
        <v>735.46</v>
      </c>
      <c r="H24" s="62" t="e">
        <f>#REF!+#REF!</f>
        <v>#REF!</v>
      </c>
      <c r="I24" s="62"/>
      <c r="J24" s="63" t="e">
        <f>D24+#REF!</f>
        <v>#REF!</v>
      </c>
      <c r="K24" s="62"/>
      <c r="L24" s="62"/>
      <c r="M24" s="62"/>
      <c r="N24" s="62"/>
      <c r="O24" s="62"/>
      <c r="P24" s="62"/>
      <c r="Q24" s="62"/>
      <c r="R24" s="64"/>
      <c r="S24" s="62"/>
      <c r="T24" s="62"/>
      <c r="U24" s="61"/>
      <c r="V24" s="61" t="e">
        <f>#REF!+#REF!+#REF!</f>
        <v>#REF!</v>
      </c>
      <c r="W24" s="61" t="e">
        <f>#REF!+#REF!+#REF!+#REF!+#REF!+#REF!+#REF!+#REF!+#REF!</f>
        <v>#REF!</v>
      </c>
      <c r="X24" s="62"/>
      <c r="Y24" s="62"/>
    </row>
    <row r="25" spans="2:23" ht="15.75">
      <c r="B25" s="7" t="s">
        <v>19</v>
      </c>
      <c r="C25" s="7" t="s">
        <v>20</v>
      </c>
      <c r="D25" s="12">
        <v>80</v>
      </c>
      <c r="E25" s="13">
        <v>6920.53</v>
      </c>
      <c r="F25" s="12">
        <v>9</v>
      </c>
      <c r="G25" s="13">
        <v>1080.19</v>
      </c>
      <c r="H25" t="e">
        <f>#REF!+#REF!</f>
        <v>#REF!</v>
      </c>
      <c r="I25">
        <v>0</v>
      </c>
      <c r="J25" s="2">
        <f>D25+E25</f>
        <v>7000.53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26</v>
      </c>
      <c r="E26" s="13">
        <v>2140.66</v>
      </c>
      <c r="F26" s="12">
        <v>7</v>
      </c>
      <c r="G26" s="13">
        <v>850.37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167</v>
      </c>
      <c r="E27" s="13">
        <v>13736.41</v>
      </c>
      <c r="F27" s="12">
        <v>10</v>
      </c>
      <c r="G27" s="13">
        <v>1195.1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211</v>
      </c>
      <c r="E28" s="15">
        <v>17491.26</v>
      </c>
      <c r="F28" s="12">
        <v>42</v>
      </c>
      <c r="G28" s="15">
        <v>5215.14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28</v>
      </c>
      <c r="E29" s="13">
        <v>2270.49</v>
      </c>
      <c r="F29" s="12">
        <v>1</v>
      </c>
      <c r="G29" s="13">
        <v>114.91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33</v>
      </c>
      <c r="E30" s="13">
        <v>2699.73</v>
      </c>
      <c r="F30" s="12">
        <v>2</v>
      </c>
      <c r="G30" s="13">
        <v>229.82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73</v>
      </c>
      <c r="E31" s="13">
        <v>5736.86</v>
      </c>
      <c r="F31" s="12">
        <v>17</v>
      </c>
      <c r="G31" s="13">
        <v>1999.47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11</v>
      </c>
      <c r="E32" s="13">
        <v>852.13</v>
      </c>
      <c r="F32" s="12">
        <v>3</v>
      </c>
      <c r="G32" s="13">
        <v>344.73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19" t="s">
        <v>25</v>
      </c>
      <c r="C33" s="119"/>
      <c r="D33" s="21">
        <f>SUM(D8:D32)</f>
        <v>2822</v>
      </c>
      <c r="E33" s="57">
        <f aca="true" t="shared" si="0" ref="E33:S33">SUM(E8:E32)</f>
        <v>232647.88000000003</v>
      </c>
      <c r="F33" s="21">
        <f t="shared" si="0"/>
        <v>574</v>
      </c>
      <c r="G33" s="57">
        <f t="shared" si="0"/>
        <v>74832.37000000001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0">
      <selection activeCell="J27" sqref="J27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6" t="s">
        <v>90</v>
      </c>
      <c r="D2" s="116"/>
      <c r="E2" s="116"/>
      <c r="F2" s="116"/>
      <c r="G2" s="116"/>
      <c r="H2" s="116"/>
      <c r="I2" s="116"/>
      <c r="J2" s="116"/>
      <c r="K2" s="116"/>
      <c r="L2" s="116"/>
    </row>
    <row r="3" ht="8.25" customHeight="1"/>
    <row r="4" ht="7.5" customHeight="1"/>
    <row r="5" spans="3:12" ht="13.5" customHeight="1">
      <c r="C5" s="120" t="s">
        <v>78</v>
      </c>
      <c r="D5" s="120"/>
      <c r="E5" s="122" t="s">
        <v>75</v>
      </c>
      <c r="F5" s="122"/>
      <c r="G5" s="126" t="s">
        <v>81</v>
      </c>
      <c r="H5" s="127"/>
      <c r="I5" s="126" t="s">
        <v>82</v>
      </c>
      <c r="J5" s="127"/>
      <c r="K5" s="126" t="s">
        <v>76</v>
      </c>
      <c r="L5" s="127"/>
    </row>
    <row r="6" spans="3:12" ht="45.75" customHeight="1">
      <c r="C6" s="120"/>
      <c r="D6" s="120"/>
      <c r="E6" s="122"/>
      <c r="F6" s="122"/>
      <c r="G6" s="128"/>
      <c r="H6" s="129"/>
      <c r="I6" s="128"/>
      <c r="J6" s="129"/>
      <c r="K6" s="128"/>
      <c r="L6" s="129"/>
    </row>
    <row r="7" spans="3:12" ht="17.25" customHeight="1">
      <c r="C7" s="120"/>
      <c r="D7" s="120"/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3:12" ht="15.75">
      <c r="C8" s="98" t="s">
        <v>5</v>
      </c>
      <c r="D8" s="98" t="s">
        <v>6</v>
      </c>
      <c r="E8" s="90"/>
      <c r="F8" s="91"/>
      <c r="G8" s="12">
        <v>458</v>
      </c>
      <c r="H8" s="13">
        <v>119882</v>
      </c>
      <c r="I8" s="12">
        <v>457</v>
      </c>
      <c r="J8" s="13">
        <v>30772.11</v>
      </c>
      <c r="K8" s="12">
        <v>634</v>
      </c>
      <c r="L8" s="13">
        <v>139091.4</v>
      </c>
    </row>
    <row r="9" spans="3:12" ht="15.75">
      <c r="C9" s="98"/>
      <c r="D9" s="98" t="s">
        <v>70</v>
      </c>
      <c r="E9" s="90"/>
      <c r="F9" s="91"/>
      <c r="G9" s="12">
        <v>39</v>
      </c>
      <c r="H9" s="13">
        <v>10162</v>
      </c>
      <c r="I9" s="12">
        <v>39</v>
      </c>
      <c r="J9" s="13">
        <v>2620.5</v>
      </c>
      <c r="K9" s="12">
        <v>54</v>
      </c>
      <c r="L9" s="13">
        <v>11590.95</v>
      </c>
    </row>
    <row r="10" spans="3:12" ht="15.75">
      <c r="C10" s="98"/>
      <c r="D10" s="98" t="s">
        <v>71</v>
      </c>
      <c r="E10" s="90"/>
      <c r="F10" s="91"/>
      <c r="G10" s="12">
        <v>18</v>
      </c>
      <c r="H10" s="13">
        <v>4470</v>
      </c>
      <c r="I10" s="12">
        <v>18</v>
      </c>
      <c r="J10" s="13">
        <v>1152.7</v>
      </c>
      <c r="K10" s="12">
        <v>61</v>
      </c>
      <c r="L10" s="93">
        <v>13421.1</v>
      </c>
    </row>
    <row r="11" spans="3:12" ht="15.75">
      <c r="C11" s="98" t="s">
        <v>68</v>
      </c>
      <c r="D11" s="98" t="s">
        <v>69</v>
      </c>
      <c r="E11" s="90"/>
      <c r="F11" s="91"/>
      <c r="G11" s="12">
        <v>77</v>
      </c>
      <c r="H11" s="13">
        <v>19850</v>
      </c>
      <c r="I11" s="12">
        <v>77</v>
      </c>
      <c r="J11" s="13">
        <v>5118.74</v>
      </c>
      <c r="K11" s="7">
        <v>68</v>
      </c>
      <c r="L11" s="13">
        <v>14437.85</v>
      </c>
    </row>
    <row r="12" spans="3:12" ht="15.75">
      <c r="C12" s="98" t="s">
        <v>45</v>
      </c>
      <c r="D12" s="98" t="s">
        <v>7</v>
      </c>
      <c r="E12" s="90"/>
      <c r="F12" s="91"/>
      <c r="G12" s="12">
        <v>86</v>
      </c>
      <c r="H12" s="13">
        <v>20944</v>
      </c>
      <c r="I12" s="12">
        <v>86</v>
      </c>
      <c r="J12" s="13">
        <v>5400.88</v>
      </c>
      <c r="K12" s="12">
        <v>82</v>
      </c>
      <c r="L12" s="13">
        <v>17691.45</v>
      </c>
    </row>
    <row r="13" spans="3:12" ht="15.75">
      <c r="C13" s="98" t="s">
        <v>29</v>
      </c>
      <c r="D13" s="98" t="s">
        <v>30</v>
      </c>
      <c r="E13" s="90"/>
      <c r="F13" s="91"/>
      <c r="G13" s="12">
        <v>193</v>
      </c>
      <c r="H13" s="13">
        <v>47042</v>
      </c>
      <c r="I13" s="12">
        <v>187</v>
      </c>
      <c r="J13" s="13">
        <v>11528.5</v>
      </c>
      <c r="K13" s="12">
        <v>286</v>
      </c>
      <c r="L13" s="13">
        <v>61615.05</v>
      </c>
    </row>
    <row r="14" spans="3:12" ht="15.75">
      <c r="C14" s="98"/>
      <c r="D14" s="98" t="s">
        <v>31</v>
      </c>
      <c r="E14" s="90"/>
      <c r="F14" s="91"/>
      <c r="G14" s="12">
        <v>8</v>
      </c>
      <c r="H14" s="13">
        <v>2114</v>
      </c>
      <c r="I14" s="12">
        <v>8</v>
      </c>
      <c r="J14" s="13">
        <v>545.14</v>
      </c>
      <c r="K14" s="12">
        <v>8</v>
      </c>
      <c r="L14" s="13">
        <v>1626.8</v>
      </c>
    </row>
    <row r="15" spans="3:12" ht="15.75">
      <c r="C15" s="98"/>
      <c r="D15" s="98" t="s">
        <v>32</v>
      </c>
      <c r="E15" s="90"/>
      <c r="F15" s="91"/>
      <c r="G15" s="12">
        <v>11</v>
      </c>
      <c r="H15" s="13">
        <v>2336</v>
      </c>
      <c r="I15" s="12">
        <v>11</v>
      </c>
      <c r="J15" s="13">
        <v>602.4</v>
      </c>
      <c r="K15" s="12">
        <v>7</v>
      </c>
      <c r="L15" s="13">
        <v>1423.45</v>
      </c>
    </row>
    <row r="16" spans="3:12" ht="15.75">
      <c r="C16" s="98" t="s">
        <v>8</v>
      </c>
      <c r="D16" s="98" t="s">
        <v>9</v>
      </c>
      <c r="E16" s="90"/>
      <c r="F16" s="91"/>
      <c r="G16" s="12">
        <v>94</v>
      </c>
      <c r="H16" s="13">
        <v>25305.4</v>
      </c>
      <c r="I16" s="12">
        <v>94</v>
      </c>
      <c r="J16" s="13">
        <v>6046.18</v>
      </c>
      <c r="K16" s="12">
        <v>162</v>
      </c>
      <c r="L16" s="13">
        <v>35992.95</v>
      </c>
    </row>
    <row r="17" spans="3:12" ht="15.75">
      <c r="C17" s="98"/>
      <c r="D17" s="98" t="s">
        <v>10</v>
      </c>
      <c r="E17" s="12"/>
      <c r="F17" s="13"/>
      <c r="G17" s="12">
        <v>38</v>
      </c>
      <c r="H17" s="13">
        <v>9542</v>
      </c>
      <c r="I17" s="12">
        <v>38</v>
      </c>
      <c r="J17" s="13">
        <v>2460.62</v>
      </c>
      <c r="K17" s="12">
        <v>80</v>
      </c>
      <c r="L17" s="13">
        <v>17298.3</v>
      </c>
    </row>
    <row r="18" spans="3:12" ht="15.75">
      <c r="C18" s="98" t="s">
        <v>11</v>
      </c>
      <c r="D18" s="98" t="s">
        <v>12</v>
      </c>
      <c r="E18" s="90"/>
      <c r="F18" s="91"/>
      <c r="G18" s="12">
        <v>69</v>
      </c>
      <c r="H18" s="13">
        <v>19379.2</v>
      </c>
      <c r="I18" s="12">
        <v>69</v>
      </c>
      <c r="J18" s="13">
        <v>4997.29</v>
      </c>
      <c r="K18" s="12">
        <v>62</v>
      </c>
      <c r="L18" s="13">
        <v>14031.15</v>
      </c>
    </row>
    <row r="19" spans="3:12" ht="15.75">
      <c r="C19" s="98"/>
      <c r="D19" s="98" t="s">
        <v>13</v>
      </c>
      <c r="E19" s="90"/>
      <c r="F19" s="91"/>
      <c r="G19" s="12">
        <v>51</v>
      </c>
      <c r="H19" s="13">
        <v>13118</v>
      </c>
      <c r="I19" s="12">
        <v>51</v>
      </c>
      <c r="J19" s="13">
        <v>3382.78</v>
      </c>
      <c r="K19" s="12">
        <v>28</v>
      </c>
      <c r="L19" s="13">
        <v>6507.2</v>
      </c>
    </row>
    <row r="20" spans="3:12" ht="15.75">
      <c r="C20" s="98"/>
      <c r="D20" s="98" t="s">
        <v>14</v>
      </c>
      <c r="E20" s="12"/>
      <c r="F20" s="13"/>
      <c r="G20" s="12">
        <v>60</v>
      </c>
      <c r="H20" s="13">
        <v>16400.2</v>
      </c>
      <c r="I20" s="12">
        <v>60</v>
      </c>
      <c r="J20" s="13">
        <v>4229.1</v>
      </c>
      <c r="K20" s="12">
        <v>70</v>
      </c>
      <c r="L20" s="13">
        <v>15454.6</v>
      </c>
    </row>
    <row r="21" spans="3:12" ht="15.75">
      <c r="C21" s="98" t="s">
        <v>15</v>
      </c>
      <c r="D21" s="98" t="s">
        <v>16</v>
      </c>
      <c r="E21" s="90"/>
      <c r="F21" s="91"/>
      <c r="G21" s="12">
        <v>100</v>
      </c>
      <c r="H21" s="13">
        <v>26926</v>
      </c>
      <c r="I21" s="12">
        <v>100</v>
      </c>
      <c r="J21" s="13">
        <v>6943.42</v>
      </c>
      <c r="K21" s="12">
        <v>113</v>
      </c>
      <c r="L21" s="13">
        <v>23181.9</v>
      </c>
    </row>
    <row r="22" spans="3:12" ht="15.75">
      <c r="C22" s="98" t="s">
        <v>17</v>
      </c>
      <c r="D22" s="98" t="s">
        <v>18</v>
      </c>
      <c r="E22" s="90"/>
      <c r="F22" s="91"/>
      <c r="G22" s="12">
        <v>78</v>
      </c>
      <c r="H22" s="13">
        <v>18326</v>
      </c>
      <c r="I22" s="12">
        <v>78</v>
      </c>
      <c r="J22" s="13">
        <v>4707.76</v>
      </c>
      <c r="K22" s="12">
        <v>93</v>
      </c>
      <c r="L22" s="13">
        <v>19724.95</v>
      </c>
    </row>
    <row r="23" spans="3:12" ht="15.75">
      <c r="C23" s="98"/>
      <c r="D23" s="98" t="s">
        <v>26</v>
      </c>
      <c r="E23" s="12"/>
      <c r="F23" s="13"/>
      <c r="G23" s="12">
        <v>4</v>
      </c>
      <c r="H23" s="13">
        <v>914</v>
      </c>
      <c r="I23" s="12">
        <v>4</v>
      </c>
      <c r="J23" s="13">
        <v>235.7</v>
      </c>
      <c r="K23" s="12">
        <v>17</v>
      </c>
      <c r="L23" s="13">
        <v>3863.65</v>
      </c>
    </row>
    <row r="24" spans="3:12" ht="15.75">
      <c r="C24" s="98"/>
      <c r="D24" s="98" t="s">
        <v>47</v>
      </c>
      <c r="E24" s="90"/>
      <c r="F24" s="91"/>
      <c r="G24" s="12">
        <v>5</v>
      </c>
      <c r="H24" s="13">
        <v>1108</v>
      </c>
      <c r="I24" s="12">
        <v>5</v>
      </c>
      <c r="J24" s="13">
        <v>285.72</v>
      </c>
      <c r="K24" s="12">
        <v>19</v>
      </c>
      <c r="L24" s="13">
        <v>4067</v>
      </c>
    </row>
    <row r="25" spans="3:12" ht="15.75">
      <c r="C25" s="98" t="s">
        <v>19</v>
      </c>
      <c r="D25" s="98" t="s">
        <v>20</v>
      </c>
      <c r="E25" s="90"/>
      <c r="F25" s="91"/>
      <c r="G25" s="12">
        <v>20</v>
      </c>
      <c r="H25" s="13">
        <v>5429</v>
      </c>
      <c r="I25" s="12">
        <v>20</v>
      </c>
      <c r="J25" s="13">
        <v>1381.41</v>
      </c>
      <c r="K25" s="12">
        <v>54</v>
      </c>
      <c r="L25" s="13">
        <v>11590.95</v>
      </c>
    </row>
    <row r="26" spans="3:12" ht="15.75">
      <c r="C26" s="98"/>
      <c r="D26" s="98" t="s">
        <v>48</v>
      </c>
      <c r="E26" s="90"/>
      <c r="F26" s="91"/>
      <c r="G26" s="12">
        <v>7</v>
      </c>
      <c r="H26" s="13">
        <v>1994</v>
      </c>
      <c r="I26" s="12">
        <v>7</v>
      </c>
      <c r="J26" s="13">
        <v>514.18</v>
      </c>
      <c r="K26" s="12">
        <v>24</v>
      </c>
      <c r="L26" s="13">
        <v>4880.4</v>
      </c>
    </row>
    <row r="27" spans="3:12" ht="15.75">
      <c r="C27" s="98" t="s">
        <v>35</v>
      </c>
      <c r="D27" s="98" t="s">
        <v>33</v>
      </c>
      <c r="E27" s="90"/>
      <c r="F27" s="91"/>
      <c r="G27" s="12">
        <v>62</v>
      </c>
      <c r="H27" s="13">
        <v>14741</v>
      </c>
      <c r="I27" s="12">
        <v>62</v>
      </c>
      <c r="J27" s="13">
        <v>3801.33</v>
      </c>
      <c r="K27" s="12">
        <v>126</v>
      </c>
      <c r="L27" s="13">
        <v>27248.9</v>
      </c>
    </row>
    <row r="28" spans="3:12" ht="15.75">
      <c r="C28" s="98" t="s">
        <v>21</v>
      </c>
      <c r="D28" s="98" t="s">
        <v>22</v>
      </c>
      <c r="E28" s="90"/>
      <c r="F28" s="91"/>
      <c r="G28" s="94">
        <v>141</v>
      </c>
      <c r="H28" s="15">
        <v>33241</v>
      </c>
      <c r="I28" s="12">
        <v>139</v>
      </c>
      <c r="J28" s="13">
        <v>8404.39</v>
      </c>
      <c r="K28" s="12">
        <v>231</v>
      </c>
      <c r="L28" s="15">
        <v>54079.05</v>
      </c>
    </row>
    <row r="29" spans="3:12" ht="15.75">
      <c r="C29" s="98" t="s">
        <v>67</v>
      </c>
      <c r="D29" s="98" t="s">
        <v>72</v>
      </c>
      <c r="E29" s="12"/>
      <c r="F29" s="13"/>
      <c r="G29" s="12">
        <v>31</v>
      </c>
      <c r="H29" s="13">
        <v>7981</v>
      </c>
      <c r="I29" s="12">
        <v>31</v>
      </c>
      <c r="J29" s="13">
        <v>2058.05</v>
      </c>
      <c r="K29" s="12">
        <v>48</v>
      </c>
      <c r="L29" s="13">
        <v>10167.5</v>
      </c>
    </row>
    <row r="30" spans="3:12" ht="15.75">
      <c r="C30" s="98"/>
      <c r="D30" s="99" t="s">
        <v>73</v>
      </c>
      <c r="E30" s="90"/>
      <c r="F30" s="91"/>
      <c r="G30" s="12">
        <v>18</v>
      </c>
      <c r="H30" s="13">
        <v>4469</v>
      </c>
      <c r="I30" s="12">
        <v>18</v>
      </c>
      <c r="J30" s="13">
        <v>1152.45</v>
      </c>
      <c r="K30" s="12">
        <v>38</v>
      </c>
      <c r="L30" s="13">
        <v>7727.3</v>
      </c>
    </row>
    <row r="31" spans="3:12" ht="15.75">
      <c r="C31" s="98" t="s">
        <v>23</v>
      </c>
      <c r="D31" s="98" t="s">
        <v>24</v>
      </c>
      <c r="E31" s="90"/>
      <c r="F31" s="91"/>
      <c r="G31" s="12">
        <v>50</v>
      </c>
      <c r="H31" s="13">
        <v>11358</v>
      </c>
      <c r="I31" s="12">
        <v>50</v>
      </c>
      <c r="J31" s="13">
        <v>2928.94</v>
      </c>
      <c r="K31" s="12">
        <v>110</v>
      </c>
      <c r="L31" s="13">
        <v>23181.9</v>
      </c>
    </row>
    <row r="32" spans="3:12" ht="15.75" customHeight="1">
      <c r="C32" s="98"/>
      <c r="D32" s="98" t="s">
        <v>34</v>
      </c>
      <c r="E32" s="90"/>
      <c r="F32" s="91"/>
      <c r="G32" s="12">
        <v>21</v>
      </c>
      <c r="H32" s="13">
        <v>5118</v>
      </c>
      <c r="I32" s="12">
        <v>21</v>
      </c>
      <c r="J32" s="13">
        <v>1319.82</v>
      </c>
      <c r="K32" s="12">
        <v>13</v>
      </c>
      <c r="L32" s="13">
        <v>2846.9</v>
      </c>
    </row>
    <row r="33" spans="3:12" ht="15.75">
      <c r="C33" s="119" t="s">
        <v>25</v>
      </c>
      <c r="D33" s="119"/>
      <c r="E33" s="21">
        <f aca="true" t="shared" si="0" ref="E33:J33">SUM(E8:E32)</f>
        <v>0</v>
      </c>
      <c r="F33" s="57">
        <f t="shared" si="0"/>
        <v>0</v>
      </c>
      <c r="G33" s="21">
        <f t="shared" si="0"/>
        <v>1739</v>
      </c>
      <c r="H33" s="57">
        <f t="shared" si="0"/>
        <v>442149.8</v>
      </c>
      <c r="I33" s="21">
        <f t="shared" si="0"/>
        <v>1730</v>
      </c>
      <c r="J33" s="57">
        <f t="shared" si="0"/>
        <v>112590.10999999999</v>
      </c>
      <c r="K33" s="21">
        <f>SUM(K8:K32)</f>
        <v>2488</v>
      </c>
      <c r="L33" s="57">
        <f>SUM(L8:L32)</f>
        <v>542742.6500000001</v>
      </c>
    </row>
    <row r="34" spans="5:12" ht="15.75">
      <c r="E34" s="4"/>
      <c r="F34" s="4"/>
      <c r="G34" s="4"/>
      <c r="H34" s="4"/>
      <c r="I34" s="4"/>
      <c r="J34" s="4"/>
      <c r="K34" s="4"/>
      <c r="L34" s="4"/>
    </row>
    <row r="35" spans="5:12" ht="15.75">
      <c r="E35" s="4"/>
      <c r="F35" s="24"/>
      <c r="G35" s="24"/>
      <c r="H35" s="24"/>
      <c r="I35" s="4"/>
      <c r="J35" s="4"/>
      <c r="K35" s="4"/>
      <c r="L35" s="4"/>
    </row>
    <row r="36" spans="5:12" ht="15.75">
      <c r="E36" s="4"/>
      <c r="F36" s="4"/>
      <c r="G36" s="4"/>
      <c r="H36" s="4"/>
      <c r="I36" s="4"/>
      <c r="J36" s="4"/>
      <c r="K36" s="4"/>
      <c r="L36" s="4"/>
    </row>
    <row r="37" spans="5:12" ht="15.75">
      <c r="E37" s="4"/>
      <c r="F37" s="4"/>
      <c r="G37" s="4"/>
      <c r="H37" s="4"/>
      <c r="I37" s="4"/>
      <c r="J37" s="4"/>
      <c r="K37" s="4"/>
      <c r="L37" s="4"/>
    </row>
    <row r="38" ht="15.75">
      <c r="D38" s="3"/>
    </row>
    <row r="41" spans="10:12" ht="15.75">
      <c r="J41" s="28"/>
      <c r="K41" s="28"/>
      <c r="L41" s="28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7">
      <selection activeCell="A22" sqref="A22:IV26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6.5" thickBot="1"/>
    <row r="3" spans="1:11" ht="54.75" thickBot="1">
      <c r="A3" s="33" t="s">
        <v>53</v>
      </c>
      <c r="B3" s="34" t="s">
        <v>54</v>
      </c>
      <c r="C3" s="35" t="s">
        <v>55</v>
      </c>
      <c r="D3" s="36" t="s">
        <v>56</v>
      </c>
      <c r="E3" s="162" t="s">
        <v>57</v>
      </c>
      <c r="F3" s="163"/>
      <c r="G3" s="37" t="s">
        <v>58</v>
      </c>
      <c r="H3" s="38"/>
      <c r="I3" s="38"/>
      <c r="J3" s="39" t="s">
        <v>59</v>
      </c>
      <c r="K3" s="40" t="s">
        <v>60</v>
      </c>
    </row>
    <row r="4" spans="1:11" ht="18">
      <c r="A4" s="154">
        <v>1</v>
      </c>
      <c r="B4" s="156">
        <v>4211</v>
      </c>
      <c r="C4" s="158" t="s">
        <v>41</v>
      </c>
      <c r="D4" s="41"/>
      <c r="E4" s="147">
        <f>'I '!C32</f>
        <v>6857</v>
      </c>
      <c r="F4" s="147">
        <f>'I '!D32</f>
        <v>13858</v>
      </c>
      <c r="G4" s="160">
        <f>'I '!E32</f>
        <v>638930.18</v>
      </c>
      <c r="H4" s="102"/>
      <c r="I4" s="42"/>
      <c r="J4" s="149" t="s">
        <v>92</v>
      </c>
      <c r="K4" s="133" t="s">
        <v>95</v>
      </c>
    </row>
    <row r="5" spans="1:11" ht="18.75" thickBot="1">
      <c r="A5" s="155"/>
      <c r="B5" s="157"/>
      <c r="C5" s="159"/>
      <c r="D5" s="43">
        <v>18567</v>
      </c>
      <c r="E5" s="148"/>
      <c r="F5" s="148"/>
      <c r="G5" s="161"/>
      <c r="H5" s="103"/>
      <c r="I5" s="44"/>
      <c r="J5" s="150"/>
      <c r="K5" s="134"/>
    </row>
    <row r="6" spans="1:11" ht="18">
      <c r="A6" s="172">
        <v>2</v>
      </c>
      <c r="B6" s="164">
        <v>4211</v>
      </c>
      <c r="C6" s="174" t="s">
        <v>86</v>
      </c>
      <c r="D6" s="108"/>
      <c r="E6" s="176">
        <f>'I '!F32</f>
        <v>27478</v>
      </c>
      <c r="F6" s="176">
        <f>'I '!G32</f>
        <v>36280</v>
      </c>
      <c r="G6" s="178">
        <f>'I '!H32</f>
        <v>1093560</v>
      </c>
      <c r="H6" s="104"/>
      <c r="I6" s="46"/>
      <c r="J6" s="149" t="s">
        <v>92</v>
      </c>
      <c r="K6" s="133" t="s">
        <v>95</v>
      </c>
    </row>
    <row r="7" spans="1:11" ht="18.75" thickBot="1">
      <c r="A7" s="173"/>
      <c r="B7" s="165"/>
      <c r="C7" s="175"/>
      <c r="D7" s="108"/>
      <c r="E7" s="177"/>
      <c r="F7" s="177"/>
      <c r="G7" s="179"/>
      <c r="H7" s="104"/>
      <c r="I7" s="46"/>
      <c r="J7" s="150"/>
      <c r="K7" s="134"/>
    </row>
    <row r="8" spans="1:11" ht="18">
      <c r="A8" s="154">
        <v>2</v>
      </c>
      <c r="B8" s="164">
        <v>4213</v>
      </c>
      <c r="C8" s="166" t="s">
        <v>39</v>
      </c>
      <c r="D8" s="45"/>
      <c r="E8" s="151">
        <f>'I '!I32</f>
        <v>7616</v>
      </c>
      <c r="F8" s="151">
        <f>'I '!J32</f>
        <v>26020</v>
      </c>
      <c r="G8" s="168">
        <f>'I '!K32</f>
        <v>761712.2599999999</v>
      </c>
      <c r="H8" s="104"/>
      <c r="I8" s="46"/>
      <c r="J8" s="149" t="s">
        <v>92</v>
      </c>
      <c r="K8" s="133" t="s">
        <v>95</v>
      </c>
    </row>
    <row r="9" spans="1:11" ht="18.75" thickBot="1">
      <c r="A9" s="155"/>
      <c r="B9" s="165"/>
      <c r="C9" s="167"/>
      <c r="D9" s="47">
        <v>39030</v>
      </c>
      <c r="E9" s="152"/>
      <c r="F9" s="152"/>
      <c r="G9" s="169"/>
      <c r="H9" s="145"/>
      <c r="I9" s="46"/>
      <c r="J9" s="150"/>
      <c r="K9" s="134"/>
    </row>
    <row r="10" spans="1:11" ht="18">
      <c r="A10" s="48">
        <v>3</v>
      </c>
      <c r="B10" s="49">
        <v>4213</v>
      </c>
      <c r="C10" s="50" t="s">
        <v>61</v>
      </c>
      <c r="D10" s="51"/>
      <c r="E10" s="170">
        <f>' II'!L31</f>
        <v>61</v>
      </c>
      <c r="F10" s="171"/>
      <c r="G10" s="85">
        <f>' II'!M31</f>
        <v>21770.05</v>
      </c>
      <c r="H10" s="145"/>
      <c r="I10" s="46"/>
      <c r="J10" s="69" t="s">
        <v>92</v>
      </c>
      <c r="K10" s="114" t="s">
        <v>95</v>
      </c>
    </row>
    <row r="11" spans="1:11" ht="54">
      <c r="A11" s="52">
        <v>4</v>
      </c>
      <c r="B11" s="53">
        <v>4213</v>
      </c>
      <c r="C11" s="54" t="s">
        <v>62</v>
      </c>
      <c r="D11" s="55"/>
      <c r="E11" s="141">
        <f>' II'!D31</f>
        <v>1672</v>
      </c>
      <c r="F11" s="142"/>
      <c r="G11" s="105">
        <f>' II'!F31</f>
        <v>254295.84</v>
      </c>
      <c r="H11" s="145"/>
      <c r="I11" s="56"/>
      <c r="J11" s="5" t="s">
        <v>93</v>
      </c>
      <c r="K11" s="114" t="s">
        <v>95</v>
      </c>
    </row>
    <row r="12" spans="1:11" ht="54.75">
      <c r="A12" s="52">
        <v>5</v>
      </c>
      <c r="B12" s="53">
        <v>4213</v>
      </c>
      <c r="C12" s="54" t="s">
        <v>63</v>
      </c>
      <c r="D12" s="55"/>
      <c r="E12" s="141">
        <f>' II'!G31</f>
        <v>414</v>
      </c>
      <c r="F12" s="142"/>
      <c r="G12" s="105">
        <f>' II'!I31</f>
        <v>45253.829999999994</v>
      </c>
      <c r="H12" s="100"/>
      <c r="I12" s="56"/>
      <c r="J12" s="5" t="s">
        <v>93</v>
      </c>
      <c r="K12" s="114" t="s">
        <v>95</v>
      </c>
    </row>
    <row r="13" spans="1:11" ht="18">
      <c r="A13" s="52">
        <v>6</v>
      </c>
      <c r="B13" s="53">
        <v>4214</v>
      </c>
      <c r="C13" s="54" t="s">
        <v>64</v>
      </c>
      <c r="D13" s="55">
        <v>5836</v>
      </c>
      <c r="E13" s="141">
        <f>'III '!D33</f>
        <v>2822</v>
      </c>
      <c r="F13" s="142"/>
      <c r="G13" s="143">
        <f>'III '!E33</f>
        <v>232647.88000000003</v>
      </c>
      <c r="H13" s="144"/>
      <c r="I13" s="46"/>
      <c r="J13" s="69" t="s">
        <v>92</v>
      </c>
      <c r="K13" s="114" t="s">
        <v>95</v>
      </c>
    </row>
    <row r="14" spans="1:12" ht="18">
      <c r="A14" s="52">
        <v>7</v>
      </c>
      <c r="B14" s="53">
        <v>4214</v>
      </c>
      <c r="C14" s="54" t="s">
        <v>65</v>
      </c>
      <c r="D14" s="55"/>
      <c r="E14" s="141">
        <f>'III '!F33</f>
        <v>574</v>
      </c>
      <c r="F14" s="142"/>
      <c r="G14" s="86">
        <f>'III '!G33</f>
        <v>74832.37000000001</v>
      </c>
      <c r="H14" s="104"/>
      <c r="I14" s="46"/>
      <c r="J14" s="69" t="s">
        <v>92</v>
      </c>
      <c r="K14" s="114" t="s">
        <v>95</v>
      </c>
      <c r="L14" s="88"/>
    </row>
    <row r="15" spans="1:12" ht="18">
      <c r="A15" s="52">
        <v>8</v>
      </c>
      <c r="B15" s="53">
        <v>4215</v>
      </c>
      <c r="C15" s="54" t="s">
        <v>66</v>
      </c>
      <c r="D15" s="55">
        <v>4545</v>
      </c>
      <c r="E15" s="141">
        <f>'I '!N32</f>
        <v>19337</v>
      </c>
      <c r="F15" s="142"/>
      <c r="G15" s="86">
        <f>'I '!O32</f>
        <v>1481262.27</v>
      </c>
      <c r="H15" s="145"/>
      <c r="I15" s="46"/>
      <c r="J15" s="69" t="s">
        <v>92</v>
      </c>
      <c r="K15" s="114" t="s">
        <v>95</v>
      </c>
      <c r="L15" s="89"/>
    </row>
    <row r="16" spans="1:12" ht="18">
      <c r="A16" s="52">
        <v>9</v>
      </c>
      <c r="B16" s="53">
        <v>4215</v>
      </c>
      <c r="C16" s="54" t="s">
        <v>36</v>
      </c>
      <c r="D16" s="55">
        <v>1166</v>
      </c>
      <c r="E16" s="141">
        <f>'I '!L32</f>
        <v>2964</v>
      </c>
      <c r="F16" s="142"/>
      <c r="G16" s="86">
        <f>'I '!M32</f>
        <v>587817.7100000001</v>
      </c>
      <c r="H16" s="146"/>
      <c r="I16" s="56"/>
      <c r="J16" s="69" t="s">
        <v>92</v>
      </c>
      <c r="K16" s="114" t="s">
        <v>95</v>
      </c>
      <c r="L16" s="88"/>
    </row>
    <row r="17" spans="1:15" ht="37.5" customHeight="1">
      <c r="A17" s="52">
        <v>10</v>
      </c>
      <c r="B17" s="53">
        <v>4215</v>
      </c>
      <c r="C17" s="76" t="s">
        <v>76</v>
      </c>
      <c r="D17" s="73"/>
      <c r="E17" s="141">
        <f>' IV '!K33</f>
        <v>2488</v>
      </c>
      <c r="F17" s="142"/>
      <c r="G17" s="86">
        <f>' IV '!L33</f>
        <v>542742.6500000001</v>
      </c>
      <c r="H17" s="92"/>
      <c r="I17" s="56"/>
      <c r="J17" s="69" t="s">
        <v>92</v>
      </c>
      <c r="K17" s="114" t="s">
        <v>95</v>
      </c>
      <c r="O17" s="11"/>
    </row>
    <row r="18" spans="1:15" ht="37.5" customHeight="1">
      <c r="A18" s="52">
        <v>11</v>
      </c>
      <c r="B18" s="58">
        <v>4217</v>
      </c>
      <c r="C18" s="74" t="s">
        <v>77</v>
      </c>
      <c r="D18" s="77"/>
      <c r="E18" s="141">
        <f>'I '!P32</f>
        <v>399</v>
      </c>
      <c r="F18" s="142"/>
      <c r="G18" s="143">
        <f>'I '!Q32</f>
        <v>114823.26</v>
      </c>
      <c r="H18" s="144"/>
      <c r="I18" s="56"/>
      <c r="J18" s="69" t="s">
        <v>92</v>
      </c>
      <c r="K18" s="114" t="s">
        <v>95</v>
      </c>
      <c r="O18" s="11"/>
    </row>
    <row r="19" spans="1:11" ht="36.75" hidden="1" thickBot="1">
      <c r="A19" s="52">
        <v>12</v>
      </c>
      <c r="B19" s="58">
        <v>4218</v>
      </c>
      <c r="C19" s="95" t="s">
        <v>75</v>
      </c>
      <c r="D19" s="75"/>
      <c r="E19" s="139">
        <f>' IV '!E33</f>
        <v>0</v>
      </c>
      <c r="F19" s="140"/>
      <c r="G19" s="87">
        <f>' IV '!F33</f>
        <v>0</v>
      </c>
      <c r="H19" s="101"/>
      <c r="I19" s="56"/>
      <c r="J19" s="69" t="s">
        <v>79</v>
      </c>
      <c r="K19" s="114" t="s">
        <v>80</v>
      </c>
    </row>
    <row r="20" spans="1:11" ht="36.75" thickBot="1">
      <c r="A20" s="52">
        <v>12</v>
      </c>
      <c r="B20" s="70">
        <v>4218</v>
      </c>
      <c r="C20" s="96" t="s">
        <v>84</v>
      </c>
      <c r="D20" s="65"/>
      <c r="E20" s="135">
        <f>' IV '!G33</f>
        <v>1739</v>
      </c>
      <c r="F20" s="136"/>
      <c r="G20" s="137">
        <f>' IV '!H33</f>
        <v>442149.8</v>
      </c>
      <c r="H20" s="138"/>
      <c r="I20" s="65"/>
      <c r="J20" s="69" t="s">
        <v>92</v>
      </c>
      <c r="K20" s="114" t="s">
        <v>95</v>
      </c>
    </row>
    <row r="21" spans="1:11" ht="36.75" thickBot="1">
      <c r="A21" s="97">
        <v>13</v>
      </c>
      <c r="B21" s="71">
        <v>4218</v>
      </c>
      <c r="C21" s="66" t="s">
        <v>83</v>
      </c>
      <c r="D21" s="67"/>
      <c r="E21" s="130">
        <f>' IV '!I33</f>
        <v>1730</v>
      </c>
      <c r="F21" s="130"/>
      <c r="G21" s="131">
        <f>' IV '!J33</f>
        <v>112590.10999999999</v>
      </c>
      <c r="H21" s="132"/>
      <c r="I21" s="59"/>
      <c r="J21" s="72" t="s">
        <v>94</v>
      </c>
      <c r="K21" s="115" t="s">
        <v>95</v>
      </c>
    </row>
  </sheetData>
  <sheetProtection/>
  <mergeCells count="44">
    <mergeCell ref="J6:J7"/>
    <mergeCell ref="K6:K7"/>
    <mergeCell ref="A6:A7"/>
    <mergeCell ref="B6:B7"/>
    <mergeCell ref="C6:C7"/>
    <mergeCell ref="E6:E7"/>
    <mergeCell ref="F6:F7"/>
    <mergeCell ref="G6:G7"/>
    <mergeCell ref="E18:F18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A1:K1"/>
    <mergeCell ref="A4:A5"/>
    <mergeCell ref="B4:B5"/>
    <mergeCell ref="C4:C5"/>
    <mergeCell ref="G4:G5"/>
    <mergeCell ref="E3:F3"/>
    <mergeCell ref="E14:F14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</mergeCells>
  <printOptions/>
  <pageMargins left="0" right="0" top="0.7480314960629921" bottom="0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2021-12-21T11:00:21Z</cp:lastPrinted>
  <dcterms:created xsi:type="dcterms:W3CDTF">2004-03-12T09:29:14Z</dcterms:created>
  <dcterms:modified xsi:type="dcterms:W3CDTF">2021-12-21T11:03:32Z</dcterms:modified>
  <cp:category/>
  <cp:version/>
  <cp:contentType/>
  <cp:contentStatus/>
</cp:coreProperties>
</file>