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l 2024\"/>
    </mc:Choice>
  </mc:AlternateContent>
  <xr:revisionPtr revIDLastSave="0" documentId="13_ncr:1_{D31A21FE-0490-4B5A-A134-AA7A3B35406F}" xr6:coauthVersionLast="36" xr6:coauthVersionMax="36" xr10:uidLastSave="{00000000-0000-0000-0000-000000000000}"/>
  <workbookProtection workbookAlgorithmName="SHA-512" workbookHashValue="V0nV78+SWm9a8BASUMhOeFLWASjLMScBWZMhu2D+yyFzvwiT/3gyt6TgmqwOiXmQWPAc78V1cPY4HBdNGgFszw==" workbookSaltValue="lD8ddXDMWAtwN/4M1XnBSg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l="1"/>
  <c r="E225" i="3" s="1"/>
  <c r="L4" i="3"/>
  <c r="U248" i="1"/>
  <c r="F249" i="3" s="1"/>
  <c r="K9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<sst xmlns="http://schemas.openxmlformats.org/spreadsheetml/2006/main" count="1567" uniqueCount="540">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</sst>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6" sqref="F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N21" sqref="N21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Jul</v>
      </c>
      <c r="K10" s="158"/>
      <c r="L10" s="140" t="s">
        <v>6</v>
      </c>
      <c r="M10" s="157" t="str">
        <f>IF(J10="Januar","-",'Analitika 2024'!F4)</f>
        <v>Januar - Jul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7324654.6600000011</v>
      </c>
      <c r="K13" s="136">
        <f>IFERROR($J13/$J$37,0)</f>
        <v>2.5811281597840539E-2</v>
      </c>
      <c r="L13" s="129"/>
      <c r="M13" s="141">
        <f>IF($J$10="Januar","-",
SUMPRODUCT((D13=VALUE(LEFT('Analitika 2024'!$C$9:$C$252,2)))*('Analitika 2024'!$F$9:$F$252)))</f>
        <v>49016394.619999997</v>
      </c>
      <c r="N13" s="136">
        <f>IF($J$10="Januar","-",IFERROR($M13/$M$37,0))</f>
        <v>2.6098711469652366E-2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6793693.8400000008</v>
      </c>
      <c r="K15" s="136">
        <f>IFERROR($J15/$J$37,0)</f>
        <v>2.3940233763014653E-2</v>
      </c>
      <c r="L15" s="129"/>
      <c r="M15" s="141">
        <f>IF($J$10="Januar","-",
SUMPRODUCT((D15=VALUE(LEFT('Analitika 2024'!$C$9:$C$252,2)))*('Analitika 2024'!$F$9:$F$252)))</f>
        <v>41431012.320000008</v>
      </c>
      <c r="N15" s="136">
        <f>IF($J$10="Januar","-",IFERROR($M15/$M$37,0))</f>
        <v>2.2059885163281574E-2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17339922.689999998</v>
      </c>
      <c r="K17" s="136">
        <f>IFERROR($J17/$J$37,0)</f>
        <v>6.110399031923431E-2</v>
      </c>
      <c r="L17" s="129"/>
      <c r="M17" s="141">
        <f>IF($J$10="Januar","-",
SUMPRODUCT((D17=VALUE(LEFT('Analitika 2024'!$C$9:$C$252,2)))*('Analitika 2024'!$F$9:$F$252)))</f>
        <v>110293727.73999996</v>
      </c>
      <c r="N17" s="136">
        <f>IF($J$10="Januar","-",IFERROR($M17/$M$37,0))</f>
        <v>5.8725742672720724E-2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58696912.45000001</v>
      </c>
      <c r="K19" s="136">
        <f>IFERROR($J19/$J$37,0)</f>
        <v>0.20684149717588765</v>
      </c>
      <c r="L19" s="129"/>
      <c r="M19" s="141">
        <f>IF($J$10="Januar","-",
SUMPRODUCT((D19=VALUE(LEFT('Analitika 2024'!$C$9:$C$252,2)))*('Analitika 2024'!$F$9:$F$252)))</f>
        <v>495388888.26000005</v>
      </c>
      <c r="N19" s="136">
        <f>IF($J$10="Januar","-",IFERROR($M19/$M$37,0))</f>
        <v>0.26376912786429657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9463707.2299999986</v>
      </c>
      <c r="K21" s="136">
        <f>IFERROR($J21/$J$37,0)</f>
        <v>3.3349068810986017E-2</v>
      </c>
      <c r="L21" s="129"/>
      <c r="M21" s="141">
        <f>IF($J$10="Januar","-",
SUMPRODUCT((D21=VALUE(LEFT('Analitika 2024'!$C$9:$C$252,2)))*('Analitika 2024'!$F$9:$F$252)))</f>
        <v>58573969.479999959</v>
      </c>
      <c r="N21" s="136">
        <f>IF($J$10="Januar","-",IFERROR($M21/$M$37,0))</f>
        <v>3.1187628974795916E-2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6305776.8199999994</v>
      </c>
      <c r="K23" s="136">
        <f>IFERROR($J23/$J$37,0)</f>
        <v>2.2220867569769549E-2</v>
      </c>
      <c r="L23" s="129"/>
      <c r="M23" s="141">
        <f>IF($J$10="Januar","-",
SUMPRODUCT((D23=VALUE(LEFT('Analitika 2024'!$C$9:$C$252,2)))*('Analitika 2024'!$F$9:$F$252)))</f>
        <v>28291543.049999997</v>
      </c>
      <c r="N23" s="136">
        <f>IF($J$10="Januar","-",IFERROR($M23/$M$37,0))</f>
        <v>1.5063792937392477E-2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16476320.160000002</v>
      </c>
      <c r="K25" s="136">
        <f>IFERROR($J25/$J$37,0)</f>
        <v>5.8060749494220805E-2</v>
      </c>
      <c r="L25" s="129"/>
      <c r="M25" s="141">
        <f>IF($J$10="Januar","-",
SUMPRODUCT((D25=VALUE(LEFT('Analitika 2024'!$C$9:$C$252,2)))*('Analitika 2024'!$F$9:$F$252)))</f>
        <v>67801987.5</v>
      </c>
      <c r="N25" s="136">
        <f>IF($J$10="Januar","-",IFERROR($M25/$M$37,0))</f>
        <v>3.6101074396635756E-2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3360087.56</v>
      </c>
      <c r="K27" s="136">
        <f>IFERROR($J27/$J$37,0)</f>
        <v>1.1840580918877193E-2</v>
      </c>
      <c r="L27" s="129"/>
      <c r="M27" s="141">
        <f>IF($J$10="Januar","-",
SUMPRODUCT((D27=VALUE(LEFT('Analitika 2024'!$C$9:$C$252,2)))*('Analitika 2024'!$F$9:$F$252)))</f>
        <v>21865261.289999999</v>
      </c>
      <c r="N27" s="136">
        <f>IF($J$10="Januar","-",IFERROR($M27/$M$37,0))</f>
        <v>1.1642128109182194E-2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32312107.41</v>
      </c>
      <c r="K29" s="136">
        <f>IFERROR($J29/$J$37,0)</f>
        <v>0.11386433109723972</v>
      </c>
      <c r="L29" s="129"/>
      <c r="M29" s="141">
        <f>IF($J$10="Januar","-",
SUMPRODUCT((D29=VALUE(LEFT('Analitika 2024'!$C$9:$C$252,2)))*('Analitika 2024'!$F$9:$F$252)))</f>
        <v>190097199.22</v>
      </c>
      <c r="N29" s="136">
        <f>IF($J$10="Januar","-",IFERROR($M29/$M$37,0))</f>
        <v>0.10121699060272102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2988760.1099999994</v>
      </c>
      <c r="K31" s="136">
        <f>IFERROR($J31/$J$37,0)</f>
        <v>1.0532063613713474E-2</v>
      </c>
      <c r="L31" s="129"/>
      <c r="M31" s="141">
        <f>IF($J$10="Januar","-",
SUMPRODUCT((D31=VALUE(LEFT('Analitika 2024'!$C$9:$C$252,2)))*('Analitika 2024'!$F$9:$F$252)))</f>
        <v>13827265.23</v>
      </c>
      <c r="N31" s="136">
        <f>IF($J$10="Januar","-",IFERROR($M31/$M$37,0))</f>
        <v>7.3623082327821847E-3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40932223.400000006</v>
      </c>
      <c r="K33" s="136">
        <f>IFERROR($J33/$J$37,0)</f>
        <v>0.14424067667964538</v>
      </c>
      <c r="L33" s="129"/>
      <c r="M33" s="141">
        <f>IF($J$10="Januar","-",
SUMPRODUCT((D33=VALUE(LEFT('Analitika 2024'!$C$9:$C$252,2)))*('Analitika 2024'!$F$9:$F$252)))</f>
        <v>245213165.57000002</v>
      </c>
      <c r="N33" s="136">
        <f>IF($J$10="Januar","-",IFERROR($M33/$M$37,0))</f>
        <v>0.13056341059732404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81783089.449999958</v>
      </c>
      <c r="K35" s="136">
        <f>IFERROR($J35/$J$37,0)</f>
        <v>0.28819465895957069</v>
      </c>
      <c r="L35" s="129"/>
      <c r="M35" s="141">
        <f>IF($J$10="Januar","-",
SUMPRODUCT((D35=VALUE(LEFT('Analitika 2024'!$C$9:$C$252,2)))*('Analitika 2024'!$F$9:$F$252)))</f>
        <v>556315088.74000001</v>
      </c>
      <c r="N35" s="136">
        <f>IF($J$10="Januar","-",IFERROR($M35/$M$37,0))</f>
        <v>0.29620919897921522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283777255.77999997</v>
      </c>
      <c r="K37" s="138">
        <f>IFERROR($J37/$J$37,0)</f>
        <v>1</v>
      </c>
      <c r="L37" s="135"/>
      <c r="M37" s="144">
        <f>SUM(M13:M35)</f>
        <v>1878115503.02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ryIqzH18Y9ZRQ356WIC24bvopFDclmYHMGFHVXgassX8Zy7iCaUOojV6LMWcNz+SUqMkrnCJ35jcGQxXKY4Efg==" saltValue="/qUUYwNnaycb9x+id2n0S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H17" sqref="H17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 - Jul</v>
      </c>
      <c r="G4" s="43"/>
      <c r="H4" s="43"/>
      <c r="I4" s="43"/>
      <c r="J4" s="43"/>
      <c r="K4" s="44" t="s">
        <v>10</v>
      </c>
      <c r="L4" s="45" t="str">
        <f>Master!D4</f>
        <v>Jul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2014096952.2850003</v>
      </c>
      <c r="F8" s="74">
        <f>SUM(F9:F252)</f>
        <v>1878115503.02</v>
      </c>
      <c r="G8" s="75">
        <f t="shared" ref="G8" si="0">IFERROR(F8/E8,0)</f>
        <v>0.93248515216175221</v>
      </c>
      <c r="H8" s="76">
        <f>F8/$D$4</f>
        <v>0.26700533167756613</v>
      </c>
      <c r="I8" s="74">
        <f>SUM(I9:I252)</f>
        <v>-135981449.26500016</v>
      </c>
      <c r="J8" s="77">
        <f t="shared" ref="J8:J9" si="1">IFERROR(I8/E8,0)</f>
        <v>-6.7514847838247669E-2</v>
      </c>
      <c r="K8" s="73">
        <f>SUM(K9:K252)</f>
        <v>301315311.41499978</v>
      </c>
      <c r="L8" s="74">
        <f>SUM(L9:L252)</f>
        <v>283777255.77999991</v>
      </c>
      <c r="M8" s="149">
        <f>IFERROR(L8/K8,0)</f>
        <v>0.94179500685630668</v>
      </c>
      <c r="N8" s="149">
        <f>L8/$D$4</f>
        <v>4.034365308217229E-2</v>
      </c>
      <c r="O8" s="74">
        <f>SUM(O9:O252)</f>
        <v>-17538055.635000035</v>
      </c>
      <c r="P8" s="77">
        <f t="shared" ref="P8:P9" si="2">IFERROR(O8/K8,0)</f>
        <v>-5.8204993143693838E-2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291078.8000000001</v>
      </c>
      <c r="F9" s="83">
        <f>IFERROR(VLOOKUP($C9,'2024'!$C$8:$U$251,19,FALSE),0)</f>
        <v>208382.63999999996</v>
      </c>
      <c r="G9" s="84">
        <f t="shared" ref="G9" si="3">IFERROR(F9/E9,0)</f>
        <v>0.71589768818615396</v>
      </c>
      <c r="H9" s="85">
        <f t="shared" ref="H9" si="4">F9/$D$4</f>
        <v>2.9625055444981511E-5</v>
      </c>
      <c r="I9" s="86">
        <f t="shared" ref="I9" si="5">F9-E9</f>
        <v>-82696.160000000149</v>
      </c>
      <c r="J9" s="87">
        <f t="shared" si="1"/>
        <v>-0.28410231181384599</v>
      </c>
      <c r="K9" s="150">
        <f>VLOOKUP($C9,'2024'!$C$261:$U$504,VLOOKUP($L$4,Master!$D$9:$G$20,4,FALSE),FALSE)</f>
        <v>41448.400000000009</v>
      </c>
      <c r="L9" s="151">
        <f>VLOOKUP($C9,'2024'!$C$8:$U$251,VLOOKUP($L$4,Master!$D$9:$G$20,4,FALSE),FALSE)</f>
        <v>28849.14</v>
      </c>
      <c r="M9" s="152">
        <f>IFERROR(L9/K9,0)</f>
        <v>0.6960254195578115</v>
      </c>
      <c r="N9" s="152">
        <f>L9/$D$4</f>
        <v>4.1013847028717655E-6</v>
      </c>
      <c r="O9" s="151">
        <f>L9-K9</f>
        <v>-12599.260000000009</v>
      </c>
      <c r="P9" s="153">
        <f t="shared" si="2"/>
        <v>-0.3039745804421885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25608.939999999995</v>
      </c>
      <c r="F10" s="83">
        <f>IFERROR(VLOOKUP($C10,'2024'!$C$8:$U$251,19,FALSE),0)</f>
        <v>22360</v>
      </c>
      <c r="G10" s="84">
        <f t="shared" ref="G10:G73" si="6">IFERROR(F10/E10,0)</f>
        <v>0.87313258572982733</v>
      </c>
      <c r="H10" s="85">
        <f t="shared" ref="H10:H73" si="7">F10/$D$4</f>
        <v>3.1788456070514644E-6</v>
      </c>
      <c r="I10" s="86">
        <f t="shared" ref="I10:I73" si="8">F10-E10</f>
        <v>-3248.9399999999951</v>
      </c>
      <c r="J10" s="87">
        <f t="shared" ref="J10:J73" si="9">IFERROR(I10/E10,0)</f>
        <v>-0.12686741427017267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4480</v>
      </c>
      <c r="M10" s="154">
        <f t="shared" ref="M10:M73" si="10">IFERROR(L10/K10,0)</f>
        <v>1.2245723563724231</v>
      </c>
      <c r="N10" s="154">
        <f t="shared" ref="N10:N73" si="11">L10/$D$4</f>
        <v>6.3690645436451523E-7</v>
      </c>
      <c r="O10" s="83">
        <f t="shared" ref="O10:O73" si="12">L10-K10</f>
        <v>821.57999999999993</v>
      </c>
      <c r="P10" s="87">
        <f t="shared" ref="P10:P73" si="13">IFERROR(O10/K10,0)</f>
        <v>0.22457235637242304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946348.73999999976</v>
      </c>
      <c r="F11" s="83">
        <f>IFERROR(VLOOKUP($C11,'2024'!$C$8:$U$251,19,FALSE),0)</f>
        <v>916842.45000000007</v>
      </c>
      <c r="G11" s="84">
        <f t="shared" si="6"/>
        <v>0.96882091267961146</v>
      </c>
      <c r="H11" s="85">
        <f t="shared" si="7"/>
        <v>1.303443915268695E-4</v>
      </c>
      <c r="I11" s="86">
        <f t="shared" si="8"/>
        <v>-29506.289999999688</v>
      </c>
      <c r="J11" s="87">
        <f t="shared" si="9"/>
        <v>-3.1179087320388568E-2</v>
      </c>
      <c r="K11" s="82">
        <f>VLOOKUP($C11,'2024'!$C$261:$U$504,VLOOKUP($L$4,Master!$D$9:$G$20,4,FALSE),FALSE)</f>
        <v>162521.52999999997</v>
      </c>
      <c r="L11" s="83">
        <f>VLOOKUP($C11,'2024'!$C$8:$U$251,VLOOKUP($L$4,Master!$D$9:$G$20,4,FALSE),FALSE)</f>
        <v>158638.47</v>
      </c>
      <c r="M11" s="154">
        <f t="shared" si="10"/>
        <v>0.97610741173800186</v>
      </c>
      <c r="N11" s="154">
        <f t="shared" si="11"/>
        <v>2.2553094967301678E-5</v>
      </c>
      <c r="O11" s="83">
        <f t="shared" si="12"/>
        <v>-3883.0599999999686</v>
      </c>
      <c r="P11" s="87">
        <f t="shared" si="13"/>
        <v>-2.3892588261998082E-2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304274.28000000014</v>
      </c>
      <c r="F12" s="83">
        <f>IFERROR(VLOOKUP($C12,'2024'!$C$8:$U$251,19,FALSE),0)</f>
        <v>236281.86</v>
      </c>
      <c r="G12" s="84">
        <f t="shared" si="6"/>
        <v>0.77654233542184337</v>
      </c>
      <c r="H12" s="85">
        <f t="shared" si="7"/>
        <v>3.3591393232868919E-5</v>
      </c>
      <c r="I12" s="86">
        <f t="shared" si="8"/>
        <v>-67992.420000000158</v>
      </c>
      <c r="J12" s="87">
        <f t="shared" si="9"/>
        <v>-0.22345766457815666</v>
      </c>
      <c r="K12" s="82">
        <f>VLOOKUP($C12,'2024'!$C$261:$U$504,VLOOKUP($L$4,Master!$D$9:$G$20,4,FALSE),FALSE)</f>
        <v>40741.110000000022</v>
      </c>
      <c r="L12" s="83">
        <f>VLOOKUP($C12,'2024'!$C$8:$U$251,VLOOKUP($L$4,Master!$D$9:$G$20,4,FALSE),FALSE)</f>
        <v>32137.37999999999</v>
      </c>
      <c r="M12" s="154">
        <f t="shared" si="10"/>
        <v>0.78881945042734414</v>
      </c>
      <c r="N12" s="154">
        <f t="shared" si="11"/>
        <v>4.568862667045776E-6</v>
      </c>
      <c r="O12" s="83">
        <f t="shared" si="12"/>
        <v>-8603.7300000000323</v>
      </c>
      <c r="P12" s="87">
        <f t="shared" si="13"/>
        <v>-0.21118054957265592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1292839.4100000001</v>
      </c>
      <c r="F13" s="83">
        <f>IFERROR(VLOOKUP($C13,'2024'!$C$8:$U$251,19,FALSE),0)</f>
        <v>977529.59999999986</v>
      </c>
      <c r="G13" s="84">
        <f t="shared" si="6"/>
        <v>0.75611061392381262</v>
      </c>
      <c r="H13" s="85">
        <f t="shared" si="7"/>
        <v>1.3897207847597383E-4</v>
      </c>
      <c r="I13" s="86">
        <f t="shared" si="8"/>
        <v>-315309.81000000029</v>
      </c>
      <c r="J13" s="87">
        <f t="shared" si="9"/>
        <v>-0.24388938607618735</v>
      </c>
      <c r="K13" s="82">
        <f>VLOOKUP($C13,'2024'!$C$261:$U$504,VLOOKUP($L$4,Master!$D$9:$G$20,4,FALSE),FALSE)</f>
        <v>177417.49000000002</v>
      </c>
      <c r="L13" s="83">
        <f>VLOOKUP($C13,'2024'!$C$8:$U$251,VLOOKUP($L$4,Master!$D$9:$G$20,4,FALSE),FALSE)</f>
        <v>179126.99999999997</v>
      </c>
      <c r="M13" s="154">
        <f t="shared" si="10"/>
        <v>1.0096355212780879</v>
      </c>
      <c r="N13" s="154">
        <f t="shared" si="11"/>
        <v>2.5465880011373326E-5</v>
      </c>
      <c r="O13" s="83">
        <f t="shared" si="12"/>
        <v>1709.5099999999511</v>
      </c>
      <c r="P13" s="87">
        <f t="shared" si="13"/>
        <v>9.6355212780879201E-3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4181879.7</v>
      </c>
      <c r="F14" s="83">
        <f>IFERROR(VLOOKUP($C14,'2024'!$C$8:$U$251,19,FALSE),0)</f>
        <v>3834936.9600000004</v>
      </c>
      <c r="G14" s="84">
        <f t="shared" si="6"/>
        <v>0.91703665220211861</v>
      </c>
      <c r="H14" s="85">
        <f t="shared" si="7"/>
        <v>5.4520002274665918E-4</v>
      </c>
      <c r="I14" s="86">
        <f t="shared" si="8"/>
        <v>-346942.73999999976</v>
      </c>
      <c r="J14" s="87">
        <f t="shared" si="9"/>
        <v>-8.2963347797881351E-2</v>
      </c>
      <c r="K14" s="82">
        <f>VLOOKUP($C14,'2024'!$C$261:$U$504,VLOOKUP($L$4,Master!$D$9:$G$20,4,FALSE),FALSE)</f>
        <v>617595.05999999982</v>
      </c>
      <c r="L14" s="83">
        <f>VLOOKUP($C14,'2024'!$C$8:$U$251,VLOOKUP($L$4,Master!$D$9:$G$20,4,FALSE),FALSE)</f>
        <v>613511.61000000022</v>
      </c>
      <c r="M14" s="154">
        <f t="shared" si="10"/>
        <v>0.99338814335723535</v>
      </c>
      <c r="N14" s="154">
        <f t="shared" si="11"/>
        <v>8.7220871481376208E-5</v>
      </c>
      <c r="O14" s="83">
        <f t="shared" si="12"/>
        <v>-4083.4499999996042</v>
      </c>
      <c r="P14" s="87">
        <f t="shared" si="13"/>
        <v>-6.6118566427646056E-3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681326.69000000006</v>
      </c>
      <c r="F15" s="83">
        <f>IFERROR(VLOOKUP($C15,'2024'!$C$8:$U$251,19,FALSE),0)</f>
        <v>443703.58999999997</v>
      </c>
      <c r="G15" s="84">
        <f t="shared" si="6"/>
        <v>0.6512347109137907</v>
      </c>
      <c r="H15" s="85">
        <f t="shared" si="7"/>
        <v>6.3079839351720218E-5</v>
      </c>
      <c r="I15" s="86">
        <f t="shared" si="8"/>
        <v>-237623.10000000009</v>
      </c>
      <c r="J15" s="87">
        <f t="shared" si="9"/>
        <v>-0.34876528908620924</v>
      </c>
      <c r="K15" s="82">
        <f>VLOOKUP($C15,'2024'!$C$261:$U$504,VLOOKUP($L$4,Master!$D$9:$G$20,4,FALSE),FALSE)</f>
        <v>105456.6</v>
      </c>
      <c r="L15" s="83">
        <f>VLOOKUP($C15,'2024'!$C$8:$U$251,VLOOKUP($L$4,Master!$D$9:$G$20,4,FALSE),FALSE)</f>
        <v>46822.97</v>
      </c>
      <c r="M15" s="154">
        <f t="shared" si="10"/>
        <v>0.44400227202470022</v>
      </c>
      <c r="N15" s="154">
        <f t="shared" si="11"/>
        <v>6.6566633494455504E-6</v>
      </c>
      <c r="O15" s="83">
        <f t="shared" si="12"/>
        <v>-58633.630000000005</v>
      </c>
      <c r="P15" s="87">
        <f t="shared" si="13"/>
        <v>-0.55599772797529978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780723.74000000011</v>
      </c>
      <c r="F16" s="83">
        <f>IFERROR(VLOOKUP($C16,'2024'!$C$8:$U$251,19,FALSE),0)</f>
        <v>447559.39999999997</v>
      </c>
      <c r="G16" s="84">
        <f t="shared" si="6"/>
        <v>0.57326218874809665</v>
      </c>
      <c r="H16" s="85">
        <f t="shared" si="7"/>
        <v>6.3628006823997715E-5</v>
      </c>
      <c r="I16" s="86">
        <f t="shared" si="8"/>
        <v>-333164.34000000014</v>
      </c>
      <c r="J16" s="87">
        <f t="shared" si="9"/>
        <v>-0.42673781125190341</v>
      </c>
      <c r="K16" s="82">
        <f>VLOOKUP($C16,'2024'!$C$261:$U$504,VLOOKUP($L$4,Master!$D$9:$G$20,4,FALSE),FALSE)</f>
        <v>92565.11</v>
      </c>
      <c r="L16" s="83">
        <f>VLOOKUP($C16,'2024'!$C$8:$U$251,VLOOKUP($L$4,Master!$D$9:$G$20,4,FALSE),FALSE)</f>
        <v>70912.45</v>
      </c>
      <c r="M16" s="154">
        <f t="shared" si="10"/>
        <v>0.76608184228377185</v>
      </c>
      <c r="N16" s="154">
        <f t="shared" si="11"/>
        <v>1.0081383281205572E-5</v>
      </c>
      <c r="O16" s="83">
        <f t="shared" si="12"/>
        <v>-21652.660000000003</v>
      </c>
      <c r="P16" s="87">
        <f t="shared" si="13"/>
        <v>-0.23391815771622809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105123.76999999999</v>
      </c>
      <c r="F17" s="83">
        <f>IFERROR(VLOOKUP($C17,'2024'!$C$8:$U$251,19,FALSE),0)</f>
        <v>69587.37</v>
      </c>
      <c r="G17" s="84">
        <f t="shared" si="6"/>
        <v>0.66195656795794144</v>
      </c>
      <c r="H17" s="85">
        <f t="shared" si="7"/>
        <v>9.8930011373329527E-6</v>
      </c>
      <c r="I17" s="86">
        <f t="shared" si="8"/>
        <v>-35536.399999999994</v>
      </c>
      <c r="J17" s="87">
        <f t="shared" si="9"/>
        <v>-0.33804343204205861</v>
      </c>
      <c r="K17" s="82">
        <f>VLOOKUP($C17,'2024'!$C$261:$U$504,VLOOKUP($L$4,Master!$D$9:$G$20,4,FALSE),FALSE)</f>
        <v>17321.84</v>
      </c>
      <c r="L17" s="83">
        <f>VLOOKUP($C17,'2024'!$C$8:$U$251,VLOOKUP($L$4,Master!$D$9:$G$20,4,FALSE),FALSE)</f>
        <v>0</v>
      </c>
      <c r="M17" s="154">
        <f t="shared" si="10"/>
        <v>0</v>
      </c>
      <c r="N17" s="154">
        <f t="shared" si="11"/>
        <v>0</v>
      </c>
      <c r="O17" s="83">
        <f t="shared" si="12"/>
        <v>-17321.84</v>
      </c>
      <c r="P17" s="87">
        <f t="shared" si="13"/>
        <v>-1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879988.8600000001</v>
      </c>
      <c r="F18" s="83">
        <f>IFERROR(VLOOKUP($C18,'2024'!$C$8:$U$251,19,FALSE),0)</f>
        <v>937623.52</v>
      </c>
      <c r="G18" s="84">
        <f t="shared" si="6"/>
        <v>1.0654947609223142</v>
      </c>
      <c r="H18" s="85">
        <f t="shared" si="7"/>
        <v>1.3329876599374468E-4</v>
      </c>
      <c r="I18" s="86">
        <f t="shared" si="8"/>
        <v>57634.659999999916</v>
      </c>
      <c r="J18" s="87">
        <f t="shared" si="9"/>
        <v>6.5494760922314293E-2</v>
      </c>
      <c r="K18" s="82">
        <f>VLOOKUP($C18,'2024'!$C$261:$U$504,VLOOKUP($L$4,Master!$D$9:$G$20,4,FALSE),FALSE)</f>
        <v>111537.70000000001</v>
      </c>
      <c r="L18" s="83">
        <f>VLOOKUP($C18,'2024'!$C$8:$U$251,VLOOKUP($L$4,Master!$D$9:$G$20,4,FALSE),FALSE)</f>
        <v>121416.01999999999</v>
      </c>
      <c r="M18" s="154">
        <f t="shared" si="10"/>
        <v>1.0885648529600302</v>
      </c>
      <c r="N18" s="154">
        <f t="shared" si="11"/>
        <v>1.726130508956497E-5</v>
      </c>
      <c r="O18" s="83">
        <f t="shared" si="12"/>
        <v>9878.3199999999779</v>
      </c>
      <c r="P18" s="87">
        <f t="shared" si="13"/>
        <v>8.8564852960030346E-2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3451926.3800000004</v>
      </c>
      <c r="F19" s="83">
        <f>IFERROR(VLOOKUP($C19,'2024'!$C$8:$U$251,19,FALSE),0)</f>
        <v>2966457.67</v>
      </c>
      <c r="G19" s="84">
        <f t="shared" si="6"/>
        <v>0.85936295953101982</v>
      </c>
      <c r="H19" s="85">
        <f t="shared" si="7"/>
        <v>4.2173125817458062E-4</v>
      </c>
      <c r="I19" s="86">
        <f t="shared" si="8"/>
        <v>-485468.71000000043</v>
      </c>
      <c r="J19" s="87">
        <f t="shared" si="9"/>
        <v>-0.14063704046898021</v>
      </c>
      <c r="K19" s="82">
        <f>VLOOKUP($C19,'2024'!$C$261:$U$504,VLOOKUP($L$4,Master!$D$9:$G$20,4,FALSE),FALSE)</f>
        <v>498716.47000000009</v>
      </c>
      <c r="L19" s="83">
        <f>VLOOKUP($C19,'2024'!$C$8:$U$251,VLOOKUP($L$4,Master!$D$9:$G$20,4,FALSE),FALSE)</f>
        <v>381561.24</v>
      </c>
      <c r="M19" s="154">
        <f t="shared" si="10"/>
        <v>0.76508650295828395</v>
      </c>
      <c r="N19" s="154">
        <f t="shared" si="11"/>
        <v>5.4245271538242818E-5</v>
      </c>
      <c r="O19" s="83">
        <f t="shared" si="12"/>
        <v>-117155.2300000001</v>
      </c>
      <c r="P19" s="87">
        <f t="shared" si="13"/>
        <v>-0.23491349704171607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3512903.5</v>
      </c>
      <c r="F20" s="83">
        <f>IFERROR(VLOOKUP($C20,'2024'!$C$8:$U$251,19,FALSE),0)</f>
        <v>3157648.16</v>
      </c>
      <c r="G20" s="84">
        <f t="shared" si="6"/>
        <v>0.89887130688332317</v>
      </c>
      <c r="H20" s="85">
        <f t="shared" si="7"/>
        <v>4.4891216377594543E-4</v>
      </c>
      <c r="I20" s="86">
        <f t="shared" si="8"/>
        <v>-355255.33999999985</v>
      </c>
      <c r="J20" s="87">
        <f t="shared" si="9"/>
        <v>-0.1011286931166768</v>
      </c>
      <c r="K20" s="82">
        <f>VLOOKUP($C20,'2024'!$C$261:$U$504,VLOOKUP($L$4,Master!$D$9:$G$20,4,FALSE),FALSE)</f>
        <v>452464.07999999996</v>
      </c>
      <c r="L20" s="83">
        <f>VLOOKUP($C20,'2024'!$C$8:$U$251,VLOOKUP($L$4,Master!$D$9:$G$20,4,FALSE),FALSE)</f>
        <v>431944.84000000008</v>
      </c>
      <c r="M20" s="154">
        <f t="shared" si="10"/>
        <v>0.9546500133226048</v>
      </c>
      <c r="N20" s="154">
        <f t="shared" si="11"/>
        <v>6.1408137617287471E-5</v>
      </c>
      <c r="O20" s="83">
        <f t="shared" si="12"/>
        <v>-20519.239999999874</v>
      </c>
      <c r="P20" s="87">
        <f t="shared" si="13"/>
        <v>-4.5349986677395197E-2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3495978.419999999</v>
      </c>
      <c r="F21" s="83">
        <f>IFERROR(VLOOKUP($C21,'2024'!$C$8:$U$251,19,FALSE),0)</f>
        <v>2721067.84</v>
      </c>
      <c r="G21" s="84">
        <f t="shared" si="6"/>
        <v>0.77834228736457722</v>
      </c>
      <c r="H21" s="85">
        <f t="shared" si="7"/>
        <v>3.8684501563832812E-4</v>
      </c>
      <c r="I21" s="86">
        <f t="shared" si="8"/>
        <v>-774910.57999999914</v>
      </c>
      <c r="J21" s="87">
        <f t="shared" si="9"/>
        <v>-0.22165771263542278</v>
      </c>
      <c r="K21" s="82">
        <f>VLOOKUP($C21,'2024'!$C$261:$U$504,VLOOKUP($L$4,Master!$D$9:$G$20,4,FALSE),FALSE)</f>
        <v>428069.46999999986</v>
      </c>
      <c r="L21" s="83">
        <f>VLOOKUP($C21,'2024'!$C$8:$U$251,VLOOKUP($L$4,Master!$D$9:$G$20,4,FALSE),FALSE)</f>
        <v>441314.51000000007</v>
      </c>
      <c r="M21" s="154">
        <f t="shared" si="10"/>
        <v>1.0309413329570087</v>
      </c>
      <c r="N21" s="154">
        <f t="shared" si="11"/>
        <v>6.2740191924936039E-5</v>
      </c>
      <c r="O21" s="83">
        <f t="shared" si="12"/>
        <v>13245.040000000212</v>
      </c>
      <c r="P21" s="87">
        <f t="shared" si="13"/>
        <v>3.0941332957008627E-2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103166.64</v>
      </c>
      <c r="F22" s="83">
        <f>IFERROR(VLOOKUP($C22,'2024'!$C$8:$U$251,19,FALSE),0)</f>
        <v>107558.02000000002</v>
      </c>
      <c r="G22" s="84">
        <f t="shared" si="6"/>
        <v>1.0425658914548348</v>
      </c>
      <c r="H22" s="85">
        <f t="shared" si="7"/>
        <v>1.5291160079613309E-5</v>
      </c>
      <c r="I22" s="86">
        <f t="shared" si="8"/>
        <v>4391.3800000000192</v>
      </c>
      <c r="J22" s="87">
        <f t="shared" si="9"/>
        <v>4.256589145483481E-2</v>
      </c>
      <c r="K22" s="82">
        <f>VLOOKUP($C22,'2024'!$C$261:$U$504,VLOOKUP($L$4,Master!$D$9:$G$20,4,FALSE),FALSE)</f>
        <v>13349.01</v>
      </c>
      <c r="L22" s="83">
        <f>VLOOKUP($C22,'2024'!$C$8:$U$251,VLOOKUP($L$4,Master!$D$9:$G$20,4,FALSE),FALSE)</f>
        <v>15668.099999999999</v>
      </c>
      <c r="M22" s="154">
        <f t="shared" si="10"/>
        <v>1.1737274899037455</v>
      </c>
      <c r="N22" s="154">
        <f t="shared" si="11"/>
        <v>2.2274808075063972E-6</v>
      </c>
      <c r="O22" s="83">
        <f t="shared" si="12"/>
        <v>2319.0899999999983</v>
      </c>
      <c r="P22" s="87">
        <f t="shared" si="13"/>
        <v>0.17372748990374554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9041.239999999998</v>
      </c>
      <c r="F23" s="83">
        <f>IFERROR(VLOOKUP($C23,'2024'!$C$8:$U$251,19,FALSE),0)</f>
        <v>24961.03</v>
      </c>
      <c r="G23" s="84">
        <f t="shared" si="6"/>
        <v>2.7607971915356746</v>
      </c>
      <c r="H23" s="85">
        <f t="shared" si="7"/>
        <v>3.5486252487915835E-6</v>
      </c>
      <c r="I23" s="86">
        <f t="shared" si="8"/>
        <v>15919.79</v>
      </c>
      <c r="J23" s="87">
        <f t="shared" si="9"/>
        <v>1.7607971915356748</v>
      </c>
      <c r="K23" s="82">
        <f>VLOOKUP($C23,'2024'!$C$261:$U$504,VLOOKUP($L$4,Master!$D$9:$G$20,4,FALSE),FALSE)</f>
        <v>777.32000000000016</v>
      </c>
      <c r="L23" s="83">
        <f>VLOOKUP($C23,'2024'!$C$8:$U$251,VLOOKUP($L$4,Master!$D$9:$G$20,4,FALSE),FALSE)</f>
        <v>3605.2300000000005</v>
      </c>
      <c r="M23" s="154">
        <f t="shared" si="10"/>
        <v>4.6380255235938863</v>
      </c>
      <c r="N23" s="154">
        <f t="shared" si="11"/>
        <v>5.1254336081887982E-7</v>
      </c>
      <c r="O23" s="83">
        <f t="shared" si="12"/>
        <v>2827.9100000000003</v>
      </c>
      <c r="P23" s="87">
        <f t="shared" si="13"/>
        <v>3.6380255235938863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774644.81</v>
      </c>
      <c r="F24" s="83">
        <f>IFERROR(VLOOKUP($C24,'2024'!$C$8:$U$251,19,FALSE),0)</f>
        <v>590735.07000000007</v>
      </c>
      <c r="G24" s="84">
        <f t="shared" si="6"/>
        <v>0.76258830159850943</v>
      </c>
      <c r="H24" s="85">
        <f t="shared" si="7"/>
        <v>8.3982807790730746E-5</v>
      </c>
      <c r="I24" s="86">
        <f t="shared" si="8"/>
        <v>-183909.74</v>
      </c>
      <c r="J24" s="87">
        <f t="shared" si="9"/>
        <v>-0.2374116984014906</v>
      </c>
      <c r="K24" s="82">
        <f>VLOOKUP($C24,'2024'!$C$261:$U$504,VLOOKUP($L$4,Master!$D$9:$G$20,4,FALSE),FALSE)</f>
        <v>92521.810000000012</v>
      </c>
      <c r="L24" s="83">
        <f>VLOOKUP($C24,'2024'!$C$8:$U$251,VLOOKUP($L$4,Master!$D$9:$G$20,4,FALSE),FALSE)</f>
        <v>101130.75</v>
      </c>
      <c r="M24" s="154">
        <f t="shared" si="10"/>
        <v>1.0930476824869724</v>
      </c>
      <c r="N24" s="154">
        <f t="shared" si="11"/>
        <v>1.4377416832527723E-5</v>
      </c>
      <c r="O24" s="83">
        <f t="shared" si="12"/>
        <v>8608.9399999999878</v>
      </c>
      <c r="P24" s="87">
        <f t="shared" si="13"/>
        <v>9.3047682486972386E-2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291176.31</v>
      </c>
      <c r="F25" s="83">
        <f>IFERROR(VLOOKUP($C25,'2024'!$C$8:$U$251,19,FALSE),0)</f>
        <v>337496.02</v>
      </c>
      <c r="G25" s="84">
        <f t="shared" si="6"/>
        <v>1.159077879653053</v>
      </c>
      <c r="H25" s="85">
        <f t="shared" si="7"/>
        <v>4.7980668183110605E-5</v>
      </c>
      <c r="I25" s="86">
        <f t="shared" si="8"/>
        <v>46319.710000000021</v>
      </c>
      <c r="J25" s="87">
        <f t="shared" si="9"/>
        <v>0.15907787965305289</v>
      </c>
      <c r="K25" s="82">
        <f>VLOOKUP($C25,'2024'!$C$261:$U$504,VLOOKUP($L$4,Master!$D$9:$G$20,4,FALSE),FALSE)</f>
        <v>30150.720000000001</v>
      </c>
      <c r="L25" s="83">
        <f>VLOOKUP($C25,'2024'!$C$8:$U$251,VLOOKUP($L$4,Master!$D$9:$G$20,4,FALSE),FALSE)</f>
        <v>90112.07</v>
      </c>
      <c r="M25" s="154">
        <f t="shared" si="10"/>
        <v>2.9887203357001093</v>
      </c>
      <c r="N25" s="154">
        <f t="shared" si="11"/>
        <v>1.2810928348023884E-5</v>
      </c>
      <c r="O25" s="83">
        <f t="shared" si="12"/>
        <v>59961.350000000006</v>
      </c>
      <c r="P25" s="87">
        <f t="shared" si="13"/>
        <v>1.9887203357001095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266540.42</v>
      </c>
      <c r="F26" s="83">
        <f>IFERROR(VLOOKUP($C26,'2024'!$C$8:$U$251,19,FALSE),0)</f>
        <v>229516.90000000002</v>
      </c>
      <c r="G26" s="84">
        <f t="shared" si="6"/>
        <v>0.8610960393924495</v>
      </c>
      <c r="H26" s="85">
        <f t="shared" si="7"/>
        <v>3.2629641740119421E-5</v>
      </c>
      <c r="I26" s="86">
        <f t="shared" si="8"/>
        <v>-37023.51999999996</v>
      </c>
      <c r="J26" s="87">
        <f t="shared" si="9"/>
        <v>-0.1389039606075505</v>
      </c>
      <c r="K26" s="82">
        <f>VLOOKUP($C26,'2024'!$C$261:$U$504,VLOOKUP($L$4,Master!$D$9:$G$20,4,FALSE),FALSE)</f>
        <v>43746.98</v>
      </c>
      <c r="L26" s="83">
        <f>VLOOKUP($C26,'2024'!$C$8:$U$251,VLOOKUP($L$4,Master!$D$9:$G$20,4,FALSE),FALSE)</f>
        <v>31160.330000000005</v>
      </c>
      <c r="M26" s="154">
        <f t="shared" si="10"/>
        <v>0.71228528232120258</v>
      </c>
      <c r="N26" s="154">
        <f t="shared" si="11"/>
        <v>4.4299587716804101E-6</v>
      </c>
      <c r="O26" s="83">
        <f t="shared" si="12"/>
        <v>-12586.649999999998</v>
      </c>
      <c r="P26" s="87">
        <f t="shared" si="13"/>
        <v>-0.28771471767879742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23044.49</v>
      </c>
      <c r="F27" s="83">
        <f>IFERROR(VLOOKUP($C27,'2024'!$C$8:$U$251,19,FALSE),0)</f>
        <v>16975</v>
      </c>
      <c r="G27" s="84">
        <f t="shared" si="6"/>
        <v>0.73661860167007376</v>
      </c>
      <c r="H27" s="85">
        <f t="shared" si="7"/>
        <v>2.4132783622405458E-6</v>
      </c>
      <c r="I27" s="86">
        <f t="shared" si="8"/>
        <v>-6069.4900000000016</v>
      </c>
      <c r="J27" s="87">
        <f t="shared" si="9"/>
        <v>-0.26338139832992619</v>
      </c>
      <c r="K27" s="82">
        <f>VLOOKUP($C27,'2024'!$C$261:$U$504,VLOOKUP($L$4,Master!$D$9:$G$20,4,FALSE),FALSE)</f>
        <v>3323.11</v>
      </c>
      <c r="L27" s="83">
        <f>VLOOKUP($C27,'2024'!$C$8:$U$251,VLOOKUP($L$4,Master!$D$9:$G$20,4,FALSE),FALSE)</f>
        <v>8225</v>
      </c>
      <c r="M27" s="154">
        <f t="shared" si="10"/>
        <v>2.4750911044172477</v>
      </c>
      <c r="N27" s="154">
        <f t="shared" si="11"/>
        <v>1.169320443559852E-6</v>
      </c>
      <c r="O27" s="83">
        <f t="shared" si="12"/>
        <v>4901.8899999999994</v>
      </c>
      <c r="P27" s="87">
        <f t="shared" si="13"/>
        <v>1.4750911044172474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7350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-7350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4449958.38</v>
      </c>
      <c r="F29" s="83">
        <f>IFERROR(VLOOKUP($C29,'2024'!$C$8:$U$251,19,FALSE),0)</f>
        <v>3814249.5599999987</v>
      </c>
      <c r="G29" s="84">
        <f t="shared" si="6"/>
        <v>0.85714274927667944</v>
      </c>
      <c r="H29" s="85">
        <f t="shared" si="7"/>
        <v>5.4225896502701142E-4</v>
      </c>
      <c r="I29" s="86">
        <f t="shared" si="8"/>
        <v>-635708.82000000123</v>
      </c>
      <c r="J29" s="87">
        <f t="shared" si="9"/>
        <v>-0.14285725072332053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635708.25999999989</v>
      </c>
      <c r="M29" s="154">
        <f t="shared" si="10"/>
        <v>0.99999987415612612</v>
      </c>
      <c r="N29" s="154">
        <f t="shared" si="11"/>
        <v>9.0376494171168589E-5</v>
      </c>
      <c r="O29" s="83">
        <f t="shared" si="12"/>
        <v>-8.0000000190921128E-2</v>
      </c>
      <c r="P29" s="87">
        <f t="shared" si="13"/>
        <v>-1.2584387392325404E-7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8569007.1500000004</v>
      </c>
      <c r="F30" s="83">
        <f>IFERROR(VLOOKUP($C30,'2024'!$C$8:$U$251,19,FALSE),0)</f>
        <v>7955970.1500000013</v>
      </c>
      <c r="G30" s="84">
        <f t="shared" si="6"/>
        <v>0.92845880633907518</v>
      </c>
      <c r="H30" s="85">
        <f t="shared" si="7"/>
        <v>1.1310733793005404E-3</v>
      </c>
      <c r="I30" s="86">
        <f t="shared" si="8"/>
        <v>-613036.99999999907</v>
      </c>
      <c r="J30" s="87">
        <f t="shared" si="9"/>
        <v>-7.1541193660924776E-2</v>
      </c>
      <c r="K30" s="82">
        <f>VLOOKUP($C30,'2024'!$C$261:$U$504,VLOOKUP($L$4,Master!$D$9:$G$20,4,FALSE),FALSE)</f>
        <v>1220565.6200000001</v>
      </c>
      <c r="L30" s="83">
        <f>VLOOKUP($C30,'2024'!$C$8:$U$251,VLOOKUP($L$4,Master!$D$9:$G$20,4,FALSE),FALSE)</f>
        <v>1134924.1200000001</v>
      </c>
      <c r="M30" s="154">
        <f t="shared" si="10"/>
        <v>0.92983457947963499</v>
      </c>
      <c r="N30" s="154">
        <f t="shared" si="11"/>
        <v>1.6134832527722493E-4</v>
      </c>
      <c r="O30" s="83">
        <f t="shared" si="12"/>
        <v>-85641.5</v>
      </c>
      <c r="P30" s="87">
        <f t="shared" si="13"/>
        <v>-7.0165420520364966E-2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2771224.6599999992</v>
      </c>
      <c r="F31" s="83">
        <f>IFERROR(VLOOKUP($C31,'2024'!$C$8:$U$251,19,FALSE),0)</f>
        <v>2074880.6400000001</v>
      </c>
      <c r="G31" s="84">
        <f t="shared" si="6"/>
        <v>0.7487233604510436</v>
      </c>
      <c r="H31" s="85">
        <f t="shared" si="7"/>
        <v>2.9497876599374466E-4</v>
      </c>
      <c r="I31" s="86">
        <f t="shared" si="8"/>
        <v>-696344.01999999909</v>
      </c>
      <c r="J31" s="87">
        <f t="shared" si="9"/>
        <v>-0.2512766395489564</v>
      </c>
      <c r="K31" s="82">
        <f>VLOOKUP($C31,'2024'!$C$261:$U$504,VLOOKUP($L$4,Master!$D$9:$G$20,4,FALSE),FALSE)</f>
        <v>240309.92999999991</v>
      </c>
      <c r="L31" s="83">
        <f>VLOOKUP($C31,'2024'!$C$8:$U$251,VLOOKUP($L$4,Master!$D$9:$G$20,4,FALSE),FALSE)</f>
        <v>186153.16999999998</v>
      </c>
      <c r="M31" s="154">
        <f t="shared" si="10"/>
        <v>0.77463786036640292</v>
      </c>
      <c r="N31" s="154">
        <f t="shared" si="11"/>
        <v>2.6464766846744382E-5</v>
      </c>
      <c r="O31" s="83">
        <f t="shared" si="12"/>
        <v>-54156.759999999922</v>
      </c>
      <c r="P31" s="87">
        <f t="shared" si="13"/>
        <v>-0.22536213963359708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606641.24</v>
      </c>
      <c r="F32" s="83">
        <f>IFERROR(VLOOKUP($C32,'2024'!$C$8:$U$251,19,FALSE),0)</f>
        <v>163653.25</v>
      </c>
      <c r="G32" s="84">
        <f t="shared" si="6"/>
        <v>0.269769410994874</v>
      </c>
      <c r="H32" s="85">
        <f t="shared" si="7"/>
        <v>2.326602928632357E-5</v>
      </c>
      <c r="I32" s="86">
        <f t="shared" si="8"/>
        <v>-442987.99</v>
      </c>
      <c r="J32" s="87">
        <f t="shared" si="9"/>
        <v>-0.73023058900512594</v>
      </c>
      <c r="K32" s="82">
        <f>VLOOKUP($C32,'2024'!$C$261:$U$504,VLOOKUP($L$4,Master!$D$9:$G$20,4,FALSE),FALSE)</f>
        <v>98261.289999999979</v>
      </c>
      <c r="L32" s="83">
        <f>VLOOKUP($C32,'2024'!$C$8:$U$251,VLOOKUP($L$4,Master!$D$9:$G$20,4,FALSE),FALSE)</f>
        <v>21872.5</v>
      </c>
      <c r="M32" s="154">
        <f t="shared" si="10"/>
        <v>0.22259528650600868</v>
      </c>
      <c r="N32" s="154">
        <f t="shared" si="11"/>
        <v>3.1095393801535401E-6</v>
      </c>
      <c r="O32" s="83">
        <f t="shared" si="12"/>
        <v>-76388.789999999979</v>
      </c>
      <c r="P32" s="87">
        <f t="shared" si="13"/>
        <v>-0.77740471349399132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1000.4899999999999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-1000.4899999999999</v>
      </c>
      <c r="J33" s="87">
        <f t="shared" si="9"/>
        <v>-1</v>
      </c>
      <c r="K33" s="82">
        <f>VLOOKUP($C33,'2024'!$C$261:$U$504,VLOOKUP($L$4,Master!$D$9:$G$20,4,FALSE),FALSE)</f>
        <v>1000.0699999999999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-1000.0699999999999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7120</v>
      </c>
      <c r="F34" s="83">
        <f>IFERROR(VLOOKUP($C34,'2024'!$C$8:$U$251,19,FALSE),0)</f>
        <v>7430.36</v>
      </c>
      <c r="G34" s="84">
        <f t="shared" si="6"/>
        <v>1.0435898876404495</v>
      </c>
      <c r="H34" s="85">
        <f t="shared" si="7"/>
        <v>1.0563491612169462E-6</v>
      </c>
      <c r="I34" s="86">
        <f t="shared" si="8"/>
        <v>310.35999999999967</v>
      </c>
      <c r="J34" s="87">
        <f t="shared" si="9"/>
        <v>4.3589887640449396E-2</v>
      </c>
      <c r="K34" s="82">
        <f>VLOOKUP($C34,'2024'!$C$261:$U$504,VLOOKUP($L$4,Master!$D$9:$G$20,4,FALSE),FALSE)</f>
        <v>7120</v>
      </c>
      <c r="L34" s="83">
        <f>VLOOKUP($C34,'2024'!$C$8:$U$251,VLOOKUP($L$4,Master!$D$9:$G$20,4,FALSE),FALSE)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-7120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4607195.5999999996</v>
      </c>
      <c r="F35" s="83">
        <f>IFERROR(VLOOKUP($C35,'2024'!$C$8:$U$251,19,FALSE),0)</f>
        <v>3131847.25</v>
      </c>
      <c r="G35" s="84">
        <f t="shared" si="6"/>
        <v>0.67977301636596466</v>
      </c>
      <c r="H35" s="85">
        <f t="shared" si="7"/>
        <v>4.4524413562695478E-4</v>
      </c>
      <c r="I35" s="86">
        <f t="shared" si="8"/>
        <v>-1475348.3499999996</v>
      </c>
      <c r="J35" s="87">
        <f t="shared" si="9"/>
        <v>-0.32022698363403534</v>
      </c>
      <c r="K35" s="82">
        <f>VLOOKUP($C35,'2024'!$C$261:$U$504,VLOOKUP($L$4,Master!$D$9:$G$20,4,FALSE),FALSE)</f>
        <v>220562.72000000003</v>
      </c>
      <c r="L35" s="83">
        <f>VLOOKUP($C35,'2024'!$C$8:$U$251,VLOOKUP($L$4,Master!$D$9:$G$20,4,FALSE),FALSE)</f>
        <v>587332.94999999995</v>
      </c>
      <c r="M35" s="154">
        <f t="shared" si="10"/>
        <v>2.6628840540232721</v>
      </c>
      <c r="N35" s="154">
        <f t="shared" si="11"/>
        <v>8.3499139891953363E-5</v>
      </c>
      <c r="O35" s="83">
        <f t="shared" si="12"/>
        <v>366770.22999999992</v>
      </c>
      <c r="P35" s="87">
        <f t="shared" si="13"/>
        <v>1.6628840540232723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335911.97000000003</v>
      </c>
      <c r="F36" s="83">
        <f>IFERROR(VLOOKUP($C36,'2024'!$C$8:$U$251,19,FALSE),0)</f>
        <v>66826.33</v>
      </c>
      <c r="G36" s="84">
        <f t="shared" si="6"/>
        <v>0.19894000800269188</v>
      </c>
      <c r="H36" s="85">
        <f t="shared" si="7"/>
        <v>9.500473414842195E-6</v>
      </c>
      <c r="I36" s="86">
        <f t="shared" si="8"/>
        <v>-269085.64</v>
      </c>
      <c r="J36" s="87">
        <f t="shared" si="9"/>
        <v>-0.80105999199730804</v>
      </c>
      <c r="K36" s="82">
        <f>VLOOKUP($C36,'2024'!$C$261:$U$504,VLOOKUP($L$4,Master!$D$9:$G$20,4,FALSE),FALSE)</f>
        <v>47340.9</v>
      </c>
      <c r="L36" s="83">
        <f>VLOOKUP($C36,'2024'!$C$8:$U$251,VLOOKUP($L$4,Master!$D$9:$G$20,4,FALSE),FALSE)</f>
        <v>21310.5</v>
      </c>
      <c r="M36" s="154">
        <f t="shared" si="10"/>
        <v>0.45014987040804039</v>
      </c>
      <c r="N36" s="154">
        <f t="shared" si="11"/>
        <v>3.0296417401194198E-6</v>
      </c>
      <c r="O36" s="83">
        <f t="shared" si="12"/>
        <v>-26030.400000000001</v>
      </c>
      <c r="P36" s="87">
        <f t="shared" si="13"/>
        <v>-0.54985012959195956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10916334.52</v>
      </c>
      <c r="F37" s="83">
        <f>IFERROR(VLOOKUP($C37,'2024'!$C$8:$U$251,19,FALSE),0)</f>
        <v>10916334.52</v>
      </c>
      <c r="G37" s="84">
        <f t="shared" si="6"/>
        <v>1</v>
      </c>
      <c r="H37" s="85">
        <f t="shared" si="7"/>
        <v>1.5519383736138754E-3</v>
      </c>
      <c r="I37" s="86">
        <f t="shared" si="8"/>
        <v>0</v>
      </c>
      <c r="J37" s="87">
        <f t="shared" si="9"/>
        <v>0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1559476.36</v>
      </c>
      <c r="M37" s="154">
        <f t="shared" si="10"/>
        <v>1</v>
      </c>
      <c r="N37" s="154">
        <f t="shared" si="11"/>
        <v>2.2170548194483936E-4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1625749.5699999998</v>
      </c>
      <c r="F38" s="83">
        <f>IFERROR(VLOOKUP($C38,'2024'!$C$8:$U$251,19,FALSE),0)</f>
        <v>381404.79</v>
      </c>
      <c r="G38" s="84">
        <f t="shared" si="6"/>
        <v>0.23460242403754719</v>
      </c>
      <c r="H38" s="85">
        <f t="shared" si="7"/>
        <v>5.4223029570656808E-5</v>
      </c>
      <c r="I38" s="86">
        <f t="shared" si="8"/>
        <v>-1244344.7799999998</v>
      </c>
      <c r="J38" s="87">
        <f t="shared" si="9"/>
        <v>-0.76539757596245273</v>
      </c>
      <c r="K38" s="82">
        <f>VLOOKUP($C38,'2024'!$C$261:$U$504,VLOOKUP($L$4,Master!$D$9:$G$20,4,FALSE),FALSE)</f>
        <v>224572.13999999998</v>
      </c>
      <c r="L38" s="83">
        <f>VLOOKUP($C38,'2024'!$C$8:$U$251,VLOOKUP($L$4,Master!$D$9:$G$20,4,FALSE),FALSE)</f>
        <v>7949.87</v>
      </c>
      <c r="M38" s="154">
        <f t="shared" si="10"/>
        <v>3.5400072333104188E-2</v>
      </c>
      <c r="N38" s="154">
        <f t="shared" si="11"/>
        <v>1.1302061415979529E-6</v>
      </c>
      <c r="O38" s="83">
        <f t="shared" si="12"/>
        <v>-216622.27</v>
      </c>
      <c r="P38" s="87">
        <f t="shared" si="13"/>
        <v>-0.96459992766689584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709231.5700000003</v>
      </c>
      <c r="F39" s="83">
        <f>IFERROR(VLOOKUP($C39,'2024'!$C$8:$U$251,19,FALSE),0)</f>
        <v>632335.28999999992</v>
      </c>
      <c r="G39" s="84">
        <f t="shared" si="6"/>
        <v>0.89157803564779226</v>
      </c>
      <c r="H39" s="85">
        <f t="shared" si="7"/>
        <v>8.9896970429343174E-5</v>
      </c>
      <c r="I39" s="86">
        <f t="shared" si="8"/>
        <v>-76896.280000000377</v>
      </c>
      <c r="J39" s="87">
        <f t="shared" si="9"/>
        <v>-0.10842196435220776</v>
      </c>
      <c r="K39" s="82">
        <f>VLOOKUP($C39,'2024'!$C$261:$U$504,VLOOKUP($L$4,Master!$D$9:$G$20,4,FALSE),FALSE)</f>
        <v>97481.080000000016</v>
      </c>
      <c r="L39" s="83">
        <f>VLOOKUP($C39,'2024'!$C$8:$U$251,VLOOKUP($L$4,Master!$D$9:$G$20,4,FALSE),FALSE)</f>
        <v>85653.120000000024</v>
      </c>
      <c r="M39" s="154">
        <f t="shared" si="10"/>
        <v>0.87866404434583623</v>
      </c>
      <c r="N39" s="154">
        <f t="shared" si="11"/>
        <v>1.2177014500995169E-5</v>
      </c>
      <c r="O39" s="83">
        <f t="shared" si="12"/>
        <v>-11827.959999999992</v>
      </c>
      <c r="P39" s="87">
        <f t="shared" si="13"/>
        <v>-0.12133595565416376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2136061.1800000002</v>
      </c>
      <c r="F40" s="83">
        <f>IFERROR(VLOOKUP($C40,'2024'!$C$8:$U$251,19,FALSE),0)</f>
        <v>1624239.3799999997</v>
      </c>
      <c r="G40" s="84">
        <f t="shared" si="6"/>
        <v>0.76038991542367695</v>
      </c>
      <c r="H40" s="85">
        <f t="shared" si="7"/>
        <v>2.3091262155245943E-4</v>
      </c>
      <c r="I40" s="86">
        <f t="shared" si="8"/>
        <v>-511821.80000000051</v>
      </c>
      <c r="J40" s="87">
        <f t="shared" si="9"/>
        <v>-0.23961008457632307</v>
      </c>
      <c r="K40" s="82">
        <f>VLOOKUP($C40,'2024'!$C$261:$U$504,VLOOKUP($L$4,Master!$D$9:$G$20,4,FALSE),FALSE)</f>
        <v>336692.72</v>
      </c>
      <c r="L40" s="83">
        <f>VLOOKUP($C40,'2024'!$C$8:$U$251,VLOOKUP($L$4,Master!$D$9:$G$20,4,FALSE),FALSE)</f>
        <v>323656.69999999995</v>
      </c>
      <c r="M40" s="154">
        <f t="shared" si="10"/>
        <v>0.96128214474016538</v>
      </c>
      <c r="N40" s="154">
        <f t="shared" si="11"/>
        <v>4.6013178845607047E-5</v>
      </c>
      <c r="O40" s="83">
        <f t="shared" si="12"/>
        <v>-13036.020000000019</v>
      </c>
      <c r="P40" s="87">
        <f t="shared" si="13"/>
        <v>-3.8717855259834608E-2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747567.44000000006</v>
      </c>
      <c r="F41" s="83">
        <f>IFERROR(VLOOKUP($C41,'2024'!$C$8:$U$251,19,FALSE),0)</f>
        <v>609294.60000000009</v>
      </c>
      <c r="G41" s="84">
        <f t="shared" si="6"/>
        <v>0.81503629960127755</v>
      </c>
      <c r="H41" s="85">
        <f t="shared" si="7"/>
        <v>8.6621353426215536E-5</v>
      </c>
      <c r="I41" s="86">
        <f t="shared" si="8"/>
        <v>-138272.83999999997</v>
      </c>
      <c r="J41" s="87">
        <f t="shared" si="9"/>
        <v>-0.18496370039872251</v>
      </c>
      <c r="K41" s="82">
        <f>VLOOKUP($C41,'2024'!$C$261:$U$504,VLOOKUP($L$4,Master!$D$9:$G$20,4,FALSE),FALSE)</f>
        <v>110102.45999999999</v>
      </c>
      <c r="L41" s="83">
        <f>VLOOKUP($C41,'2024'!$C$8:$U$251,VLOOKUP($L$4,Master!$D$9:$G$20,4,FALSE),FALSE)</f>
        <v>72508.94</v>
      </c>
      <c r="M41" s="154">
        <f t="shared" si="10"/>
        <v>0.65855876426375948</v>
      </c>
      <c r="N41" s="154">
        <f t="shared" si="11"/>
        <v>1.0308350867216378E-5</v>
      </c>
      <c r="O41" s="83">
        <f t="shared" si="12"/>
        <v>-37593.51999999999</v>
      </c>
      <c r="P41" s="87">
        <f t="shared" si="13"/>
        <v>-0.34144123573624052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1716217.2299999988</v>
      </c>
      <c r="F42" s="83">
        <f>IFERROR(VLOOKUP($C42,'2024'!$C$8:$U$251,19,FALSE),0)</f>
        <v>1530671.49</v>
      </c>
      <c r="G42" s="84">
        <f t="shared" si="6"/>
        <v>0.89188679803663373</v>
      </c>
      <c r="H42" s="85">
        <f t="shared" si="7"/>
        <v>2.1761039095820301E-4</v>
      </c>
      <c r="I42" s="86">
        <f t="shared" si="8"/>
        <v>-185545.73999999883</v>
      </c>
      <c r="J42" s="87">
        <f t="shared" si="9"/>
        <v>-0.10811320196336623</v>
      </c>
      <c r="K42" s="82">
        <f>VLOOKUP($C42,'2024'!$C$261:$U$504,VLOOKUP($L$4,Master!$D$9:$G$20,4,FALSE),FALSE)</f>
        <v>256477.36999999982</v>
      </c>
      <c r="L42" s="83">
        <f>VLOOKUP($C42,'2024'!$C$8:$U$251,VLOOKUP($L$4,Master!$D$9:$G$20,4,FALSE),FALSE)</f>
        <v>226449.99</v>
      </c>
      <c r="M42" s="154">
        <f t="shared" si="10"/>
        <v>0.8829238618596259</v>
      </c>
      <c r="N42" s="154">
        <f t="shared" si="11"/>
        <v>3.2193629513790157E-5</v>
      </c>
      <c r="O42" s="83">
        <f t="shared" si="12"/>
        <v>-30027.37999999983</v>
      </c>
      <c r="P42" s="87">
        <f t="shared" si="13"/>
        <v>-0.11707613814037414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1677921.4199999983</v>
      </c>
      <c r="F43" s="83">
        <f>IFERROR(VLOOKUP($C43,'2024'!$C$8:$U$251,19,FALSE),0)</f>
        <v>1581214.3800000004</v>
      </c>
      <c r="G43" s="84">
        <f t="shared" si="6"/>
        <v>0.94236497678181019</v>
      </c>
      <c r="H43" s="85">
        <f t="shared" si="7"/>
        <v>2.2479590275803246E-4</v>
      </c>
      <c r="I43" s="86">
        <f t="shared" si="8"/>
        <v>-96707.039999997942</v>
      </c>
      <c r="J43" s="87">
        <f t="shared" si="9"/>
        <v>-5.7635023218189828E-2</v>
      </c>
      <c r="K43" s="82">
        <f>VLOOKUP($C43,'2024'!$C$261:$U$504,VLOOKUP($L$4,Master!$D$9:$G$20,4,FALSE),FALSE)</f>
        <v>237853.65999999974</v>
      </c>
      <c r="L43" s="83">
        <f>VLOOKUP($C43,'2024'!$C$8:$U$251,VLOOKUP($L$4,Master!$D$9:$G$20,4,FALSE),FALSE)</f>
        <v>249441.97999999998</v>
      </c>
      <c r="M43" s="154">
        <f t="shared" si="10"/>
        <v>1.0487203770587354</v>
      </c>
      <c r="N43" s="154">
        <f t="shared" si="11"/>
        <v>3.5462323002558999E-5</v>
      </c>
      <c r="O43" s="83">
        <f t="shared" si="12"/>
        <v>11588.32000000024</v>
      </c>
      <c r="P43" s="87">
        <f t="shared" si="13"/>
        <v>4.8720377058735408E-2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2954609.7200000007</v>
      </c>
      <c r="F44" s="83">
        <f>IFERROR(VLOOKUP($C44,'2024'!$C$8:$U$251,19,FALSE),0)</f>
        <v>3251651.9999999995</v>
      </c>
      <c r="G44" s="84">
        <f t="shared" si="6"/>
        <v>1.1005352002971136</v>
      </c>
      <c r="H44" s="85">
        <f t="shared" si="7"/>
        <v>4.6227637190787599E-4</v>
      </c>
      <c r="I44" s="86">
        <f t="shared" si="8"/>
        <v>297042.27999999886</v>
      </c>
      <c r="J44" s="87">
        <f t="shared" si="9"/>
        <v>0.10053520029711362</v>
      </c>
      <c r="K44" s="82">
        <f>VLOOKUP($C44,'2024'!$C$261:$U$504,VLOOKUP($L$4,Master!$D$9:$G$20,4,FALSE),FALSE)</f>
        <v>418064.58000000013</v>
      </c>
      <c r="L44" s="83">
        <f>VLOOKUP($C44,'2024'!$C$8:$U$251,VLOOKUP($L$4,Master!$D$9:$G$20,4,FALSE),FALSE)</f>
        <v>475714.37</v>
      </c>
      <c r="M44" s="154">
        <f t="shared" si="10"/>
        <v>1.13789685316082</v>
      </c>
      <c r="N44" s="154">
        <f t="shared" si="11"/>
        <v>6.7630703724765419E-5</v>
      </c>
      <c r="O44" s="83">
        <f t="shared" si="12"/>
        <v>57649.789999999863</v>
      </c>
      <c r="P44" s="87">
        <f t="shared" si="13"/>
        <v>0.1378968531608199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7607303.7299999846</v>
      </c>
      <c r="F45" s="83">
        <f>IFERROR(VLOOKUP($C45,'2024'!$C$8:$U$251,19,FALSE),0)</f>
        <v>7376796.9899999984</v>
      </c>
      <c r="G45" s="84">
        <f t="shared" si="6"/>
        <v>0.96969928529460903</v>
      </c>
      <c r="H45" s="85">
        <f t="shared" si="7"/>
        <v>1.0487342891669035E-3</v>
      </c>
      <c r="I45" s="86">
        <f t="shared" si="8"/>
        <v>-230506.73999998625</v>
      </c>
      <c r="J45" s="87">
        <f t="shared" si="9"/>
        <v>-3.0300714705390988E-2</v>
      </c>
      <c r="K45" s="82">
        <f>VLOOKUP($C45,'2024'!$C$261:$U$504,VLOOKUP($L$4,Master!$D$9:$G$20,4,FALSE),FALSE)</f>
        <v>1062518.9299999971</v>
      </c>
      <c r="L45" s="83">
        <f>VLOOKUP($C45,'2024'!$C$8:$U$251,VLOOKUP($L$4,Master!$D$9:$G$20,4,FALSE),FALSE)</f>
        <v>1070250.7900000003</v>
      </c>
      <c r="M45" s="154">
        <f t="shared" si="10"/>
        <v>1.0072769150569423</v>
      </c>
      <c r="N45" s="154">
        <f t="shared" si="11"/>
        <v>1.5215393659368784E-4</v>
      </c>
      <c r="O45" s="83">
        <f t="shared" si="12"/>
        <v>7731.8600000031292</v>
      </c>
      <c r="P45" s="87">
        <f t="shared" si="13"/>
        <v>7.2769150569422323E-3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3132596.8700000029</v>
      </c>
      <c r="F46" s="83">
        <f>IFERROR(VLOOKUP($C46,'2024'!$C$8:$U$251,19,FALSE),0)</f>
        <v>3397095.1000000006</v>
      </c>
      <c r="G46" s="84">
        <f t="shared" si="6"/>
        <v>1.0844341742574739</v>
      </c>
      <c r="H46" s="85">
        <f t="shared" si="7"/>
        <v>4.8295352573215816E-4</v>
      </c>
      <c r="I46" s="86">
        <f t="shared" si="8"/>
        <v>264498.22999999765</v>
      </c>
      <c r="J46" s="87">
        <f t="shared" si="9"/>
        <v>8.4434174257473932E-2</v>
      </c>
      <c r="K46" s="82">
        <f>VLOOKUP($C46,'2024'!$C$261:$U$504,VLOOKUP($L$4,Master!$D$9:$G$20,4,FALSE),FALSE)</f>
        <v>447175.49000000046</v>
      </c>
      <c r="L46" s="83">
        <f>VLOOKUP($C46,'2024'!$C$8:$U$251,VLOOKUP($L$4,Master!$D$9:$G$20,4,FALSE),FALSE)</f>
        <v>477246.76999999996</v>
      </c>
      <c r="M46" s="154">
        <f t="shared" si="10"/>
        <v>1.0672471561444468</v>
      </c>
      <c r="N46" s="154">
        <f t="shared" si="11"/>
        <v>6.7848559852146716E-5</v>
      </c>
      <c r="O46" s="83">
        <f t="shared" si="12"/>
        <v>30071.279999999504</v>
      </c>
      <c r="P46" s="87">
        <f t="shared" si="13"/>
        <v>6.7247156144446721E-2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3606891.6800000034</v>
      </c>
      <c r="F47" s="83">
        <f>IFERROR(VLOOKUP($C47,'2024'!$C$8:$U$251,19,FALSE),0)</f>
        <v>3378561.74</v>
      </c>
      <c r="G47" s="84">
        <f t="shared" si="6"/>
        <v>0.93669620264282427</v>
      </c>
      <c r="H47" s="85">
        <f t="shared" si="7"/>
        <v>4.8031870059709984E-4</v>
      </c>
      <c r="I47" s="86">
        <f t="shared" si="8"/>
        <v>-228329.9400000032</v>
      </c>
      <c r="J47" s="87">
        <f t="shared" si="9"/>
        <v>-6.3303797357175687E-2</v>
      </c>
      <c r="K47" s="82">
        <f>VLOOKUP($C47,'2024'!$C$261:$U$504,VLOOKUP($L$4,Master!$D$9:$G$20,4,FALSE),FALSE)</f>
        <v>490398.20000000083</v>
      </c>
      <c r="L47" s="83">
        <f>VLOOKUP($C47,'2024'!$C$8:$U$251,VLOOKUP($L$4,Master!$D$9:$G$20,4,FALSE),FALSE)</f>
        <v>546797.96000000031</v>
      </c>
      <c r="M47" s="154">
        <f t="shared" si="10"/>
        <v>1.1150080893445355</v>
      </c>
      <c r="N47" s="154">
        <f t="shared" si="11"/>
        <v>7.7736417401194245E-5</v>
      </c>
      <c r="O47" s="83">
        <f t="shared" si="12"/>
        <v>56399.759999999485</v>
      </c>
      <c r="P47" s="87">
        <f t="shared" si="13"/>
        <v>0.11500808934453551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1002644.08</v>
      </c>
      <c r="F48" s="83">
        <f>IFERROR(VLOOKUP($C48,'2024'!$C$8:$U$251,19,FALSE),0)</f>
        <v>940697.27000000014</v>
      </c>
      <c r="G48" s="84">
        <f t="shared" si="6"/>
        <v>0.9382165503834623</v>
      </c>
      <c r="H48" s="85">
        <f t="shared" si="7"/>
        <v>1.337357506397498E-4</v>
      </c>
      <c r="I48" s="86">
        <f t="shared" si="8"/>
        <v>-61946.809999999823</v>
      </c>
      <c r="J48" s="87">
        <f t="shared" si="9"/>
        <v>-6.1783449616537728E-2</v>
      </c>
      <c r="K48" s="82">
        <f>VLOOKUP($C48,'2024'!$C$261:$U$504,VLOOKUP($L$4,Master!$D$9:$G$20,4,FALSE),FALSE)</f>
        <v>142757.84999999998</v>
      </c>
      <c r="L48" s="83">
        <f>VLOOKUP($C48,'2024'!$C$8:$U$251,VLOOKUP($L$4,Master!$D$9:$G$20,4,FALSE),FALSE)</f>
        <v>151059.21999999997</v>
      </c>
      <c r="M48" s="154">
        <f t="shared" si="10"/>
        <v>1.0581500071624783</v>
      </c>
      <c r="N48" s="154">
        <f t="shared" si="11"/>
        <v>2.1475578618140455E-5</v>
      </c>
      <c r="O48" s="83">
        <f t="shared" si="12"/>
        <v>8301.3699999999953</v>
      </c>
      <c r="P48" s="87">
        <f t="shared" si="13"/>
        <v>5.8150007162478257E-2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1620702.4999999998</v>
      </c>
      <c r="F49" s="83">
        <f>IFERROR(VLOOKUP($C49,'2024'!$C$8:$U$251,19,FALSE),0)</f>
        <v>1174845.3500000001</v>
      </c>
      <c r="G49" s="84">
        <f t="shared" si="6"/>
        <v>0.72489883245074294</v>
      </c>
      <c r="H49" s="85">
        <f t="shared" si="7"/>
        <v>1.6702379158373614E-4</v>
      </c>
      <c r="I49" s="86">
        <f t="shared" si="8"/>
        <v>-445857.14999999967</v>
      </c>
      <c r="J49" s="87">
        <f t="shared" si="9"/>
        <v>-0.27510116754925701</v>
      </c>
      <c r="K49" s="82">
        <f>VLOOKUP($C49,'2024'!$C$261:$U$504,VLOOKUP($L$4,Master!$D$9:$G$20,4,FALSE),FALSE)</f>
        <v>203904.90999999997</v>
      </c>
      <c r="L49" s="83">
        <f>VLOOKUP($C49,'2024'!$C$8:$U$251,VLOOKUP($L$4,Master!$D$9:$G$20,4,FALSE),FALSE)</f>
        <v>173971.82999999996</v>
      </c>
      <c r="M49" s="154">
        <f t="shared" si="10"/>
        <v>0.85320078854403247</v>
      </c>
      <c r="N49" s="154">
        <f t="shared" si="11"/>
        <v>2.4732986920671021E-5</v>
      </c>
      <c r="O49" s="83">
        <f t="shared" si="12"/>
        <v>-29933.080000000016</v>
      </c>
      <c r="P49" s="87">
        <f t="shared" si="13"/>
        <v>-0.1467992114559675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756436.40000000014</v>
      </c>
      <c r="F50" s="83">
        <f>IFERROR(VLOOKUP($C50,'2024'!$C$8:$U$251,19,FALSE),0)</f>
        <v>584823.34000000008</v>
      </c>
      <c r="G50" s="84">
        <f t="shared" si="6"/>
        <v>0.77312955854583409</v>
      </c>
      <c r="H50" s="85">
        <f t="shared" si="7"/>
        <v>8.3142357122547637E-5</v>
      </c>
      <c r="I50" s="86">
        <f t="shared" si="8"/>
        <v>-171613.06000000006</v>
      </c>
      <c r="J50" s="87">
        <f t="shared" si="9"/>
        <v>-0.22687044145416591</v>
      </c>
      <c r="K50" s="82">
        <f>VLOOKUP($C50,'2024'!$C$261:$U$504,VLOOKUP($L$4,Master!$D$9:$G$20,4,FALSE),FALSE)</f>
        <v>99846.940000000017</v>
      </c>
      <c r="L50" s="83">
        <f>VLOOKUP($C50,'2024'!$C$8:$U$251,VLOOKUP($L$4,Master!$D$9:$G$20,4,FALSE),FALSE)</f>
        <v>84425.349999999991</v>
      </c>
      <c r="M50" s="154">
        <f t="shared" si="10"/>
        <v>0.84554769530242968</v>
      </c>
      <c r="N50" s="154">
        <f t="shared" si="11"/>
        <v>1.2002466590844469E-5</v>
      </c>
      <c r="O50" s="83">
        <f t="shared" si="12"/>
        <v>-15421.590000000026</v>
      </c>
      <c r="P50" s="87">
        <f t="shared" si="13"/>
        <v>-0.15445230469757032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9233753.5100000016</v>
      </c>
      <c r="F51" s="83">
        <f>IFERROR(VLOOKUP($C51,'2024'!$C$8:$U$251,19,FALSE),0)</f>
        <v>7618345.1000000015</v>
      </c>
      <c r="G51" s="84">
        <f t="shared" si="6"/>
        <v>0.82505398175828071</v>
      </c>
      <c r="H51" s="85">
        <f t="shared" si="7"/>
        <v>1.0830743673585445E-3</v>
      </c>
      <c r="I51" s="86">
        <f t="shared" si="8"/>
        <v>-1615408.4100000001</v>
      </c>
      <c r="J51" s="87">
        <f t="shared" si="9"/>
        <v>-0.17494601824171932</v>
      </c>
      <c r="K51" s="82">
        <f>VLOOKUP($C51,'2024'!$C$261:$U$504,VLOOKUP($L$4,Master!$D$9:$G$20,4,FALSE),FALSE)</f>
        <v>1370547.6700000004</v>
      </c>
      <c r="L51" s="83">
        <f>VLOOKUP($C51,'2024'!$C$8:$U$251,VLOOKUP($L$4,Master!$D$9:$G$20,4,FALSE),FALSE)</f>
        <v>934653.58000000007</v>
      </c>
      <c r="M51" s="154">
        <f t="shared" si="10"/>
        <v>0.68195627226888056</v>
      </c>
      <c r="N51" s="154">
        <f t="shared" si="11"/>
        <v>1.328765396644868E-4</v>
      </c>
      <c r="O51" s="83">
        <f t="shared" si="12"/>
        <v>-435894.09000000032</v>
      </c>
      <c r="P51" s="87">
        <f t="shared" si="13"/>
        <v>-0.3180437277311195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1808519.9200000002</v>
      </c>
      <c r="F52" s="83">
        <f>IFERROR(VLOOKUP($C52,'2024'!$C$8:$U$251,19,FALSE),0)</f>
        <v>963253.2899999998</v>
      </c>
      <c r="G52" s="84">
        <f t="shared" si="6"/>
        <v>0.53261967388227593</v>
      </c>
      <c r="H52" s="85">
        <f t="shared" si="7"/>
        <v>1.3694246374751205E-4</v>
      </c>
      <c r="I52" s="86">
        <f t="shared" si="8"/>
        <v>-845266.63000000035</v>
      </c>
      <c r="J52" s="87">
        <f t="shared" si="9"/>
        <v>-0.46738032611772407</v>
      </c>
      <c r="K52" s="82">
        <f>VLOOKUP($C52,'2024'!$C$261:$U$504,VLOOKUP($L$4,Master!$D$9:$G$20,4,FALSE),FALSE)</f>
        <v>261599.49</v>
      </c>
      <c r="L52" s="83">
        <f>VLOOKUP($C52,'2024'!$C$8:$U$251,VLOOKUP($L$4,Master!$D$9:$G$20,4,FALSE),FALSE)</f>
        <v>753064.09999999986</v>
      </c>
      <c r="M52" s="154">
        <f t="shared" si="10"/>
        <v>2.8786910096804847</v>
      </c>
      <c r="N52" s="154">
        <f t="shared" si="11"/>
        <v>1.0706057719647425E-4</v>
      </c>
      <c r="O52" s="83">
        <f t="shared" si="12"/>
        <v>491464.60999999987</v>
      </c>
      <c r="P52" s="87">
        <f t="shared" si="13"/>
        <v>1.8786910096804847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481735.97000000003</v>
      </c>
      <c r="F53" s="83">
        <f>IFERROR(VLOOKUP($C53,'2024'!$C$8:$U$251,19,FALSE),0)</f>
        <v>428482.74000000005</v>
      </c>
      <c r="G53" s="84">
        <f t="shared" si="6"/>
        <v>0.88945556629288036</v>
      </c>
      <c r="H53" s="85">
        <f t="shared" si="7"/>
        <v>6.0915942564685816E-5</v>
      </c>
      <c r="I53" s="86">
        <f t="shared" si="8"/>
        <v>-53253.229999999981</v>
      </c>
      <c r="J53" s="87">
        <f t="shared" si="9"/>
        <v>-0.11054443370711964</v>
      </c>
      <c r="K53" s="82">
        <f>VLOOKUP($C53,'2024'!$C$261:$U$504,VLOOKUP($L$4,Master!$D$9:$G$20,4,FALSE),FALSE)</f>
        <v>79028.259999999995</v>
      </c>
      <c r="L53" s="83">
        <f>VLOOKUP($C53,'2024'!$C$8:$U$251,VLOOKUP($L$4,Master!$D$9:$G$20,4,FALSE),FALSE)</f>
        <v>63959.560000000005</v>
      </c>
      <c r="M53" s="154">
        <f t="shared" si="10"/>
        <v>0.80932517051495256</v>
      </c>
      <c r="N53" s="154">
        <f t="shared" si="11"/>
        <v>9.0929144156951956E-6</v>
      </c>
      <c r="O53" s="83">
        <f t="shared" si="12"/>
        <v>-15068.69999999999</v>
      </c>
      <c r="P53" s="87">
        <f t="shared" si="13"/>
        <v>-0.19067482948504738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469148.89</v>
      </c>
      <c r="F54" s="83">
        <f>IFERROR(VLOOKUP($C54,'2024'!$C$8:$U$251,19,FALSE),0)</f>
        <v>617308.82999999996</v>
      </c>
      <c r="G54" s="84">
        <f t="shared" si="6"/>
        <v>1.3158057988797542</v>
      </c>
      <c r="H54" s="85">
        <f t="shared" si="7"/>
        <v>8.7760709411430194E-5</v>
      </c>
      <c r="I54" s="86">
        <f t="shared" si="8"/>
        <v>148159.93999999994</v>
      </c>
      <c r="J54" s="87">
        <f t="shared" si="9"/>
        <v>0.31580579887975424</v>
      </c>
      <c r="K54" s="82">
        <f>VLOOKUP($C54,'2024'!$C$261:$U$504,VLOOKUP($L$4,Master!$D$9:$G$20,4,FALSE),FALSE)</f>
        <v>66947.350000000006</v>
      </c>
      <c r="L54" s="83">
        <f>VLOOKUP($C54,'2024'!$C$8:$U$251,VLOOKUP($L$4,Master!$D$9:$G$20,4,FALSE),FALSE)</f>
        <v>124711.43999999999</v>
      </c>
      <c r="M54" s="154">
        <f t="shared" si="10"/>
        <v>1.8628286257783164</v>
      </c>
      <c r="N54" s="154">
        <f t="shared" si="11"/>
        <v>1.7729803810065396E-5</v>
      </c>
      <c r="O54" s="83">
        <f t="shared" si="12"/>
        <v>57764.089999999982</v>
      </c>
      <c r="P54" s="87">
        <f t="shared" si="13"/>
        <v>0.86282862577831654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1775545.5300000003</v>
      </c>
      <c r="F55" s="83">
        <f>IFERROR(VLOOKUP($C55,'2024'!$C$8:$U$251,19,FALSE),0)</f>
        <v>1223487.26</v>
      </c>
      <c r="G55" s="84">
        <f t="shared" si="6"/>
        <v>0.68907681573223289</v>
      </c>
      <c r="H55" s="85">
        <f t="shared" si="7"/>
        <v>1.7393904748365084E-4</v>
      </c>
      <c r="I55" s="86">
        <f t="shared" si="8"/>
        <v>-552058.27000000025</v>
      </c>
      <c r="J55" s="87">
        <f t="shared" si="9"/>
        <v>-0.31092318426776711</v>
      </c>
      <c r="K55" s="82">
        <f>VLOOKUP($C55,'2024'!$C$261:$U$504,VLOOKUP($L$4,Master!$D$9:$G$20,4,FALSE),FALSE)</f>
        <v>287835.66000000003</v>
      </c>
      <c r="L55" s="83">
        <f>VLOOKUP($C55,'2024'!$C$8:$U$251,VLOOKUP($L$4,Master!$D$9:$G$20,4,FALSE),FALSE)</f>
        <v>306000.52</v>
      </c>
      <c r="M55" s="154">
        <f t="shared" si="10"/>
        <v>1.0631084418101635</v>
      </c>
      <c r="N55" s="154">
        <f t="shared" si="11"/>
        <v>4.3503059425646858E-5</v>
      </c>
      <c r="O55" s="83">
        <f t="shared" si="12"/>
        <v>18164.859999999986</v>
      </c>
      <c r="P55" s="87">
        <f t="shared" si="13"/>
        <v>6.3108441810163424E-2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1842717.7999999998</v>
      </c>
      <c r="F56" s="83">
        <f>IFERROR(VLOOKUP($C56,'2024'!$C$8:$U$251,19,FALSE),0)</f>
        <v>964430.46</v>
      </c>
      <c r="G56" s="84">
        <f t="shared" si="6"/>
        <v>0.52337393170023105</v>
      </c>
      <c r="H56" s="85">
        <f t="shared" si="7"/>
        <v>1.3710981802672731E-4</v>
      </c>
      <c r="I56" s="86">
        <f t="shared" si="8"/>
        <v>-878287.33999999985</v>
      </c>
      <c r="J56" s="87">
        <f t="shared" si="9"/>
        <v>-0.47662606829976895</v>
      </c>
      <c r="K56" s="82">
        <f>VLOOKUP($C56,'2024'!$C$261:$U$504,VLOOKUP($L$4,Master!$D$9:$G$20,4,FALSE),FALSE)</f>
        <v>258158.52</v>
      </c>
      <c r="L56" s="83">
        <f>VLOOKUP($C56,'2024'!$C$8:$U$251,VLOOKUP($L$4,Master!$D$9:$G$20,4,FALSE),FALSE)</f>
        <v>120853.73000000003</v>
      </c>
      <c r="M56" s="154">
        <f t="shared" si="10"/>
        <v>0.46813767757887687</v>
      </c>
      <c r="N56" s="154">
        <f t="shared" si="11"/>
        <v>1.7181366221211262E-5</v>
      </c>
      <c r="O56" s="83">
        <f t="shared" si="12"/>
        <v>-137304.78999999998</v>
      </c>
      <c r="P56" s="87">
        <f t="shared" si="13"/>
        <v>-0.53186232242112319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351218.52</v>
      </c>
      <c r="F57" s="83">
        <f>IFERROR(VLOOKUP($C57,'2024'!$C$8:$U$251,19,FALSE),0)</f>
        <v>295589.24</v>
      </c>
      <c r="G57" s="84">
        <f t="shared" si="6"/>
        <v>0.84161063032780836</v>
      </c>
      <c r="H57" s="85">
        <f t="shared" si="7"/>
        <v>4.202292294569235E-5</v>
      </c>
      <c r="I57" s="86">
        <f t="shared" si="8"/>
        <v>-55629.280000000028</v>
      </c>
      <c r="J57" s="87">
        <f t="shared" si="9"/>
        <v>-0.15838936967219161</v>
      </c>
      <c r="K57" s="82">
        <f>VLOOKUP($C57,'2024'!$C$261:$U$504,VLOOKUP($L$4,Master!$D$9:$G$20,4,FALSE),FALSE)</f>
        <v>45938.079999999994</v>
      </c>
      <c r="L57" s="83">
        <f>VLOOKUP($C57,'2024'!$C$8:$U$251,VLOOKUP($L$4,Master!$D$9:$G$20,4,FALSE),FALSE)</f>
        <v>45772.229999999996</v>
      </c>
      <c r="M57" s="154">
        <f t="shared" si="10"/>
        <v>0.99638970544698435</v>
      </c>
      <c r="N57" s="154">
        <f t="shared" si="11"/>
        <v>6.5072831959056007E-6</v>
      </c>
      <c r="O57" s="83">
        <f t="shared" si="12"/>
        <v>-165.84999999999854</v>
      </c>
      <c r="P57" s="87">
        <f t="shared" si="13"/>
        <v>-3.6102945530156801E-3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494533.14</v>
      </c>
      <c r="F58" s="83">
        <f>IFERROR(VLOOKUP($C58,'2024'!$C$8:$U$251,19,FALSE),0)</f>
        <v>285618.92000000004</v>
      </c>
      <c r="G58" s="84">
        <f t="shared" si="6"/>
        <v>0.57755263883831942</v>
      </c>
      <c r="H58" s="85">
        <f t="shared" si="7"/>
        <v>4.0605476258174589E-5</v>
      </c>
      <c r="I58" s="86">
        <f t="shared" si="8"/>
        <v>-208914.21999999997</v>
      </c>
      <c r="J58" s="87">
        <f t="shared" si="9"/>
        <v>-0.42244736116168063</v>
      </c>
      <c r="K58" s="82">
        <f>VLOOKUP($C58,'2024'!$C$261:$U$504,VLOOKUP($L$4,Master!$D$9:$G$20,4,FALSE),FALSE)</f>
        <v>84400.53</v>
      </c>
      <c r="L58" s="83">
        <f>VLOOKUP($C58,'2024'!$C$8:$U$251,VLOOKUP($L$4,Master!$D$9:$G$20,4,FALSE),FALSE)</f>
        <v>47768.060000000012</v>
      </c>
      <c r="M58" s="154">
        <f t="shared" si="10"/>
        <v>0.56596872081253535</v>
      </c>
      <c r="N58" s="154">
        <f t="shared" si="11"/>
        <v>6.7910235996588015E-6</v>
      </c>
      <c r="O58" s="83">
        <f t="shared" si="12"/>
        <v>-36632.469999999987</v>
      </c>
      <c r="P58" s="87">
        <f t="shared" si="13"/>
        <v>-0.43403127918746465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321804.9200000001</v>
      </c>
      <c r="F59" s="83">
        <f>IFERROR(VLOOKUP($C59,'2024'!$C$8:$U$251,19,FALSE),0)</f>
        <v>250875.69</v>
      </c>
      <c r="G59" s="84">
        <f t="shared" si="6"/>
        <v>0.77958935494211812</v>
      </c>
      <c r="H59" s="85">
        <f t="shared" si="7"/>
        <v>3.5666148706283765E-5</v>
      </c>
      <c r="I59" s="86">
        <f t="shared" si="8"/>
        <v>-70929.230000000098</v>
      </c>
      <c r="J59" s="87">
        <f t="shared" si="9"/>
        <v>-0.22041064505788188</v>
      </c>
      <c r="K59" s="82">
        <f>VLOOKUP($C59,'2024'!$C$261:$U$504,VLOOKUP($L$4,Master!$D$9:$G$20,4,FALSE),FALSE)</f>
        <v>36641.590000000011</v>
      </c>
      <c r="L59" s="83">
        <f>VLOOKUP($C59,'2024'!$C$8:$U$251,VLOOKUP($L$4,Master!$D$9:$G$20,4,FALSE),FALSE)</f>
        <v>30969.919999999998</v>
      </c>
      <c r="M59" s="154">
        <f t="shared" si="10"/>
        <v>0.84521223014612601</v>
      </c>
      <c r="N59" s="154">
        <f t="shared" si="11"/>
        <v>4.4028888257037245E-6</v>
      </c>
      <c r="O59" s="83">
        <f t="shared" si="12"/>
        <v>-5671.6700000000128</v>
      </c>
      <c r="P59" s="87">
        <f t="shared" si="13"/>
        <v>-0.15478776985387399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182287.78000000003</v>
      </c>
      <c r="F60" s="83">
        <f>IFERROR(VLOOKUP($C60,'2024'!$C$8:$U$251,19,FALSE),0)</f>
        <v>170186.02999999994</v>
      </c>
      <c r="G60" s="84">
        <f t="shared" si="6"/>
        <v>0.93361184167144895</v>
      </c>
      <c r="H60" s="85">
        <f t="shared" si="7"/>
        <v>2.4194772533409147E-5</v>
      </c>
      <c r="I60" s="86">
        <f t="shared" si="8"/>
        <v>-12101.750000000087</v>
      </c>
      <c r="J60" s="87">
        <f t="shared" si="9"/>
        <v>-6.6388158328551078E-2</v>
      </c>
      <c r="K60" s="82">
        <f>VLOOKUP($C60,'2024'!$C$261:$U$504,VLOOKUP($L$4,Master!$D$9:$G$20,4,FALSE),FALSE)</f>
        <v>22582.670000000002</v>
      </c>
      <c r="L60" s="83">
        <f>VLOOKUP($C60,'2024'!$C$8:$U$251,VLOOKUP($L$4,Master!$D$9:$G$20,4,FALSE),FALSE)</f>
        <v>19864.549999999996</v>
      </c>
      <c r="M60" s="154">
        <f t="shared" si="10"/>
        <v>0.87963690741617329</v>
      </c>
      <c r="N60" s="154">
        <f t="shared" si="11"/>
        <v>2.8240759169746936E-6</v>
      </c>
      <c r="O60" s="83">
        <f t="shared" si="12"/>
        <v>-2718.1200000000063</v>
      </c>
      <c r="P60" s="87">
        <f t="shared" si="13"/>
        <v>-0.12036309258382671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51.940000000000005</v>
      </c>
      <c r="F61" s="83">
        <f>IFERROR(VLOOKUP($C61,'2024'!$C$8:$U$251,19,FALSE),0)</f>
        <v>1529247.8</v>
      </c>
      <c r="G61" s="84">
        <f t="shared" si="6"/>
        <v>29442.583750481324</v>
      </c>
      <c r="H61" s="85">
        <f t="shared" si="7"/>
        <v>2.1740798976400342E-4</v>
      </c>
      <c r="I61" s="86">
        <f t="shared" si="8"/>
        <v>1529195.86</v>
      </c>
      <c r="J61" s="87">
        <f t="shared" si="9"/>
        <v>29441.583750481324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515068.91000000003</v>
      </c>
      <c r="M61" s="154">
        <f t="shared" si="10"/>
        <v>69416.295148247984</v>
      </c>
      <c r="N61" s="154">
        <f t="shared" si="11"/>
        <v>7.3225605629798134E-5</v>
      </c>
      <c r="O61" s="83">
        <f t="shared" si="12"/>
        <v>515061.49000000005</v>
      </c>
      <c r="P61" s="87">
        <f t="shared" si="13"/>
        <v>69415.295148247984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706426.12</v>
      </c>
      <c r="F62" s="83">
        <f>IFERROR(VLOOKUP($C62,'2024'!$C$8:$U$251,19,FALSE),0)</f>
        <v>1136116.7400000002</v>
      </c>
      <c r="G62" s="84">
        <f t="shared" si="6"/>
        <v>1.6082598134961377</v>
      </c>
      <c r="H62" s="85">
        <f t="shared" si="7"/>
        <v>1.6151787603070801E-4</v>
      </c>
      <c r="I62" s="86">
        <f t="shared" si="8"/>
        <v>429690.62000000023</v>
      </c>
      <c r="J62" s="87">
        <f t="shared" si="9"/>
        <v>0.60825981349613778</v>
      </c>
      <c r="K62" s="82">
        <f>VLOOKUP($C62,'2024'!$C$261:$U$504,VLOOKUP($L$4,Master!$D$9:$G$20,4,FALSE),FALSE)</f>
        <v>206426.12</v>
      </c>
      <c r="L62" s="83">
        <f>VLOOKUP($C62,'2024'!$C$8:$U$251,VLOOKUP($L$4,Master!$D$9:$G$20,4,FALSE),FALSE)</f>
        <v>0</v>
      </c>
      <c r="M62" s="154">
        <f t="shared" si="10"/>
        <v>0</v>
      </c>
      <c r="N62" s="154">
        <f t="shared" si="11"/>
        <v>0</v>
      </c>
      <c r="O62" s="83">
        <f t="shared" si="12"/>
        <v>-206426.12</v>
      </c>
      <c r="P62" s="87">
        <f t="shared" si="13"/>
        <v>-1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1118200.5</v>
      </c>
      <c r="F63" s="83">
        <f>IFERROR(VLOOKUP($C63,'2024'!$C$8:$U$251,19,FALSE),0)</f>
        <v>1019324.3499999999</v>
      </c>
      <c r="G63" s="84">
        <f t="shared" si="6"/>
        <v>0.91157565213036473</v>
      </c>
      <c r="H63" s="85">
        <f t="shared" si="7"/>
        <v>1.4491389678703438E-4</v>
      </c>
      <c r="I63" s="86">
        <f t="shared" si="8"/>
        <v>-98876.15000000014</v>
      </c>
      <c r="J63" s="87">
        <f t="shared" si="9"/>
        <v>-8.8424347869635309E-2</v>
      </c>
      <c r="K63" s="82">
        <f>VLOOKUP($C63,'2024'!$C$261:$U$504,VLOOKUP($L$4,Master!$D$9:$G$20,4,FALSE),FALSE)</f>
        <v>160402.89000000001</v>
      </c>
      <c r="L63" s="83">
        <f>VLOOKUP($C63,'2024'!$C$8:$U$251,VLOOKUP($L$4,Master!$D$9:$G$20,4,FALSE),FALSE)</f>
        <v>178073.31</v>
      </c>
      <c r="M63" s="154">
        <f t="shared" si="10"/>
        <v>1.1101627283648068</v>
      </c>
      <c r="N63" s="154">
        <f t="shared" si="11"/>
        <v>2.531608046630651E-5</v>
      </c>
      <c r="O63" s="83">
        <f t="shared" si="12"/>
        <v>17670.419999999984</v>
      </c>
      <c r="P63" s="87">
        <f t="shared" si="13"/>
        <v>0.11016272836480678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1881487.21</v>
      </c>
      <c r="F64" s="83">
        <f>IFERROR(VLOOKUP($C64,'2024'!$C$8:$U$251,19,FALSE),0)</f>
        <v>200713.34000000003</v>
      </c>
      <c r="G64" s="84">
        <f t="shared" si="6"/>
        <v>0.10667802519901266</v>
      </c>
      <c r="H64" s="85">
        <f t="shared" si="7"/>
        <v>2.8534736991754339E-5</v>
      </c>
      <c r="I64" s="86">
        <f t="shared" si="8"/>
        <v>-1680773.8699999999</v>
      </c>
      <c r="J64" s="87">
        <f t="shared" si="9"/>
        <v>-0.8933219748009873</v>
      </c>
      <c r="K64" s="82">
        <f>VLOOKUP($C64,'2024'!$C$261:$U$504,VLOOKUP($L$4,Master!$D$9:$G$20,4,FALSE),FALSE)</f>
        <v>39567.579999999994</v>
      </c>
      <c r="L64" s="83">
        <f>VLOOKUP($C64,'2024'!$C$8:$U$251,VLOOKUP($L$4,Master!$D$9:$G$20,4,FALSE),FALSE)</f>
        <v>35383.279999999999</v>
      </c>
      <c r="M64" s="154">
        <f t="shared" si="10"/>
        <v>0.89424928186156449</v>
      </c>
      <c r="N64" s="154">
        <f t="shared" si="11"/>
        <v>5.0303212965595679E-6</v>
      </c>
      <c r="O64" s="83">
        <f t="shared" si="12"/>
        <v>-4184.2999999999956</v>
      </c>
      <c r="P64" s="87">
        <f t="shared" si="13"/>
        <v>-0.10575071813843546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1095047.4100000001</v>
      </c>
      <c r="F65" s="83">
        <f>IFERROR(VLOOKUP($C65,'2024'!$C$8:$U$251,19,FALSE),0)</f>
        <v>696160.27</v>
      </c>
      <c r="G65" s="84">
        <f t="shared" si="6"/>
        <v>0.63573527834744614</v>
      </c>
      <c r="H65" s="85">
        <f t="shared" si="7"/>
        <v>9.8970752061415987E-5</v>
      </c>
      <c r="I65" s="86">
        <f t="shared" si="8"/>
        <v>-398887.14000000013</v>
      </c>
      <c r="J65" s="87">
        <f t="shared" si="9"/>
        <v>-0.36426472165255391</v>
      </c>
      <c r="K65" s="82">
        <f>VLOOKUP($C65,'2024'!$C$261:$U$504,VLOOKUP($L$4,Master!$D$9:$G$20,4,FALSE),FALSE)</f>
        <v>70587.010000000009</v>
      </c>
      <c r="L65" s="83">
        <f>VLOOKUP($C65,'2024'!$C$8:$U$251,VLOOKUP($L$4,Master!$D$9:$G$20,4,FALSE),FALSE)</f>
        <v>89683.450000000012</v>
      </c>
      <c r="M65" s="154">
        <f t="shared" si="10"/>
        <v>1.270537596081772</v>
      </c>
      <c r="N65" s="154">
        <f t="shared" si="11"/>
        <v>1.2749992891669037E-5</v>
      </c>
      <c r="O65" s="83">
        <f t="shared" si="12"/>
        <v>19096.440000000002</v>
      </c>
      <c r="P65" s="87">
        <f t="shared" si="13"/>
        <v>0.27053759608177197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177644.39000000004</v>
      </c>
      <c r="F66" s="83">
        <f>IFERROR(VLOOKUP($C66,'2024'!$C$8:$U$251,19,FALSE),0)</f>
        <v>206220</v>
      </c>
      <c r="G66" s="84">
        <f t="shared" si="6"/>
        <v>1.1608584993874558</v>
      </c>
      <c r="H66" s="85">
        <f t="shared" si="7"/>
        <v>2.931760022746659E-5</v>
      </c>
      <c r="I66" s="86">
        <f t="shared" si="8"/>
        <v>28575.609999999957</v>
      </c>
      <c r="J66" s="87">
        <f t="shared" si="9"/>
        <v>0.16085849938745575</v>
      </c>
      <c r="K66" s="82">
        <f>VLOOKUP($C66,'2024'!$C$261:$U$504,VLOOKUP($L$4,Master!$D$9:$G$20,4,FALSE),FALSE)</f>
        <v>0.16</v>
      </c>
      <c r="L66" s="83">
        <f>VLOOKUP($C66,'2024'!$C$8:$U$251,VLOOKUP($L$4,Master!$D$9:$G$20,4,FALSE),FALSE)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-0.16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3170283.92</v>
      </c>
      <c r="F67" s="83">
        <f>IFERROR(VLOOKUP($C67,'2024'!$C$8:$U$251,19,FALSE),0)</f>
        <v>3206292.4599999995</v>
      </c>
      <c r="G67" s="84">
        <f t="shared" si="6"/>
        <v>1.0113581435949117</v>
      </c>
      <c r="H67" s="85">
        <f t="shared" si="7"/>
        <v>4.5582775945408009E-4</v>
      </c>
      <c r="I67" s="86">
        <f t="shared" si="8"/>
        <v>36008.539999999572</v>
      </c>
      <c r="J67" s="87">
        <f t="shared" si="9"/>
        <v>1.1358143594911704E-2</v>
      </c>
      <c r="K67" s="82">
        <f>VLOOKUP($C67,'2024'!$C$261:$U$504,VLOOKUP($L$4,Master!$D$9:$G$20,4,FALSE),FALSE)</f>
        <v>462019.69999999995</v>
      </c>
      <c r="L67" s="83">
        <f>VLOOKUP($C67,'2024'!$C$8:$U$251,VLOOKUP($L$4,Master!$D$9:$G$20,4,FALSE),FALSE)</f>
        <v>942138.23</v>
      </c>
      <c r="M67" s="154">
        <f t="shared" si="10"/>
        <v>2.0391732863338947</v>
      </c>
      <c r="N67" s="154">
        <f t="shared" si="11"/>
        <v>1.3394060705146431E-4</v>
      </c>
      <c r="O67" s="83">
        <f t="shared" si="12"/>
        <v>480118.53</v>
      </c>
      <c r="P67" s="87">
        <f t="shared" si="13"/>
        <v>1.0391732863338945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319991.00000000006</v>
      </c>
      <c r="F68" s="83">
        <f>IFERROR(VLOOKUP($C68,'2024'!$C$8:$U$251,19,FALSE),0)</f>
        <v>271140.37</v>
      </c>
      <c r="G68" s="84">
        <f t="shared" si="6"/>
        <v>0.84733748761683902</v>
      </c>
      <c r="H68" s="85">
        <f t="shared" si="7"/>
        <v>3.8547109752630082E-5</v>
      </c>
      <c r="I68" s="86">
        <f t="shared" si="8"/>
        <v>-48850.630000000063</v>
      </c>
      <c r="J68" s="87">
        <f t="shared" si="9"/>
        <v>-0.15266251238316095</v>
      </c>
      <c r="K68" s="82">
        <f>VLOOKUP($C68,'2024'!$C$261:$U$504,VLOOKUP($L$4,Master!$D$9:$G$20,4,FALSE),FALSE)</f>
        <v>44261.530000000006</v>
      </c>
      <c r="L68" s="83">
        <f>VLOOKUP($C68,'2024'!$C$8:$U$251,VLOOKUP($L$4,Master!$D$9:$G$20,4,FALSE),FALSE)</f>
        <v>45077.909999999989</v>
      </c>
      <c r="M68" s="154">
        <f t="shared" si="10"/>
        <v>1.0184444595566395</v>
      </c>
      <c r="N68" s="154">
        <f t="shared" si="11"/>
        <v>6.4085740688086423E-6</v>
      </c>
      <c r="O68" s="83">
        <f t="shared" si="12"/>
        <v>816.37999999998283</v>
      </c>
      <c r="P68" s="87">
        <f t="shared" si="13"/>
        <v>1.8444459556639429E-2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6949691.2799999975</v>
      </c>
      <c r="F69" s="83">
        <f>IFERROR(VLOOKUP($C69,'2024'!$C$8:$U$251,19,FALSE),0)</f>
        <v>7033578.9199999999</v>
      </c>
      <c r="G69" s="84">
        <f t="shared" si="6"/>
        <v>1.0120707002110174</v>
      </c>
      <c r="H69" s="85">
        <f t="shared" si="7"/>
        <v>9.9994013647995445E-4</v>
      </c>
      <c r="I69" s="86">
        <f t="shared" si="8"/>
        <v>83887.640000002459</v>
      </c>
      <c r="J69" s="87">
        <f t="shared" si="9"/>
        <v>1.2070700211017501E-2</v>
      </c>
      <c r="K69" s="82">
        <f>VLOOKUP($C69,'2024'!$C$261:$U$504,VLOOKUP($L$4,Master!$D$9:$G$20,4,FALSE),FALSE)</f>
        <v>1160470.05</v>
      </c>
      <c r="L69" s="83">
        <f>VLOOKUP($C69,'2024'!$C$8:$U$251,VLOOKUP($L$4,Master!$D$9:$G$20,4,FALSE),FALSE)</f>
        <v>1731662.9400000002</v>
      </c>
      <c r="M69" s="154">
        <f t="shared" si="10"/>
        <v>1.4922082133873253</v>
      </c>
      <c r="N69" s="154">
        <f t="shared" si="11"/>
        <v>2.4618466590844475E-4</v>
      </c>
      <c r="O69" s="83">
        <f t="shared" si="12"/>
        <v>571192.89000000013</v>
      </c>
      <c r="P69" s="87">
        <f t="shared" si="13"/>
        <v>0.49220821338732534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268579.60000000009</v>
      </c>
      <c r="F70" s="83">
        <f>IFERROR(VLOOKUP($C70,'2024'!$C$8:$U$251,19,FALSE),0)</f>
        <v>254518.93000000008</v>
      </c>
      <c r="G70" s="84">
        <f t="shared" si="6"/>
        <v>0.94764803432576405</v>
      </c>
      <c r="H70" s="85">
        <f t="shared" si="7"/>
        <v>3.6184095820301405E-5</v>
      </c>
      <c r="I70" s="86">
        <f t="shared" si="8"/>
        <v>-14060.670000000013</v>
      </c>
      <c r="J70" s="87">
        <f t="shared" si="9"/>
        <v>-5.2351965674235897E-2</v>
      </c>
      <c r="K70" s="82">
        <f>VLOOKUP($C70,'2024'!$C$261:$U$504,VLOOKUP($L$4,Master!$D$9:$G$20,4,FALSE),FALSE)</f>
        <v>41249.850000000013</v>
      </c>
      <c r="L70" s="83">
        <f>VLOOKUP($C70,'2024'!$C$8:$U$251,VLOOKUP($L$4,Master!$D$9:$G$20,4,FALSE),FALSE)</f>
        <v>39657.360000000008</v>
      </c>
      <c r="M70" s="154">
        <f t="shared" si="10"/>
        <v>0.96139404143287788</v>
      </c>
      <c r="N70" s="154">
        <f t="shared" si="11"/>
        <v>5.637952800682401E-6</v>
      </c>
      <c r="O70" s="83">
        <f t="shared" si="12"/>
        <v>-1592.4900000000052</v>
      </c>
      <c r="P70" s="87">
        <f t="shared" si="13"/>
        <v>-3.8605958567122178E-2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9734086.9199999981</v>
      </c>
      <c r="F71" s="83">
        <f>IFERROR(VLOOKUP($C71,'2024'!$C$8:$U$251,19,FALSE),0)</f>
        <v>8223243.8399999999</v>
      </c>
      <c r="G71" s="84">
        <f t="shared" si="6"/>
        <v>0.84478841288177042</v>
      </c>
      <c r="H71" s="85">
        <f t="shared" si="7"/>
        <v>1.1690707762297412E-3</v>
      </c>
      <c r="I71" s="86">
        <f t="shared" si="8"/>
        <v>-1510843.0799999982</v>
      </c>
      <c r="J71" s="87">
        <f t="shared" si="9"/>
        <v>-0.15521158711822952</v>
      </c>
      <c r="K71" s="82">
        <f>VLOOKUP($C71,'2024'!$C$261:$U$504,VLOOKUP($L$4,Master!$D$9:$G$20,4,FALSE),FALSE)</f>
        <v>2124073.2899999996</v>
      </c>
      <c r="L71" s="83">
        <f>VLOOKUP($C71,'2024'!$C$8:$U$251,VLOOKUP($L$4,Master!$D$9:$G$20,4,FALSE),FALSE)</f>
        <v>1709296.2599999998</v>
      </c>
      <c r="M71" s="154">
        <f t="shared" si="10"/>
        <v>0.8047256504976813</v>
      </c>
      <c r="N71" s="154">
        <f t="shared" si="11"/>
        <v>2.4300487062837642E-4</v>
      </c>
      <c r="O71" s="83">
        <f t="shared" si="12"/>
        <v>-414777.0299999998</v>
      </c>
      <c r="P71" s="87">
        <f t="shared" si="13"/>
        <v>-0.19527434950231867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50885970.180000007</v>
      </c>
      <c r="F72" s="83">
        <f>IFERROR(VLOOKUP($C72,'2024'!$C$8:$U$251,19,FALSE),0)</f>
        <v>48695463.269999988</v>
      </c>
      <c r="G72" s="84">
        <f t="shared" si="6"/>
        <v>0.95695263542678866</v>
      </c>
      <c r="H72" s="85">
        <f t="shared" si="7"/>
        <v>6.9228693872618692E-3</v>
      </c>
      <c r="I72" s="86">
        <f t="shared" si="8"/>
        <v>-2190506.9100000188</v>
      </c>
      <c r="J72" s="87">
        <f t="shared" si="9"/>
        <v>-4.3047364573211296E-2</v>
      </c>
      <c r="K72" s="82">
        <f>VLOOKUP($C72,'2024'!$C$261:$U$504,VLOOKUP($L$4,Master!$D$9:$G$20,4,FALSE),FALSE)</f>
        <v>7236163.9899999993</v>
      </c>
      <c r="L72" s="83">
        <f>VLOOKUP($C72,'2024'!$C$8:$U$251,VLOOKUP($L$4,Master!$D$9:$G$20,4,FALSE),FALSE)</f>
        <v>7237889.4700000007</v>
      </c>
      <c r="M72" s="154">
        <f t="shared" si="10"/>
        <v>1.0002384523073808</v>
      </c>
      <c r="N72" s="154">
        <f t="shared" si="11"/>
        <v>1.0289862766562413E-3</v>
      </c>
      <c r="O72" s="83">
        <f t="shared" si="12"/>
        <v>1725.4800000013784</v>
      </c>
      <c r="P72" s="87">
        <f t="shared" si="13"/>
        <v>2.3845230738080308E-4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8000</v>
      </c>
      <c r="F73" s="83">
        <f>IFERROR(VLOOKUP($C73,'2024'!$C$8:$U$251,19,FALSE),0)</f>
        <v>134197.24</v>
      </c>
      <c r="G73" s="84">
        <f t="shared" si="6"/>
        <v>16.774654999999999</v>
      </c>
      <c r="H73" s="85">
        <f t="shared" si="7"/>
        <v>1.9078367927210691E-5</v>
      </c>
      <c r="I73" s="86">
        <f t="shared" si="8"/>
        <v>126197.23999999999</v>
      </c>
      <c r="J73" s="87">
        <f t="shared" si="9"/>
        <v>15.774654999999999</v>
      </c>
      <c r="K73" s="82">
        <f>VLOOKUP($C73,'2024'!$C$261:$U$504,VLOOKUP($L$4,Master!$D$9:$G$20,4,FALSE),FALSE)</f>
        <v>8000</v>
      </c>
      <c r="L73" s="83">
        <f>VLOOKUP($C73,'2024'!$C$8:$U$251,VLOOKUP($L$4,Master!$D$9:$G$20,4,FALSE),FALSE)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-8000</v>
      </c>
      <c r="P73" s="87">
        <f t="shared" si="13"/>
        <v>-1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4218166.62</v>
      </c>
      <c r="F74" s="83">
        <f>IFERROR(VLOOKUP($C74,'2024'!$C$8:$U$251,19,FALSE),0)</f>
        <v>2731651.0900000003</v>
      </c>
      <c r="G74" s="84">
        <f t="shared" ref="G74:G137" si="14">IFERROR(F74/E74,0)</f>
        <v>0.64759203134559917</v>
      </c>
      <c r="H74" s="85">
        <f t="shared" ref="H74:H137" si="15">F74/$D$4</f>
        <v>3.8834960051179986E-4</v>
      </c>
      <c r="I74" s="86">
        <f t="shared" ref="I74:I137" si="16">F74-E74</f>
        <v>-1486515.5299999998</v>
      </c>
      <c r="J74" s="87">
        <f t="shared" ref="J74:J137" si="17">IFERROR(I74/E74,0)</f>
        <v>-0.35240796865440077</v>
      </c>
      <c r="K74" s="82">
        <f>VLOOKUP($C74,'2024'!$C$261:$U$504,VLOOKUP($L$4,Master!$D$9:$G$20,4,FALSE),FALSE)</f>
        <v>913166.66</v>
      </c>
      <c r="L74" s="83">
        <f>VLOOKUP($C74,'2024'!$C$8:$U$251,VLOOKUP($L$4,Master!$D$9:$G$20,4,FALSE),FALSE)</f>
        <v>331636.17</v>
      </c>
      <c r="M74" s="154">
        <f t="shared" ref="M74:M137" si="18">IFERROR(L74/K74,0)</f>
        <v>0.36317157045571502</v>
      </c>
      <c r="N74" s="154">
        <f t="shared" ref="N74:N137" si="19">L74/$D$4</f>
        <v>4.7147593119135628E-5</v>
      </c>
      <c r="O74" s="83">
        <f t="shared" ref="O74:O137" si="20">L74-K74</f>
        <v>-581530.49</v>
      </c>
      <c r="P74" s="87">
        <f t="shared" ref="P74:P137" si="21">IFERROR(O74/K74,0)</f>
        <v>-0.63682842954428487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4838483.8</v>
      </c>
      <c r="F75" s="83">
        <f>IFERROR(VLOOKUP($C75,'2024'!$C$8:$U$251,19,FALSE),0)</f>
        <v>3688038.02</v>
      </c>
      <c r="G75" s="84">
        <f t="shared" si="14"/>
        <v>0.76223010605099062</v>
      </c>
      <c r="H75" s="85">
        <f t="shared" si="15"/>
        <v>5.2431589707136763E-4</v>
      </c>
      <c r="I75" s="86">
        <f t="shared" si="16"/>
        <v>-1150445.7799999998</v>
      </c>
      <c r="J75" s="87">
        <f t="shared" si="17"/>
        <v>-0.23776989394900935</v>
      </c>
      <c r="K75" s="82">
        <f>VLOOKUP($C75,'2024'!$C$261:$U$504,VLOOKUP($L$4,Master!$D$9:$G$20,4,FALSE),FALSE)</f>
        <v>751447.63</v>
      </c>
      <c r="L75" s="83">
        <f>VLOOKUP($C75,'2024'!$C$8:$U$251,VLOOKUP($L$4,Master!$D$9:$G$20,4,FALSE),FALSE)</f>
        <v>566067.89</v>
      </c>
      <c r="M75" s="154">
        <f t="shared" si="18"/>
        <v>0.75330318095487236</v>
      </c>
      <c r="N75" s="154">
        <f t="shared" si="19"/>
        <v>8.0475958203013928E-5</v>
      </c>
      <c r="O75" s="83">
        <f t="shared" si="20"/>
        <v>-185379.74</v>
      </c>
      <c r="P75" s="87">
        <f t="shared" si="21"/>
        <v>-0.24669681904512758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1270557.77</v>
      </c>
      <c r="F76" s="83">
        <f>IFERROR(VLOOKUP($C76,'2024'!$C$8:$U$251,19,FALSE),0)</f>
        <v>215556.55</v>
      </c>
      <c r="G76" s="84">
        <f t="shared" si="14"/>
        <v>0.16965505629862071</v>
      </c>
      <c r="H76" s="85">
        <f t="shared" si="15"/>
        <v>3.0644945976684674E-5</v>
      </c>
      <c r="I76" s="86">
        <f t="shared" si="16"/>
        <v>-1055001.22</v>
      </c>
      <c r="J76" s="87">
        <f t="shared" si="17"/>
        <v>-0.83034494370137923</v>
      </c>
      <c r="K76" s="82">
        <f>VLOOKUP($C76,'2024'!$C$261:$U$504,VLOOKUP($L$4,Master!$D$9:$G$20,4,FALSE),FALSE)</f>
        <v>79814.19</v>
      </c>
      <c r="L76" s="83">
        <f>VLOOKUP($C76,'2024'!$C$8:$U$251,VLOOKUP($L$4,Master!$D$9:$G$20,4,FALSE),FALSE)</f>
        <v>53657.64</v>
      </c>
      <c r="M76" s="154">
        <f t="shared" si="18"/>
        <v>0.67228195888475473</v>
      </c>
      <c r="N76" s="154">
        <f t="shared" si="19"/>
        <v>7.6283252772249071E-6</v>
      </c>
      <c r="O76" s="83">
        <f t="shared" si="20"/>
        <v>-26156.550000000003</v>
      </c>
      <c r="P76" s="87">
        <f t="shared" si="21"/>
        <v>-0.32771804111524533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4506051.5099999988</v>
      </c>
      <c r="F77" s="83">
        <f>IFERROR(VLOOKUP($C77,'2024'!$C$8:$U$251,19,FALSE),0)</f>
        <v>4324316.62</v>
      </c>
      <c r="G77" s="84">
        <f t="shared" si="14"/>
        <v>0.95966870560696305</v>
      </c>
      <c r="H77" s="85">
        <f t="shared" si="15"/>
        <v>6.1477347455217522E-4</v>
      </c>
      <c r="I77" s="86">
        <f t="shared" si="16"/>
        <v>-181734.88999999873</v>
      </c>
      <c r="J77" s="87">
        <f t="shared" si="17"/>
        <v>-4.0331294393036975E-2</v>
      </c>
      <c r="K77" s="82">
        <f>VLOOKUP($C77,'2024'!$C$261:$U$504,VLOOKUP($L$4,Master!$D$9:$G$20,4,FALSE),FALSE)</f>
        <v>681417.95999999985</v>
      </c>
      <c r="L77" s="83">
        <f>VLOOKUP($C77,'2024'!$C$8:$U$251,VLOOKUP($L$4,Master!$D$9:$G$20,4,FALSE),FALSE)</f>
        <v>617259.2699999999</v>
      </c>
      <c r="M77" s="154">
        <f t="shared" si="18"/>
        <v>0.90584531995605166</v>
      </c>
      <c r="N77" s="154">
        <f t="shared" si="19"/>
        <v>8.7753663633778774E-5</v>
      </c>
      <c r="O77" s="83">
        <f t="shared" si="20"/>
        <v>-64158.689999999944</v>
      </c>
      <c r="P77" s="87">
        <f t="shared" si="21"/>
        <v>-9.4154680043948294E-2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1678952.78</v>
      </c>
      <c r="F78" s="83">
        <f>IFERROR(VLOOKUP($C78,'2024'!$C$8:$U$251,19,FALSE),0)</f>
        <v>1739152.07</v>
      </c>
      <c r="G78" s="84">
        <f t="shared" si="14"/>
        <v>1.0358552609204412</v>
      </c>
      <c r="H78" s="85">
        <f t="shared" si="15"/>
        <v>2.4724937020187659E-4</v>
      </c>
      <c r="I78" s="86">
        <f t="shared" si="16"/>
        <v>60199.290000000037</v>
      </c>
      <c r="J78" s="87">
        <f t="shared" si="17"/>
        <v>3.5855260920441154E-2</v>
      </c>
      <c r="K78" s="82">
        <f>VLOOKUP($C78,'2024'!$C$261:$U$504,VLOOKUP($L$4,Master!$D$9:$G$20,4,FALSE),FALSE)</f>
        <v>294679.10000000009</v>
      </c>
      <c r="L78" s="83">
        <f>VLOOKUP($C78,'2024'!$C$8:$U$251,VLOOKUP($L$4,Master!$D$9:$G$20,4,FALSE),FALSE)</f>
        <v>311934</v>
      </c>
      <c r="M78" s="154">
        <f t="shared" si="18"/>
        <v>1.0585548822430906</v>
      </c>
      <c r="N78" s="154">
        <f t="shared" si="19"/>
        <v>4.4346602217799261E-5</v>
      </c>
      <c r="O78" s="83">
        <f t="shared" si="20"/>
        <v>17254.899999999907</v>
      </c>
      <c r="P78" s="87">
        <f t="shared" si="21"/>
        <v>5.8554882243090536E-2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1462995.36</v>
      </c>
      <c r="F79" s="83">
        <f>IFERROR(VLOOKUP($C79,'2024'!$C$8:$U$251,19,FALSE),0)</f>
        <v>1172689.98</v>
      </c>
      <c r="G79" s="84">
        <f t="shared" si="14"/>
        <v>0.80156780538251327</v>
      </c>
      <c r="H79" s="85">
        <f t="shared" si="15"/>
        <v>1.6671736991754336E-4</v>
      </c>
      <c r="I79" s="86">
        <f t="shared" si="16"/>
        <v>-290305.38000000012</v>
      </c>
      <c r="J79" s="87">
        <f t="shared" si="17"/>
        <v>-0.19843219461748676</v>
      </c>
      <c r="K79" s="82">
        <f>VLOOKUP($C79,'2024'!$C$261:$U$504,VLOOKUP($L$4,Master!$D$9:$G$20,4,FALSE),FALSE)</f>
        <v>148165.85</v>
      </c>
      <c r="L79" s="83">
        <f>VLOOKUP($C79,'2024'!$C$8:$U$251,VLOOKUP($L$4,Master!$D$9:$G$20,4,FALSE),FALSE)</f>
        <v>170796.99</v>
      </c>
      <c r="M79" s="154">
        <f t="shared" si="18"/>
        <v>1.1527419442469367</v>
      </c>
      <c r="N79" s="154">
        <f t="shared" si="19"/>
        <v>2.4281630651123114E-5</v>
      </c>
      <c r="O79" s="83">
        <f t="shared" si="20"/>
        <v>22631.139999999985</v>
      </c>
      <c r="P79" s="87">
        <f t="shared" si="21"/>
        <v>0.15274194424693668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21854521.199999999</v>
      </c>
      <c r="F80" s="83">
        <f>IFERROR(VLOOKUP($C80,'2024'!$C$8:$U$251,19,FALSE),0)</f>
        <v>19976271.200000003</v>
      </c>
      <c r="G80" s="84">
        <f t="shared" si="14"/>
        <v>0.91405668498470716</v>
      </c>
      <c r="H80" s="85">
        <f t="shared" si="15"/>
        <v>2.8399589422803532E-3</v>
      </c>
      <c r="I80" s="86">
        <f t="shared" si="16"/>
        <v>-1878249.9999999963</v>
      </c>
      <c r="J80" s="87">
        <f t="shared" si="17"/>
        <v>-8.594331501529287E-2</v>
      </c>
      <c r="K80" s="82">
        <f>VLOOKUP($C80,'2024'!$C$261:$U$504,VLOOKUP($L$4,Master!$D$9:$G$20,4,FALSE),FALSE)</f>
        <v>3049473.66</v>
      </c>
      <c r="L80" s="83">
        <f>VLOOKUP($C80,'2024'!$C$8:$U$251,VLOOKUP($L$4,Master!$D$9:$G$20,4,FALSE),FALSE)</f>
        <v>3001370.3500000006</v>
      </c>
      <c r="M80" s="154">
        <f t="shared" si="18"/>
        <v>0.98422570077224425</v>
      </c>
      <c r="N80" s="154">
        <f t="shared" si="19"/>
        <v>4.2669467586010815E-4</v>
      </c>
      <c r="O80" s="83">
        <f t="shared" si="20"/>
        <v>-48103.30999999959</v>
      </c>
      <c r="P80" s="87">
        <f t="shared" si="21"/>
        <v>-1.5774299227755778E-2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660644.55999999994</v>
      </c>
      <c r="F81" s="83">
        <f>IFERROR(VLOOKUP($C81,'2024'!$C$8:$U$251,19,FALSE),0)</f>
        <v>581526.72</v>
      </c>
      <c r="G81" s="84">
        <f t="shared" si="14"/>
        <v>0.88024144178224983</v>
      </c>
      <c r="H81" s="85">
        <f t="shared" si="15"/>
        <v>8.2673687802104062E-5</v>
      </c>
      <c r="I81" s="86">
        <f t="shared" si="16"/>
        <v>-79117.839999999967</v>
      </c>
      <c r="J81" s="87">
        <f t="shared" si="17"/>
        <v>-0.11975855821775021</v>
      </c>
      <c r="K81" s="82">
        <f>VLOOKUP($C81,'2024'!$C$261:$U$504,VLOOKUP($L$4,Master!$D$9:$G$20,4,FALSE),FALSE)</f>
        <v>128119.54</v>
      </c>
      <c r="L81" s="83">
        <f>VLOOKUP($C81,'2024'!$C$8:$U$251,VLOOKUP($L$4,Master!$D$9:$G$20,4,FALSE),FALSE)</f>
        <v>88244.739999999991</v>
      </c>
      <c r="M81" s="154">
        <f t="shared" si="18"/>
        <v>0.68876878577615874</v>
      </c>
      <c r="N81" s="154">
        <f t="shared" si="19"/>
        <v>1.254545635484788E-5</v>
      </c>
      <c r="O81" s="83">
        <f t="shared" si="20"/>
        <v>-39874.800000000003</v>
      </c>
      <c r="P81" s="87">
        <f t="shared" si="21"/>
        <v>-0.31123121422384131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739694.62000000011</v>
      </c>
      <c r="F82" s="83">
        <f>IFERROR(VLOOKUP($C82,'2024'!$C$8:$U$251,19,FALSE),0)</f>
        <v>270589.95999999996</v>
      </c>
      <c r="G82" s="84">
        <f t="shared" si="14"/>
        <v>0.36581307026405019</v>
      </c>
      <c r="H82" s="85">
        <f t="shared" si="15"/>
        <v>3.8468859823713386E-5</v>
      </c>
      <c r="I82" s="86">
        <f t="shared" si="16"/>
        <v>-469104.66000000015</v>
      </c>
      <c r="J82" s="87">
        <f t="shared" si="17"/>
        <v>-0.63418692973594981</v>
      </c>
      <c r="K82" s="82">
        <f>VLOOKUP($C82,'2024'!$C$261:$U$504,VLOOKUP($L$4,Master!$D$9:$G$20,4,FALSE),FALSE)</f>
        <v>108082.31000000001</v>
      </c>
      <c r="L82" s="83">
        <f>VLOOKUP($C82,'2024'!$C$8:$U$251,VLOOKUP($L$4,Master!$D$9:$G$20,4,FALSE),FALSE)</f>
        <v>39175.570000000007</v>
      </c>
      <c r="M82" s="154">
        <f t="shared" si="18"/>
        <v>0.36246051735940882</v>
      </c>
      <c r="N82" s="154">
        <f t="shared" si="19"/>
        <v>5.5694583451805525E-6</v>
      </c>
      <c r="O82" s="83">
        <f t="shared" si="20"/>
        <v>-68906.740000000005</v>
      </c>
      <c r="P82" s="87">
        <f t="shared" si="21"/>
        <v>-0.63753948264059124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3739799.05</v>
      </c>
      <c r="F83" s="83">
        <f>IFERROR(VLOOKUP($C83,'2024'!$C$8:$U$251,19,FALSE),0)</f>
        <v>4911962.13</v>
      </c>
      <c r="G83" s="84">
        <f t="shared" si="14"/>
        <v>1.3134294287817416</v>
      </c>
      <c r="H83" s="85">
        <f t="shared" si="15"/>
        <v>6.9831705004264999E-4</v>
      </c>
      <c r="I83" s="86">
        <f t="shared" si="16"/>
        <v>1172163.08</v>
      </c>
      <c r="J83" s="87">
        <f t="shared" si="17"/>
        <v>0.31342942878174168</v>
      </c>
      <c r="K83" s="82">
        <f>VLOOKUP($C83,'2024'!$C$261:$U$504,VLOOKUP($L$4,Master!$D$9:$G$20,4,FALSE),FALSE)</f>
        <v>795398.54999999993</v>
      </c>
      <c r="L83" s="83">
        <f>VLOOKUP($C83,'2024'!$C$8:$U$251,VLOOKUP($L$4,Master!$D$9:$G$20,4,FALSE),FALSE)</f>
        <v>92240.06</v>
      </c>
      <c r="M83" s="154">
        <f t="shared" si="18"/>
        <v>0.11596709599231732</v>
      </c>
      <c r="N83" s="154">
        <f t="shared" si="19"/>
        <v>1.3113457492180835E-5</v>
      </c>
      <c r="O83" s="83">
        <f t="shared" si="20"/>
        <v>-703158.49</v>
      </c>
      <c r="P83" s="87">
        <f t="shared" si="21"/>
        <v>-0.88403290400768275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446416.62000000011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-446416.62000000011</v>
      </c>
      <c r="J84" s="87">
        <f t="shared" si="17"/>
        <v>-1</v>
      </c>
      <c r="K84" s="82">
        <f>VLOOKUP($C84,'2024'!$C$261:$U$504,VLOOKUP($L$4,Master!$D$9:$G$20,4,FALSE),FALSE)</f>
        <v>95916.66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-95916.66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2161987.8000000003</v>
      </c>
      <c r="F85" s="83">
        <f>IFERROR(VLOOKUP($C85,'2024'!$C$8:$U$251,19,FALSE),0)</f>
        <v>1423694.6</v>
      </c>
      <c r="G85" s="84">
        <f t="shared" si="14"/>
        <v>0.65851185654239119</v>
      </c>
      <c r="H85" s="85">
        <f t="shared" si="15"/>
        <v>2.0240184816605063E-4</v>
      </c>
      <c r="I85" s="86">
        <f t="shared" si="16"/>
        <v>-738293.20000000019</v>
      </c>
      <c r="J85" s="87">
        <f t="shared" si="17"/>
        <v>-0.34148814345760881</v>
      </c>
      <c r="K85" s="82">
        <f>VLOOKUP($C85,'2024'!$C$261:$U$504,VLOOKUP($L$4,Master!$D$9:$G$20,4,FALSE),FALSE)</f>
        <v>424493.71000000008</v>
      </c>
      <c r="L85" s="83">
        <f>VLOOKUP($C85,'2024'!$C$8:$U$251,VLOOKUP($L$4,Master!$D$9:$G$20,4,FALSE),FALSE)</f>
        <v>178551.59</v>
      </c>
      <c r="M85" s="154">
        <f t="shared" si="18"/>
        <v>0.42062246340469911</v>
      </c>
      <c r="N85" s="154">
        <f t="shared" si="19"/>
        <v>2.5384075916974695E-5</v>
      </c>
      <c r="O85" s="83">
        <f t="shared" si="20"/>
        <v>-245942.12000000008</v>
      </c>
      <c r="P85" s="87">
        <f t="shared" si="21"/>
        <v>-0.57937753659530089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333502.53999999998</v>
      </c>
      <c r="F86" s="83">
        <f>IFERROR(VLOOKUP($C86,'2024'!$C$8:$U$251,19,FALSE),0)</f>
        <v>297131.16999999993</v>
      </c>
      <c r="G86" s="84">
        <f t="shared" si="14"/>
        <v>0.89094125040247052</v>
      </c>
      <c r="H86" s="85">
        <f t="shared" si="15"/>
        <v>4.2242133920955346E-5</v>
      </c>
      <c r="I86" s="86">
        <f t="shared" si="16"/>
        <v>-36371.370000000054</v>
      </c>
      <c r="J86" s="87">
        <f t="shared" si="17"/>
        <v>-0.10905874959752947</v>
      </c>
      <c r="K86" s="82">
        <f>VLOOKUP($C86,'2024'!$C$261:$U$504,VLOOKUP($L$4,Master!$D$9:$G$20,4,FALSE),FALSE)</f>
        <v>26238.19</v>
      </c>
      <c r="L86" s="83">
        <f>VLOOKUP($C86,'2024'!$C$8:$U$251,VLOOKUP($L$4,Master!$D$9:$G$20,4,FALSE),FALSE)</f>
        <v>44412.540000000008</v>
      </c>
      <c r="M86" s="154">
        <f t="shared" si="18"/>
        <v>1.6926678250290896</v>
      </c>
      <c r="N86" s="154">
        <f t="shared" si="19"/>
        <v>6.3139806653397793E-6</v>
      </c>
      <c r="O86" s="83">
        <f t="shared" si="20"/>
        <v>18174.350000000009</v>
      </c>
      <c r="P86" s="87">
        <f t="shared" si="21"/>
        <v>0.69266782502908963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841101.83000000007</v>
      </c>
      <c r="F87" s="83">
        <f>IFERROR(VLOOKUP($C87,'2024'!$C$8:$U$251,19,FALSE),0)</f>
        <v>1142712.5999999999</v>
      </c>
      <c r="G87" s="84">
        <f t="shared" si="14"/>
        <v>1.3585900770183792</v>
      </c>
      <c r="H87" s="85">
        <f t="shared" si="15"/>
        <v>1.6245558714813761E-4</v>
      </c>
      <c r="I87" s="86">
        <f t="shared" si="16"/>
        <v>301610.76999999979</v>
      </c>
      <c r="J87" s="87">
        <f t="shared" si="17"/>
        <v>0.35859007701837931</v>
      </c>
      <c r="K87" s="82">
        <f>VLOOKUP($C87,'2024'!$C$261:$U$504,VLOOKUP($L$4,Master!$D$9:$G$20,4,FALSE),FALSE)</f>
        <v>145458.50999999995</v>
      </c>
      <c r="L87" s="83">
        <f>VLOOKUP($C87,'2024'!$C$8:$U$251,VLOOKUP($L$4,Master!$D$9:$G$20,4,FALSE),FALSE)</f>
        <v>138853.71</v>
      </c>
      <c r="M87" s="154">
        <f t="shared" si="18"/>
        <v>0.95459323761806747</v>
      </c>
      <c r="N87" s="154">
        <f t="shared" si="19"/>
        <v>1.9740362524879156E-5</v>
      </c>
      <c r="O87" s="83">
        <f t="shared" si="20"/>
        <v>-6604.7999999999593</v>
      </c>
      <c r="P87" s="87">
        <f t="shared" si="21"/>
        <v>-4.5406762381932565E-2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14877772.17</v>
      </c>
      <c r="F88" s="83">
        <f>IFERROR(VLOOKUP($C88,'2024'!$C$8:$U$251,19,FALSE),0)</f>
        <v>15768173.410000004</v>
      </c>
      <c r="G88" s="84">
        <f t="shared" si="14"/>
        <v>1.0598477534019131</v>
      </c>
      <c r="H88" s="85">
        <f t="shared" si="15"/>
        <v>2.2417079058856984E-3</v>
      </c>
      <c r="I88" s="86">
        <f t="shared" si="16"/>
        <v>890401.24000000395</v>
      </c>
      <c r="J88" s="87">
        <f t="shared" si="17"/>
        <v>5.9847753401912993E-2</v>
      </c>
      <c r="K88" s="82">
        <f>VLOOKUP($C88,'2024'!$C$261:$U$504,VLOOKUP($L$4,Master!$D$9:$G$20,4,FALSE),FALSE)</f>
        <v>1691093.78</v>
      </c>
      <c r="L88" s="83">
        <f>VLOOKUP($C88,'2024'!$C$8:$U$251,VLOOKUP($L$4,Master!$D$9:$G$20,4,FALSE),FALSE)</f>
        <v>2786684.0100000007</v>
      </c>
      <c r="M88" s="154">
        <f t="shared" si="18"/>
        <v>1.6478589436950095</v>
      </c>
      <c r="N88" s="154">
        <f t="shared" si="19"/>
        <v>3.9617344469718521E-4</v>
      </c>
      <c r="O88" s="83">
        <f t="shared" si="20"/>
        <v>1095590.2300000007</v>
      </c>
      <c r="P88" s="87">
        <f t="shared" si="21"/>
        <v>0.6478589436950094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3060685.55</v>
      </c>
      <c r="F89" s="83">
        <f>IFERROR(VLOOKUP($C89,'2024'!$C$8:$U$251,19,FALSE),0)</f>
        <v>643754.56999999995</v>
      </c>
      <c r="G89" s="84">
        <f t="shared" si="14"/>
        <v>0.21033018893430591</v>
      </c>
      <c r="H89" s="85">
        <f t="shared" si="15"/>
        <v>9.1520410861529699E-5</v>
      </c>
      <c r="I89" s="86">
        <f t="shared" si="16"/>
        <v>-2416930.98</v>
      </c>
      <c r="J89" s="87">
        <f t="shared" si="17"/>
        <v>-0.78966981106569412</v>
      </c>
      <c r="K89" s="82">
        <f>VLOOKUP($C89,'2024'!$C$261:$U$504,VLOOKUP($L$4,Master!$D$9:$G$20,4,FALSE),FALSE)</f>
        <v>422989.86</v>
      </c>
      <c r="L89" s="83">
        <f>VLOOKUP($C89,'2024'!$C$8:$U$251,VLOOKUP($L$4,Master!$D$9:$G$20,4,FALSE),FALSE)</f>
        <v>84255.72</v>
      </c>
      <c r="M89" s="154">
        <f t="shared" si="18"/>
        <v>0.19919087422095652</v>
      </c>
      <c r="N89" s="154">
        <f t="shared" si="19"/>
        <v>1.1978350867216377E-5</v>
      </c>
      <c r="O89" s="83">
        <f t="shared" si="20"/>
        <v>-338734.14</v>
      </c>
      <c r="P89" s="87">
        <f t="shared" si="21"/>
        <v>-0.80080912577904351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36851056.030000001</v>
      </c>
      <c r="F90" s="83">
        <f>IFERROR(VLOOKUP($C90,'2024'!$C$8:$U$251,19,FALSE),0)</f>
        <v>20448605.789999999</v>
      </c>
      <c r="G90" s="84">
        <f t="shared" si="14"/>
        <v>0.55489877341243721</v>
      </c>
      <c r="H90" s="85">
        <f t="shared" si="15"/>
        <v>2.9071091541086154E-3</v>
      </c>
      <c r="I90" s="86">
        <f t="shared" si="16"/>
        <v>-16402450.240000002</v>
      </c>
      <c r="J90" s="87">
        <f t="shared" si="17"/>
        <v>-0.44510122658756279</v>
      </c>
      <c r="K90" s="82">
        <f>VLOOKUP($C90,'2024'!$C$261:$U$504,VLOOKUP($L$4,Master!$D$9:$G$20,4,FALSE),FALSE)</f>
        <v>14834317.01</v>
      </c>
      <c r="L90" s="83">
        <f>VLOOKUP($C90,'2024'!$C$8:$U$251,VLOOKUP($L$4,Master!$D$9:$G$20,4,FALSE),FALSE)</f>
        <v>5528221.54</v>
      </c>
      <c r="M90" s="154">
        <f t="shared" si="18"/>
        <v>0.37266437924127926</v>
      </c>
      <c r="N90" s="154">
        <f t="shared" si="19"/>
        <v>7.8592856696047767E-4</v>
      </c>
      <c r="O90" s="83">
        <f t="shared" si="20"/>
        <v>-9306095.4699999988</v>
      </c>
      <c r="P90" s="87">
        <f t="shared" si="21"/>
        <v>-0.62733562075872062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444262883.56</v>
      </c>
      <c r="F91" s="83">
        <f>IFERROR(VLOOKUP($C91,'2024'!$C$8:$U$251,19,FALSE),0)</f>
        <v>418374272.75999999</v>
      </c>
      <c r="G91" s="84">
        <f t="shared" si="14"/>
        <v>0.94172682040744093</v>
      </c>
      <c r="H91" s="85">
        <f t="shared" si="15"/>
        <v>5.9478855951094679E-2</v>
      </c>
      <c r="I91" s="86">
        <f t="shared" si="16"/>
        <v>-25888610.800000012</v>
      </c>
      <c r="J91" s="87">
        <f t="shared" si="17"/>
        <v>-5.827317959255901E-2</v>
      </c>
      <c r="K91" s="82">
        <f>VLOOKUP($C91,'2024'!$C$261:$U$504,VLOOKUP($L$4,Master!$D$9:$G$20,4,FALSE),FALSE)</f>
        <v>45309670.450000003</v>
      </c>
      <c r="L91" s="83">
        <f>VLOOKUP($C91,'2024'!$C$8:$U$251,VLOOKUP($L$4,Master!$D$9:$G$20,4,FALSE),FALSE)</f>
        <v>39139233.230000004</v>
      </c>
      <c r="M91" s="154">
        <f t="shared" si="18"/>
        <v>0.8638163297433562</v>
      </c>
      <c r="N91" s="154">
        <f t="shared" si="19"/>
        <v>5.5642924694341775E-3</v>
      </c>
      <c r="O91" s="83">
        <f t="shared" si="20"/>
        <v>-6170437.2199999988</v>
      </c>
      <c r="P91" s="87">
        <f t="shared" si="21"/>
        <v>-0.13618367025664382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621331.94000000006</v>
      </c>
      <c r="F92" s="83">
        <f>IFERROR(VLOOKUP($C92,'2024'!$C$8:$U$251,19,FALSE),0)</f>
        <v>566143.62999999989</v>
      </c>
      <c r="G92" s="84">
        <f t="shared" si="14"/>
        <v>0.91117741347724668</v>
      </c>
      <c r="H92" s="85">
        <f t="shared" si="15"/>
        <v>8.0486725902758016E-5</v>
      </c>
      <c r="I92" s="86">
        <f t="shared" si="16"/>
        <v>-55188.310000000172</v>
      </c>
      <c r="J92" s="87">
        <f t="shared" si="17"/>
        <v>-8.8822586522753308E-2</v>
      </c>
      <c r="K92" s="82">
        <f>VLOOKUP($C92,'2024'!$C$261:$U$504,VLOOKUP($L$4,Master!$D$9:$G$20,4,FALSE),FALSE)</f>
        <v>81752.140000000014</v>
      </c>
      <c r="L92" s="83">
        <f>VLOOKUP($C92,'2024'!$C$8:$U$251,VLOOKUP($L$4,Master!$D$9:$G$20,4,FALSE),FALSE)</f>
        <v>78001.200000000012</v>
      </c>
      <c r="M92" s="154">
        <f t="shared" si="18"/>
        <v>0.95411814296237385</v>
      </c>
      <c r="N92" s="154">
        <f t="shared" si="19"/>
        <v>1.1089166903611034E-5</v>
      </c>
      <c r="O92" s="83">
        <f t="shared" si="20"/>
        <v>-3750.9400000000023</v>
      </c>
      <c r="P92" s="87">
        <f t="shared" si="21"/>
        <v>-4.5881857037626192E-2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9448432.5099999998</v>
      </c>
      <c r="F93" s="83">
        <f>IFERROR(VLOOKUP($C93,'2024'!$C$8:$U$251,19,FALSE),0)</f>
        <v>6060914.7399999974</v>
      </c>
      <c r="G93" s="84">
        <f t="shared" si="14"/>
        <v>0.6414730415426334</v>
      </c>
      <c r="H93" s="85">
        <f t="shared" si="15"/>
        <v>8.6165975831674682E-4</v>
      </c>
      <c r="I93" s="86">
        <f t="shared" si="16"/>
        <v>-3387517.7700000023</v>
      </c>
      <c r="J93" s="87">
        <f t="shared" si="17"/>
        <v>-0.35852695845736665</v>
      </c>
      <c r="K93" s="82">
        <f>VLOOKUP($C93,'2024'!$C$261:$U$504,VLOOKUP($L$4,Master!$D$9:$G$20,4,FALSE),FALSE)</f>
        <v>342906.56999999989</v>
      </c>
      <c r="L93" s="83">
        <f>VLOOKUP($C93,'2024'!$C$8:$U$251,VLOOKUP($L$4,Master!$D$9:$G$20,4,FALSE),FALSE)</f>
        <v>299792.14</v>
      </c>
      <c r="M93" s="154">
        <f t="shared" si="18"/>
        <v>0.87426770504863793</v>
      </c>
      <c r="N93" s="154">
        <f t="shared" si="19"/>
        <v>4.2620435029854989E-5</v>
      </c>
      <c r="O93" s="83">
        <f t="shared" si="20"/>
        <v>-43114.429999999877</v>
      </c>
      <c r="P93" s="87">
        <f t="shared" si="21"/>
        <v>-0.12573229495136209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219214.96000000002</v>
      </c>
      <c r="F94" s="83">
        <f>IFERROR(VLOOKUP($C94,'2024'!$C$8:$U$251,19,FALSE),0)</f>
        <v>248247.74000000005</v>
      </c>
      <c r="G94" s="84">
        <f t="shared" si="14"/>
        <v>1.1324397750956414</v>
      </c>
      <c r="H94" s="85">
        <f t="shared" si="15"/>
        <v>3.5292541939152693E-5</v>
      </c>
      <c r="I94" s="86">
        <f t="shared" si="16"/>
        <v>29032.780000000028</v>
      </c>
      <c r="J94" s="87">
        <f t="shared" si="17"/>
        <v>0.13243977509564139</v>
      </c>
      <c r="K94" s="82">
        <f>VLOOKUP($C94,'2024'!$C$261:$U$504,VLOOKUP($L$4,Master!$D$9:$G$20,4,FALSE),FALSE)</f>
        <v>33104.32</v>
      </c>
      <c r="L94" s="83">
        <f>VLOOKUP($C94,'2024'!$C$8:$U$251,VLOOKUP($L$4,Master!$D$9:$G$20,4,FALSE),FALSE)</f>
        <v>34377.290000000015</v>
      </c>
      <c r="M94" s="154">
        <f t="shared" si="18"/>
        <v>1.0384532894800442</v>
      </c>
      <c r="N94" s="154">
        <f t="shared" si="19"/>
        <v>4.8873030992323023E-6</v>
      </c>
      <c r="O94" s="83">
        <f t="shared" si="20"/>
        <v>1272.9700000000157</v>
      </c>
      <c r="P94" s="87">
        <f t="shared" si="21"/>
        <v>3.8453289480044166E-2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308509.08000000007</v>
      </c>
      <c r="F95" s="83">
        <f>IFERROR(VLOOKUP($C95,'2024'!$C$8:$U$251,19,FALSE),0)</f>
        <v>266367.55</v>
      </c>
      <c r="G95" s="84">
        <f t="shared" si="14"/>
        <v>0.86340262659368061</v>
      </c>
      <c r="H95" s="85">
        <f t="shared" si="15"/>
        <v>3.7868574068808641E-5</v>
      </c>
      <c r="I95" s="86">
        <f t="shared" si="16"/>
        <v>-42141.530000000086</v>
      </c>
      <c r="J95" s="87">
        <f t="shared" si="17"/>
        <v>-0.13659737340631944</v>
      </c>
      <c r="K95" s="82">
        <f>VLOOKUP($C95,'2024'!$C$261:$U$504,VLOOKUP($L$4,Master!$D$9:$G$20,4,FALSE),FALSE)</f>
        <v>44118.320000000007</v>
      </c>
      <c r="L95" s="83">
        <f>VLOOKUP($C95,'2024'!$C$8:$U$251,VLOOKUP($L$4,Master!$D$9:$G$20,4,FALSE),FALSE)</f>
        <v>38890.62999999999</v>
      </c>
      <c r="M95" s="154">
        <f t="shared" si="18"/>
        <v>0.8815075007389217</v>
      </c>
      <c r="N95" s="154">
        <f t="shared" si="19"/>
        <v>5.5289493886835358E-6</v>
      </c>
      <c r="O95" s="83">
        <f t="shared" si="20"/>
        <v>-5227.6900000000169</v>
      </c>
      <c r="P95" s="87">
        <f t="shared" si="21"/>
        <v>-0.1184924992610783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10351.32</v>
      </c>
      <c r="F96" s="83">
        <f>IFERROR(VLOOKUP($C96,'2024'!$C$8:$U$251,19,FALSE),0)</f>
        <v>7889.33</v>
      </c>
      <c r="G96" s="84">
        <f t="shared" si="14"/>
        <v>0.76215690366059596</v>
      </c>
      <c r="H96" s="85">
        <f t="shared" si="15"/>
        <v>1.1215993744668751E-6</v>
      </c>
      <c r="I96" s="86">
        <f t="shared" si="16"/>
        <v>-2461.9899999999998</v>
      </c>
      <c r="J96" s="87">
        <f t="shared" si="17"/>
        <v>-0.23784309633940404</v>
      </c>
      <c r="K96" s="82">
        <f>VLOOKUP($C96,'2024'!$C$261:$U$504,VLOOKUP($L$4,Master!$D$9:$G$20,4,FALSE),FALSE)</f>
        <v>2478.0199999999995</v>
      </c>
      <c r="L96" s="83">
        <f>VLOOKUP($C96,'2024'!$C$8:$U$251,VLOOKUP($L$4,Master!$D$9:$G$20,4,FALSE),FALSE)</f>
        <v>1420.47</v>
      </c>
      <c r="M96" s="154">
        <f t="shared" si="18"/>
        <v>0.57322781898451192</v>
      </c>
      <c r="N96" s="154">
        <f t="shared" si="19"/>
        <v>2.0194341768552743E-7</v>
      </c>
      <c r="O96" s="83">
        <f t="shared" si="20"/>
        <v>-1057.5499999999995</v>
      </c>
      <c r="P96" s="87">
        <f t="shared" si="21"/>
        <v>-0.42677218101548803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1345198.0699999998</v>
      </c>
      <c r="F97" s="83">
        <f>IFERROR(VLOOKUP($C97,'2024'!$C$8:$U$251,19,FALSE),0)</f>
        <v>791557.2699999999</v>
      </c>
      <c r="G97" s="84">
        <f t="shared" si="14"/>
        <v>0.5884317615769401</v>
      </c>
      <c r="H97" s="85">
        <f t="shared" si="15"/>
        <v>1.1253302104065964E-4</v>
      </c>
      <c r="I97" s="86">
        <f t="shared" si="16"/>
        <v>-553640.79999999993</v>
      </c>
      <c r="J97" s="87">
        <f t="shared" si="17"/>
        <v>-0.4115682384230599</v>
      </c>
      <c r="K97" s="82">
        <f>VLOOKUP($C97,'2024'!$C$261:$U$504,VLOOKUP($L$4,Master!$D$9:$G$20,4,FALSE),FALSE)</f>
        <v>135363.71</v>
      </c>
      <c r="L97" s="83">
        <f>VLOOKUP($C97,'2024'!$C$8:$U$251,VLOOKUP($L$4,Master!$D$9:$G$20,4,FALSE),FALSE)</f>
        <v>66043.5</v>
      </c>
      <c r="M97" s="154">
        <f t="shared" si="18"/>
        <v>0.48789664526777526</v>
      </c>
      <c r="N97" s="154">
        <f t="shared" si="19"/>
        <v>9.3891811202729605E-6</v>
      </c>
      <c r="O97" s="83">
        <f t="shared" si="20"/>
        <v>-69320.209999999992</v>
      </c>
      <c r="P97" s="87">
        <f t="shared" si="21"/>
        <v>-0.51210335473222468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9187871.1600000001</v>
      </c>
      <c r="F98" s="83">
        <f>IFERROR(VLOOKUP($C98,'2024'!$C$8:$U$251,19,FALSE),0)</f>
        <v>7544992.6100000003</v>
      </c>
      <c r="G98" s="84">
        <f t="shared" si="14"/>
        <v>0.82119051068626436</v>
      </c>
      <c r="H98" s="85">
        <f t="shared" si="15"/>
        <v>1.0726460918396362E-3</v>
      </c>
      <c r="I98" s="86">
        <f t="shared" si="16"/>
        <v>-1642878.5499999998</v>
      </c>
      <c r="J98" s="87">
        <f t="shared" si="17"/>
        <v>-0.17880948931373564</v>
      </c>
      <c r="K98" s="82">
        <f>VLOOKUP($C98,'2024'!$C$261:$U$504,VLOOKUP($L$4,Master!$D$9:$G$20,4,FALSE),FALSE)</f>
        <v>9069407.8800000008</v>
      </c>
      <c r="L98" s="83">
        <f>VLOOKUP($C98,'2024'!$C$8:$U$251,VLOOKUP($L$4,Master!$D$9:$G$20,4,FALSE),FALSE)</f>
        <v>7453312.6400000006</v>
      </c>
      <c r="M98" s="154">
        <f t="shared" si="18"/>
        <v>0.82180807596449168</v>
      </c>
      <c r="N98" s="154">
        <f t="shared" si="19"/>
        <v>1.0596122604492465E-3</v>
      </c>
      <c r="O98" s="83">
        <f t="shared" si="20"/>
        <v>-1616095.2400000002</v>
      </c>
      <c r="P98" s="87">
        <f t="shared" si="21"/>
        <v>-0.17819192403550826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490268.20000000007</v>
      </c>
      <c r="F99" s="83">
        <f>IFERROR(VLOOKUP($C99,'2024'!$C$8:$U$251,19,FALSE),0)</f>
        <v>465328.22</v>
      </c>
      <c r="G99" s="84">
        <f t="shared" si="14"/>
        <v>0.94912992521236317</v>
      </c>
      <c r="H99" s="85">
        <f t="shared" si="15"/>
        <v>6.6154139891953372E-5</v>
      </c>
      <c r="I99" s="86">
        <f t="shared" si="16"/>
        <v>-24939.980000000098</v>
      </c>
      <c r="J99" s="87">
        <f t="shared" si="17"/>
        <v>-5.0870074787636839E-2</v>
      </c>
      <c r="K99" s="82">
        <f>VLOOKUP($C99,'2024'!$C$261:$U$504,VLOOKUP($L$4,Master!$D$9:$G$20,4,FALSE),FALSE)</f>
        <v>79737.710000000006</v>
      </c>
      <c r="L99" s="83">
        <f>VLOOKUP($C99,'2024'!$C$8:$U$251,VLOOKUP($L$4,Master!$D$9:$G$20,4,FALSE),FALSE)</f>
        <v>68598.290000000008</v>
      </c>
      <c r="M99" s="154">
        <f t="shared" si="18"/>
        <v>0.86029922354178467</v>
      </c>
      <c r="N99" s="154">
        <f t="shared" si="19"/>
        <v>9.752386977537675E-6</v>
      </c>
      <c r="O99" s="83">
        <f t="shared" si="20"/>
        <v>-11139.419999999998</v>
      </c>
      <c r="P99" s="87">
        <f t="shared" si="21"/>
        <v>-0.13970077645821527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1360210.8</v>
      </c>
      <c r="F100" s="83">
        <f>IFERROR(VLOOKUP($C100,'2024'!$C$8:$U$251,19,FALSE),0)</f>
        <v>1025983.85</v>
      </c>
      <c r="G100" s="84">
        <f t="shared" si="14"/>
        <v>0.75428297584462645</v>
      </c>
      <c r="H100" s="85">
        <f t="shared" si="15"/>
        <v>1.4586065538811486E-4</v>
      </c>
      <c r="I100" s="86">
        <f t="shared" si="16"/>
        <v>-334226.95000000007</v>
      </c>
      <c r="J100" s="87">
        <f t="shared" si="17"/>
        <v>-0.24571702415537361</v>
      </c>
      <c r="K100" s="82">
        <f>VLOOKUP($C100,'2024'!$C$261:$U$504,VLOOKUP($L$4,Master!$D$9:$G$20,4,FALSE),FALSE)</f>
        <v>194756.3</v>
      </c>
      <c r="L100" s="83">
        <f>VLOOKUP($C100,'2024'!$C$8:$U$251,VLOOKUP($L$4,Master!$D$9:$G$20,4,FALSE),FALSE)</f>
        <v>172493.08</v>
      </c>
      <c r="M100" s="154">
        <f t="shared" si="18"/>
        <v>0.88568677881023616</v>
      </c>
      <c r="N100" s="154">
        <f t="shared" si="19"/>
        <v>2.4522758032413986E-5</v>
      </c>
      <c r="O100" s="83">
        <f t="shared" si="20"/>
        <v>-22263.22</v>
      </c>
      <c r="P100" s="87">
        <f t="shared" si="21"/>
        <v>-0.11431322118976384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313250.06000000006</v>
      </c>
      <c r="F101" s="83">
        <f>IFERROR(VLOOKUP($C101,'2024'!$C$8:$U$251,19,FALSE),0)</f>
        <v>53537.87999999999</v>
      </c>
      <c r="G101" s="84">
        <f t="shared" si="14"/>
        <v>0.17091099679278587</v>
      </c>
      <c r="H101" s="85">
        <f t="shared" si="15"/>
        <v>7.6112994029001974E-6</v>
      </c>
      <c r="I101" s="86">
        <f t="shared" si="16"/>
        <v>-259712.18000000005</v>
      </c>
      <c r="J101" s="87">
        <f t="shared" si="17"/>
        <v>-0.82908900320721413</v>
      </c>
      <c r="K101" s="82">
        <f>VLOOKUP($C101,'2024'!$C$261:$U$504,VLOOKUP($L$4,Master!$D$9:$G$20,4,FALSE),FALSE)</f>
        <v>34845.839999999997</v>
      </c>
      <c r="L101" s="83">
        <f>VLOOKUP($C101,'2024'!$C$8:$U$251,VLOOKUP($L$4,Master!$D$9:$G$20,4,FALSE),FALSE)</f>
        <v>11792.23</v>
      </c>
      <c r="M101" s="154">
        <f t="shared" si="18"/>
        <v>0.33841141438978084</v>
      </c>
      <c r="N101" s="154">
        <f t="shared" si="19"/>
        <v>1.6764614728461757E-6</v>
      </c>
      <c r="O101" s="83">
        <f t="shared" si="20"/>
        <v>-23053.609999999997</v>
      </c>
      <c r="P101" s="87">
        <f t="shared" si="21"/>
        <v>-0.66158858561021916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312464.58000000007</v>
      </c>
      <c r="F102" s="83">
        <f>IFERROR(VLOOKUP($C102,'2024'!$C$8:$U$251,19,FALSE),0)</f>
        <v>246036.29</v>
      </c>
      <c r="G102" s="84">
        <f t="shared" si="14"/>
        <v>0.78740537567490032</v>
      </c>
      <c r="H102" s="85">
        <f t="shared" si="15"/>
        <v>3.4978147568950809E-5</v>
      </c>
      <c r="I102" s="86">
        <f t="shared" si="16"/>
        <v>-66428.290000000066</v>
      </c>
      <c r="J102" s="87">
        <f t="shared" si="17"/>
        <v>-0.21259462432509968</v>
      </c>
      <c r="K102" s="82">
        <f>VLOOKUP($C102,'2024'!$C$261:$U$504,VLOOKUP($L$4,Master!$D$9:$G$20,4,FALSE),FALSE)</f>
        <v>42013.340000000011</v>
      </c>
      <c r="L102" s="83">
        <f>VLOOKUP($C102,'2024'!$C$8:$U$251,VLOOKUP($L$4,Master!$D$9:$G$20,4,FALSE),FALSE)</f>
        <v>45585.890000000007</v>
      </c>
      <c r="M102" s="154">
        <f t="shared" si="18"/>
        <v>1.0850337059610113</v>
      </c>
      <c r="N102" s="154">
        <f t="shared" si="19"/>
        <v>6.4807918680693784E-6</v>
      </c>
      <c r="O102" s="83">
        <f t="shared" si="20"/>
        <v>3572.5499999999956</v>
      </c>
      <c r="P102" s="87">
        <f t="shared" si="21"/>
        <v>8.5033705961011299E-2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12896849.560000001</v>
      </c>
      <c r="F103" s="83">
        <f>IFERROR(VLOOKUP($C103,'2024'!$C$8:$U$251,19,FALSE),0)</f>
        <v>8606691.6099999994</v>
      </c>
      <c r="G103" s="84">
        <f t="shared" si="14"/>
        <v>0.66734837604789421</v>
      </c>
      <c r="H103" s="85">
        <f t="shared" si="15"/>
        <v>1.2235842493602501E-3</v>
      </c>
      <c r="I103" s="86">
        <f t="shared" si="16"/>
        <v>-4290157.9500000011</v>
      </c>
      <c r="J103" s="87">
        <f t="shared" si="17"/>
        <v>-0.33265162395210579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879980.35000000009</v>
      </c>
      <c r="M103" s="154">
        <f t="shared" si="18"/>
        <v>0.4776253627944157</v>
      </c>
      <c r="N103" s="154">
        <f t="shared" si="19"/>
        <v>1.2510383139038956E-4</v>
      </c>
      <c r="O103" s="83">
        <f t="shared" si="20"/>
        <v>-962426.73</v>
      </c>
      <c r="P103" s="87">
        <f t="shared" si="21"/>
        <v>-0.5223746372055843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1603732.56</v>
      </c>
      <c r="F104" s="83">
        <f>IFERROR(VLOOKUP($C104,'2024'!$C$8:$U$251,19,FALSE),0)</f>
        <v>531004.5</v>
      </c>
      <c r="G104" s="84">
        <f t="shared" si="14"/>
        <v>0.33110539328327909</v>
      </c>
      <c r="H104" s="85">
        <f t="shared" si="15"/>
        <v>7.5491114586295137E-5</v>
      </c>
      <c r="I104" s="86">
        <f t="shared" si="16"/>
        <v>-1072728.06</v>
      </c>
      <c r="J104" s="87">
        <f t="shared" si="17"/>
        <v>-0.66889460671672096</v>
      </c>
      <c r="K104" s="82">
        <f>VLOOKUP($C104,'2024'!$C$261:$U$504,VLOOKUP($L$4,Master!$D$9:$G$20,4,FALSE),FALSE)</f>
        <v>229182.74000000002</v>
      </c>
      <c r="L104" s="83">
        <f>VLOOKUP($C104,'2024'!$C$8:$U$251,VLOOKUP($L$4,Master!$D$9:$G$20,4,FALSE),FALSE)</f>
        <v>65507.09</v>
      </c>
      <c r="M104" s="154">
        <f t="shared" si="18"/>
        <v>0.28582907246854622</v>
      </c>
      <c r="N104" s="154">
        <f t="shared" si="19"/>
        <v>9.312921524026158E-6</v>
      </c>
      <c r="O104" s="83">
        <f t="shared" si="20"/>
        <v>-163675.65000000002</v>
      </c>
      <c r="P104" s="87">
        <f t="shared" si="21"/>
        <v>-0.71417092753145373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2417276.330000001</v>
      </c>
      <c r="F105" s="83">
        <f>IFERROR(VLOOKUP($C105,'2024'!$C$8:$U$251,19,FALSE),0)</f>
        <v>1940412.46</v>
      </c>
      <c r="G105" s="84">
        <f t="shared" si="14"/>
        <v>0.80272678630829064</v>
      </c>
      <c r="H105" s="85">
        <f t="shared" si="15"/>
        <v>2.7586187944270683E-4</v>
      </c>
      <c r="I105" s="86">
        <f t="shared" si="16"/>
        <v>-476863.87000000104</v>
      </c>
      <c r="J105" s="87">
        <f t="shared" si="17"/>
        <v>-0.1972732136917093</v>
      </c>
      <c r="K105" s="82">
        <f>VLOOKUP($C105,'2024'!$C$261:$U$504,VLOOKUP($L$4,Master!$D$9:$G$20,4,FALSE),FALSE)</f>
        <v>345325.19000000012</v>
      </c>
      <c r="L105" s="83">
        <f>VLOOKUP($C105,'2024'!$C$8:$U$251,VLOOKUP($L$4,Master!$D$9:$G$20,4,FALSE),FALSE)</f>
        <v>308904.06999999995</v>
      </c>
      <c r="M105" s="154">
        <f t="shared" si="18"/>
        <v>0.89453094921919785</v>
      </c>
      <c r="N105" s="154">
        <f t="shared" si="19"/>
        <v>4.3915847313050888E-5</v>
      </c>
      <c r="O105" s="83">
        <f t="shared" si="20"/>
        <v>-36421.12000000017</v>
      </c>
      <c r="P105" s="87">
        <f t="shared" si="21"/>
        <v>-0.10546905078080217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2765904.5400000005</v>
      </c>
      <c r="F106" s="83">
        <f>IFERROR(VLOOKUP($C106,'2024'!$C$8:$U$251,19,FALSE),0)</f>
        <v>2903773.7600000002</v>
      </c>
      <c r="G106" s="84">
        <f t="shared" si="14"/>
        <v>1.049845979138528</v>
      </c>
      <c r="H106" s="85">
        <f t="shared" si="15"/>
        <v>4.1281969860676714E-4</v>
      </c>
      <c r="I106" s="86">
        <f t="shared" si="16"/>
        <v>137869.21999999974</v>
      </c>
      <c r="J106" s="87">
        <f t="shared" si="17"/>
        <v>4.9845979138527938E-2</v>
      </c>
      <c r="K106" s="82">
        <f>VLOOKUP($C106,'2024'!$C$261:$U$504,VLOOKUP($L$4,Master!$D$9:$G$20,4,FALSE),FALSE)</f>
        <v>395129.22000000003</v>
      </c>
      <c r="L106" s="83">
        <f>VLOOKUP($C106,'2024'!$C$8:$U$251,VLOOKUP($L$4,Master!$D$9:$G$20,4,FALSE),FALSE)</f>
        <v>438172.79000000015</v>
      </c>
      <c r="M106" s="154">
        <f t="shared" si="18"/>
        <v>1.1089354262385356</v>
      </c>
      <c r="N106" s="154">
        <f t="shared" si="19"/>
        <v>6.2293544213818617E-5</v>
      </c>
      <c r="O106" s="83">
        <f t="shared" si="20"/>
        <v>43043.570000000123</v>
      </c>
      <c r="P106" s="87">
        <f t="shared" si="21"/>
        <v>0.10893542623853564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369148.87</v>
      </c>
      <c r="F107" s="83">
        <f>IFERROR(VLOOKUP($C107,'2024'!$C$8:$U$251,19,FALSE),0)</f>
        <v>247905.93000000002</v>
      </c>
      <c r="G107" s="84">
        <f t="shared" si="14"/>
        <v>0.67156085294260826</v>
      </c>
      <c r="H107" s="85">
        <f t="shared" si="15"/>
        <v>3.5243947967017345E-5</v>
      </c>
      <c r="I107" s="86">
        <f t="shared" si="16"/>
        <v>-121242.93999999997</v>
      </c>
      <c r="J107" s="87">
        <f t="shared" si="17"/>
        <v>-0.32843914705739169</v>
      </c>
      <c r="K107" s="82">
        <f>VLOOKUP($C107,'2024'!$C$261:$U$504,VLOOKUP($L$4,Master!$D$9:$G$20,4,FALSE),FALSE)</f>
        <v>52061.430000000008</v>
      </c>
      <c r="L107" s="83">
        <f>VLOOKUP($C107,'2024'!$C$8:$U$251,VLOOKUP($L$4,Master!$D$9:$G$20,4,FALSE),FALSE)</f>
        <v>34634.980000000003</v>
      </c>
      <c r="M107" s="154">
        <f t="shared" si="18"/>
        <v>0.66527139189223194</v>
      </c>
      <c r="N107" s="154">
        <f t="shared" si="19"/>
        <v>4.9239380153539953E-6</v>
      </c>
      <c r="O107" s="83">
        <f t="shared" si="20"/>
        <v>-17426.450000000004</v>
      </c>
      <c r="P107" s="87">
        <f t="shared" si="21"/>
        <v>-0.33472860810776811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1313587.2099999997</v>
      </c>
      <c r="F108" s="83">
        <f>IFERROR(VLOOKUP($C108,'2024'!$C$8:$U$251,19,FALSE),0)</f>
        <v>1150960.76</v>
      </c>
      <c r="G108" s="84">
        <f t="shared" si="14"/>
        <v>0.87619668586754906</v>
      </c>
      <c r="H108" s="85">
        <f t="shared" si="15"/>
        <v>1.6362820017059996E-4</v>
      </c>
      <c r="I108" s="86">
        <f t="shared" si="16"/>
        <v>-162626.44999999972</v>
      </c>
      <c r="J108" s="87">
        <f t="shared" si="17"/>
        <v>-0.12380331413245091</v>
      </c>
      <c r="K108" s="82">
        <f>VLOOKUP($C108,'2024'!$C$261:$U$504,VLOOKUP($L$4,Master!$D$9:$G$20,4,FALSE),FALSE)</f>
        <v>184391.02999999994</v>
      </c>
      <c r="L108" s="83">
        <f>VLOOKUP($C108,'2024'!$C$8:$U$251,VLOOKUP($L$4,Master!$D$9:$G$20,4,FALSE),FALSE)</f>
        <v>144923.31999999998</v>
      </c>
      <c r="M108" s="154">
        <f t="shared" si="18"/>
        <v>0.78595645352162746</v>
      </c>
      <c r="N108" s="154">
        <f t="shared" si="19"/>
        <v>2.0603258458913843E-5</v>
      </c>
      <c r="O108" s="83">
        <f t="shared" si="20"/>
        <v>-39467.709999999963</v>
      </c>
      <c r="P108" s="87">
        <f t="shared" si="21"/>
        <v>-0.21404354647837248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3596655.2300000004</v>
      </c>
      <c r="F109" s="83">
        <f>IFERROR(VLOOKUP($C109,'2024'!$C$8:$U$251,19,FALSE),0)</f>
        <v>3053221.8299999996</v>
      </c>
      <c r="G109" s="84">
        <f t="shared" si="14"/>
        <v>0.84890589582588349</v>
      </c>
      <c r="H109" s="85">
        <f t="shared" si="15"/>
        <v>4.3406622547625809E-4</v>
      </c>
      <c r="I109" s="86">
        <f t="shared" si="16"/>
        <v>-543433.40000000084</v>
      </c>
      <c r="J109" s="87">
        <f t="shared" si="17"/>
        <v>-0.15109410417411645</v>
      </c>
      <c r="K109" s="82">
        <f>VLOOKUP($C109,'2024'!$C$261:$U$504,VLOOKUP($L$4,Master!$D$9:$G$20,4,FALSE),FALSE)</f>
        <v>513447.88999999996</v>
      </c>
      <c r="L109" s="83">
        <f>VLOOKUP($C109,'2024'!$C$8:$U$251,VLOOKUP($L$4,Master!$D$9:$G$20,4,FALSE),FALSE)</f>
        <v>417518.21000000008</v>
      </c>
      <c r="M109" s="154">
        <f t="shared" si="18"/>
        <v>0.81316569438039776</v>
      </c>
      <c r="N109" s="154">
        <f t="shared" si="19"/>
        <v>5.9357152402615878E-5</v>
      </c>
      <c r="O109" s="83">
        <f t="shared" si="20"/>
        <v>-95929.679999999877</v>
      </c>
      <c r="P109" s="87">
        <f t="shared" si="21"/>
        <v>-0.18683430561960218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1925469.6900000004</v>
      </c>
      <c r="F110" s="83">
        <f>IFERROR(VLOOKUP($C110,'2024'!$C$8:$U$251,19,FALSE),0)</f>
        <v>958018.45000000007</v>
      </c>
      <c r="G110" s="84">
        <f t="shared" si="14"/>
        <v>0.49755052233515029</v>
      </c>
      <c r="H110" s="85">
        <f t="shared" si="15"/>
        <v>1.3619824424225194E-4</v>
      </c>
      <c r="I110" s="86">
        <f t="shared" si="16"/>
        <v>-967451.24000000034</v>
      </c>
      <c r="J110" s="87">
        <f t="shared" si="17"/>
        <v>-0.50244947766484971</v>
      </c>
      <c r="K110" s="82">
        <f>VLOOKUP($C110,'2024'!$C$261:$U$504,VLOOKUP($L$4,Master!$D$9:$G$20,4,FALSE),FALSE)</f>
        <v>711518.69000000006</v>
      </c>
      <c r="L110" s="83">
        <f>VLOOKUP($C110,'2024'!$C$8:$U$251,VLOOKUP($L$4,Master!$D$9:$G$20,4,FALSE),FALSE)</f>
        <v>124225.04000000001</v>
      </c>
      <c r="M110" s="154">
        <f t="shared" si="18"/>
        <v>0.17459139407848864</v>
      </c>
      <c r="N110" s="154">
        <f t="shared" si="19"/>
        <v>1.7660653966448679E-5</v>
      </c>
      <c r="O110" s="83">
        <f t="shared" si="20"/>
        <v>-587293.65</v>
      </c>
      <c r="P110" s="87">
        <f t="shared" si="21"/>
        <v>-0.82540860592151133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500659.57</v>
      </c>
      <c r="F111" s="83">
        <f>IFERROR(VLOOKUP($C111,'2024'!$C$8:$U$251,19,FALSE),0)</f>
        <v>374652.98</v>
      </c>
      <c r="G111" s="84">
        <f t="shared" si="14"/>
        <v>0.74831882270821259</v>
      </c>
      <c r="H111" s="85">
        <f t="shared" si="15"/>
        <v>5.3263147568950808E-5</v>
      </c>
      <c r="I111" s="86">
        <f t="shared" si="16"/>
        <v>-126006.59000000003</v>
      </c>
      <c r="J111" s="87">
        <f t="shared" si="17"/>
        <v>-0.25168117729178735</v>
      </c>
      <c r="K111" s="82">
        <f>VLOOKUP($C111,'2024'!$C$261:$U$504,VLOOKUP($L$4,Master!$D$9:$G$20,4,FALSE),FALSE)</f>
        <v>78560.55</v>
      </c>
      <c r="L111" s="83">
        <f>VLOOKUP($C111,'2024'!$C$8:$U$251,VLOOKUP($L$4,Master!$D$9:$G$20,4,FALSE),FALSE)</f>
        <v>72391.239999999991</v>
      </c>
      <c r="M111" s="154">
        <f t="shared" si="18"/>
        <v>0.92147063634355908</v>
      </c>
      <c r="N111" s="154">
        <f t="shared" si="19"/>
        <v>1.029161785612738E-5</v>
      </c>
      <c r="O111" s="83">
        <f t="shared" si="20"/>
        <v>-6169.3100000000122</v>
      </c>
      <c r="P111" s="87">
        <f t="shared" si="21"/>
        <v>-7.8529363656440948E-2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918232.48999999976</v>
      </c>
      <c r="F112" s="83">
        <f>IFERROR(VLOOKUP($C112,'2024'!$C$8:$U$251,19,FALSE),0)</f>
        <v>844336.13000000012</v>
      </c>
      <c r="G112" s="84">
        <f t="shared" si="14"/>
        <v>0.91952325712195215</v>
      </c>
      <c r="H112" s="85">
        <f t="shared" si="15"/>
        <v>1.2003641313619564E-4</v>
      </c>
      <c r="I112" s="86">
        <f t="shared" si="16"/>
        <v>-73896.359999999637</v>
      </c>
      <c r="J112" s="87">
        <f t="shared" si="17"/>
        <v>-8.0476742878047861E-2</v>
      </c>
      <c r="K112" s="82">
        <f>VLOOKUP($C112,'2024'!$C$261:$U$504,VLOOKUP($L$4,Master!$D$9:$G$20,4,FALSE),FALSE)</f>
        <v>131176.06999999998</v>
      </c>
      <c r="L112" s="83">
        <f>VLOOKUP($C112,'2024'!$C$8:$U$251,VLOOKUP($L$4,Master!$D$9:$G$20,4,FALSE),FALSE)</f>
        <v>114485.18000000005</v>
      </c>
      <c r="M112" s="154">
        <f t="shared" si="18"/>
        <v>0.87275964282204876</v>
      </c>
      <c r="N112" s="154">
        <f t="shared" si="19"/>
        <v>1.6275970998009675E-5</v>
      </c>
      <c r="O112" s="83">
        <f t="shared" si="20"/>
        <v>-16690.889999999927</v>
      </c>
      <c r="P112" s="87">
        <f t="shared" si="21"/>
        <v>-0.12724035717795121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1630716.9200000002</v>
      </c>
      <c r="F113" s="83">
        <f>IFERROR(VLOOKUP($C113,'2024'!$C$8:$U$251,19,FALSE),0)</f>
        <v>1016005.9700000001</v>
      </c>
      <c r="G113" s="84">
        <f t="shared" si="14"/>
        <v>0.62304251433167201</v>
      </c>
      <c r="H113" s="85">
        <f t="shared" si="15"/>
        <v>1.4444213392095538E-4</v>
      </c>
      <c r="I113" s="86">
        <f t="shared" si="16"/>
        <v>-614710.95000000007</v>
      </c>
      <c r="J113" s="87">
        <f t="shared" si="17"/>
        <v>-0.37695748566832804</v>
      </c>
      <c r="K113" s="82">
        <f>VLOOKUP($C113,'2024'!$C$261:$U$504,VLOOKUP($L$4,Master!$D$9:$G$20,4,FALSE),FALSE)</f>
        <v>232959.56000000003</v>
      </c>
      <c r="L113" s="83">
        <f>VLOOKUP($C113,'2024'!$C$8:$U$251,VLOOKUP($L$4,Master!$D$9:$G$20,4,FALSE),FALSE)</f>
        <v>104038.98999999999</v>
      </c>
      <c r="M113" s="154">
        <f t="shared" si="18"/>
        <v>0.44659678272057168</v>
      </c>
      <c r="N113" s="154">
        <f t="shared" si="19"/>
        <v>1.4790871481376171E-5</v>
      </c>
      <c r="O113" s="83">
        <f t="shared" si="20"/>
        <v>-128920.57000000004</v>
      </c>
      <c r="P113" s="87">
        <f t="shared" si="21"/>
        <v>-0.55340321727942832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845446.7</v>
      </c>
      <c r="F114" s="83">
        <f>IFERROR(VLOOKUP($C114,'2024'!$C$8:$U$251,19,FALSE),0)</f>
        <v>1250098.24</v>
      </c>
      <c r="G114" s="84">
        <f t="shared" si="14"/>
        <v>1.4786245425051634</v>
      </c>
      <c r="H114" s="85">
        <f t="shared" si="15"/>
        <v>1.7772224054591983E-4</v>
      </c>
      <c r="I114" s="86">
        <f t="shared" si="16"/>
        <v>404651.54000000004</v>
      </c>
      <c r="J114" s="87">
        <f t="shared" si="17"/>
        <v>0.47862454250516334</v>
      </c>
      <c r="K114" s="82">
        <f>VLOOKUP($C114,'2024'!$C$261:$U$504,VLOOKUP($L$4,Master!$D$9:$G$20,4,FALSE),FALSE)</f>
        <v>120778.1</v>
      </c>
      <c r="L114" s="83">
        <f>VLOOKUP($C114,'2024'!$C$8:$U$251,VLOOKUP($L$4,Master!$D$9:$G$20,4,FALSE),FALSE)</f>
        <v>183429.33000000002</v>
      </c>
      <c r="M114" s="154">
        <f t="shared" si="18"/>
        <v>1.5187300512261743</v>
      </c>
      <c r="N114" s="154">
        <f t="shared" si="19"/>
        <v>2.6077527722490762E-5</v>
      </c>
      <c r="O114" s="83">
        <f t="shared" si="20"/>
        <v>62651.23000000001</v>
      </c>
      <c r="P114" s="87">
        <f t="shared" si="21"/>
        <v>0.51873005122617433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657599.89000000013</v>
      </c>
      <c r="F115" s="83">
        <f>IFERROR(VLOOKUP($C115,'2024'!$C$8:$U$251,19,FALSE),0)</f>
        <v>182208.86000000002</v>
      </c>
      <c r="G115" s="84">
        <f t="shared" si="14"/>
        <v>0.27708164610550645</v>
      </c>
      <c r="H115" s="85">
        <f t="shared" si="15"/>
        <v>2.5904017628660794E-5</v>
      </c>
      <c r="I115" s="86">
        <f t="shared" si="16"/>
        <v>-475391.03000000014</v>
      </c>
      <c r="J115" s="87">
        <f t="shared" si="17"/>
        <v>-0.72291835389449355</v>
      </c>
      <c r="K115" s="82">
        <f>VLOOKUP($C115,'2024'!$C$261:$U$504,VLOOKUP($L$4,Master!$D$9:$G$20,4,FALSE),FALSE)</f>
        <v>95447.24000000002</v>
      </c>
      <c r="L115" s="83">
        <f>VLOOKUP($C115,'2024'!$C$8:$U$251,VLOOKUP($L$4,Master!$D$9:$G$20,4,FALSE),FALSE)</f>
        <v>26461.600000000002</v>
      </c>
      <c r="M115" s="154">
        <f t="shared" si="18"/>
        <v>0.27723797985148652</v>
      </c>
      <c r="N115" s="154">
        <f t="shared" si="19"/>
        <v>3.7619562126812628E-6</v>
      </c>
      <c r="O115" s="83">
        <f t="shared" si="20"/>
        <v>-68985.640000000014</v>
      </c>
      <c r="P115" s="87">
        <f t="shared" si="21"/>
        <v>-0.72276202014851343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397943.58000000007</v>
      </c>
      <c r="F116" s="83">
        <f>IFERROR(VLOOKUP($C116,'2024'!$C$8:$U$251,19,FALSE),0)</f>
        <v>254662.3</v>
      </c>
      <c r="G116" s="84">
        <f t="shared" si="14"/>
        <v>0.63994574306237062</v>
      </c>
      <c r="H116" s="85">
        <f t="shared" si="15"/>
        <v>3.6204478248507251E-5</v>
      </c>
      <c r="I116" s="86">
        <f t="shared" si="16"/>
        <v>-143281.28000000009</v>
      </c>
      <c r="J116" s="87">
        <f t="shared" si="17"/>
        <v>-0.36005425693762932</v>
      </c>
      <c r="K116" s="82">
        <f>VLOOKUP($C116,'2024'!$C$261:$U$504,VLOOKUP($L$4,Master!$D$9:$G$20,4,FALSE),FALSE)</f>
        <v>55960.12000000001</v>
      </c>
      <c r="L116" s="83">
        <f>VLOOKUP($C116,'2024'!$C$8:$U$251,VLOOKUP($L$4,Master!$D$9:$G$20,4,FALSE),FALSE)</f>
        <v>37199.770000000004</v>
      </c>
      <c r="M116" s="154">
        <f t="shared" si="18"/>
        <v>0.66475500767332163</v>
      </c>
      <c r="N116" s="154">
        <f t="shared" si="19"/>
        <v>5.2885655388114878E-6</v>
      </c>
      <c r="O116" s="83">
        <f t="shared" si="20"/>
        <v>-18760.350000000006</v>
      </c>
      <c r="P116" s="87">
        <f t="shared" si="21"/>
        <v>-0.33524499232667843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477574.17000000016</v>
      </c>
      <c r="F117" s="83">
        <f>IFERROR(VLOOKUP($C117,'2024'!$C$8:$U$251,19,FALSE),0)</f>
        <v>392319.36</v>
      </c>
      <c r="G117" s="84">
        <f t="shared" si="14"/>
        <v>0.82148362420857024</v>
      </c>
      <c r="H117" s="85">
        <f t="shared" si="15"/>
        <v>5.5774717088427637E-5</v>
      </c>
      <c r="I117" s="86">
        <f t="shared" si="16"/>
        <v>-85254.810000000172</v>
      </c>
      <c r="J117" s="87">
        <f t="shared" si="17"/>
        <v>-0.17851637579142973</v>
      </c>
      <c r="K117" s="82">
        <f>VLOOKUP($C117,'2024'!$C$261:$U$504,VLOOKUP($L$4,Master!$D$9:$G$20,4,FALSE),FALSE)</f>
        <v>68649.300000000017</v>
      </c>
      <c r="L117" s="83">
        <f>VLOOKUP($C117,'2024'!$C$8:$U$251,VLOOKUP($L$4,Master!$D$9:$G$20,4,FALSE),FALSE)</f>
        <v>67790.34</v>
      </c>
      <c r="M117" s="154">
        <f t="shared" si="18"/>
        <v>0.98748770927015972</v>
      </c>
      <c r="N117" s="154">
        <f t="shared" si="19"/>
        <v>9.6375234574921798E-6</v>
      </c>
      <c r="O117" s="83">
        <f t="shared" si="20"/>
        <v>-858.96000000002095</v>
      </c>
      <c r="P117" s="87">
        <f t="shared" si="21"/>
        <v>-1.2512290729840227E-2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692766.94</v>
      </c>
      <c r="F118" s="83">
        <f>IFERROR(VLOOKUP($C118,'2024'!$C$8:$U$251,19,FALSE),0)</f>
        <v>205356.97</v>
      </c>
      <c r="G118" s="84">
        <f t="shared" si="14"/>
        <v>0.29643009523520281</v>
      </c>
      <c r="H118" s="85">
        <f t="shared" si="15"/>
        <v>2.9194906170031277E-5</v>
      </c>
      <c r="I118" s="86">
        <f t="shared" si="16"/>
        <v>-487409.97</v>
      </c>
      <c r="J118" s="87">
        <f t="shared" si="17"/>
        <v>-0.7035699047647973</v>
      </c>
      <c r="K118" s="82">
        <f>VLOOKUP($C118,'2024'!$C$261:$U$504,VLOOKUP($L$4,Master!$D$9:$G$20,4,FALSE),FALSE)</f>
        <v>91208.75</v>
      </c>
      <c r="L118" s="83">
        <f>VLOOKUP($C118,'2024'!$C$8:$U$251,VLOOKUP($L$4,Master!$D$9:$G$20,4,FALSE),FALSE)</f>
        <v>0</v>
      </c>
      <c r="M118" s="154">
        <f t="shared" si="18"/>
        <v>0</v>
      </c>
      <c r="N118" s="154">
        <f t="shared" si="19"/>
        <v>0</v>
      </c>
      <c r="O118" s="83">
        <f t="shared" si="20"/>
        <v>-91208.75</v>
      </c>
      <c r="P118" s="87">
        <f t="shared" si="21"/>
        <v>-1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426051.15000000008</v>
      </c>
      <c r="F119" s="83">
        <f>IFERROR(VLOOKUP($C119,'2024'!$C$8:$U$251,19,FALSE),0)</f>
        <v>328572.97000000003</v>
      </c>
      <c r="G119" s="84">
        <f t="shared" si="14"/>
        <v>0.77120545267862783</v>
      </c>
      <c r="H119" s="85">
        <f t="shared" si="15"/>
        <v>4.6712108330963892E-5</v>
      </c>
      <c r="I119" s="86">
        <f t="shared" si="16"/>
        <v>-97478.180000000051</v>
      </c>
      <c r="J119" s="87">
        <f t="shared" si="17"/>
        <v>-0.22879454732137217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46547.19</v>
      </c>
      <c r="M119" s="154">
        <f t="shared" si="18"/>
        <v>0.76476810354813018</v>
      </c>
      <c r="N119" s="154">
        <f t="shared" si="19"/>
        <v>6.6174566391811207E-6</v>
      </c>
      <c r="O119" s="83">
        <f t="shared" si="20"/>
        <v>-14317.260000000009</v>
      </c>
      <c r="P119" s="87">
        <f t="shared" si="21"/>
        <v>-0.23523189645186979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554752.94999999995</v>
      </c>
      <c r="F120" s="83">
        <f>IFERROR(VLOOKUP($C120,'2024'!$C$8:$U$251,19,FALSE),0)</f>
        <v>60181.75</v>
      </c>
      <c r="G120" s="84">
        <f t="shared" si="14"/>
        <v>0.10848387557019752</v>
      </c>
      <c r="H120" s="85">
        <f t="shared" si="15"/>
        <v>8.5558359397213531E-6</v>
      </c>
      <c r="I120" s="86">
        <f t="shared" si="16"/>
        <v>-494571.19999999995</v>
      </c>
      <c r="J120" s="87">
        <f t="shared" si="17"/>
        <v>-0.89151612442980244</v>
      </c>
      <c r="K120" s="82">
        <f>VLOOKUP($C120,'2024'!$C$261:$U$504,VLOOKUP($L$4,Master!$D$9:$G$20,4,FALSE),FALSE)</f>
        <v>72821.849999999991</v>
      </c>
      <c r="L120" s="83">
        <f>VLOOKUP($C120,'2024'!$C$8:$U$251,VLOOKUP($L$4,Master!$D$9:$G$20,4,FALSE),FALSE)</f>
        <v>32971.82</v>
      </c>
      <c r="M120" s="154">
        <f t="shared" si="18"/>
        <v>0.45277372107410074</v>
      </c>
      <c r="N120" s="154">
        <f t="shared" si="19"/>
        <v>4.6874921808359398E-6</v>
      </c>
      <c r="O120" s="83">
        <f t="shared" si="20"/>
        <v>-39850.029999999992</v>
      </c>
      <c r="P120" s="87">
        <f t="shared" si="21"/>
        <v>-0.54722627892589926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78333.37999999999</v>
      </c>
      <c r="F121" s="83">
        <f>IFERROR(VLOOKUP($C121,'2024'!$C$8:$U$251,19,FALSE),0)</f>
        <v>291400</v>
      </c>
      <c r="G121" s="84">
        <f t="shared" si="14"/>
        <v>3.7199977838311078</v>
      </c>
      <c r="H121" s="85">
        <f t="shared" si="15"/>
        <v>4.1427352857549049E-5</v>
      </c>
      <c r="I121" s="86">
        <f t="shared" si="16"/>
        <v>213066.62</v>
      </c>
      <c r="J121" s="87">
        <f t="shared" si="17"/>
        <v>2.7199977838311078</v>
      </c>
      <c r="K121" s="82">
        <f>VLOOKUP($C121,'2024'!$C$261:$U$504,VLOOKUP($L$4,Master!$D$9:$G$20,4,FALSE),FALSE)</f>
        <v>10333.34</v>
      </c>
      <c r="L121" s="83">
        <f>VLOOKUP($C121,'2024'!$C$8:$U$251,VLOOKUP($L$4,Master!$D$9:$G$20,4,FALSE),FALSE)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-10333.34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547493.31000000006</v>
      </c>
      <c r="F122" s="83">
        <f>IFERROR(VLOOKUP($C122,'2024'!$C$8:$U$251,19,FALSE),0)</f>
        <v>172.54</v>
      </c>
      <c r="G122" s="84">
        <f t="shared" si="14"/>
        <v>3.1514540332922052E-4</v>
      </c>
      <c r="H122" s="85">
        <f t="shared" si="15"/>
        <v>2.4529428490190502E-8</v>
      </c>
      <c r="I122" s="86">
        <f t="shared" si="16"/>
        <v>-547320.77</v>
      </c>
      <c r="J122" s="87">
        <f t="shared" si="17"/>
        <v>-0.99968485459667067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0</v>
      </c>
      <c r="M122" s="154">
        <f t="shared" si="18"/>
        <v>0</v>
      </c>
      <c r="N122" s="154">
        <f t="shared" si="19"/>
        <v>0</v>
      </c>
      <c r="O122" s="83">
        <f t="shared" si="20"/>
        <v>-78213.33</v>
      </c>
      <c r="P122" s="87">
        <f t="shared" si="21"/>
        <v>-1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1872963.2399999995</v>
      </c>
      <c r="F123" s="83">
        <f>IFERROR(VLOOKUP($C123,'2024'!$C$8:$U$251,19,FALSE),0)</f>
        <v>1881191.91</v>
      </c>
      <c r="G123" s="84">
        <f t="shared" si="14"/>
        <v>1.0043933964235199</v>
      </c>
      <c r="H123" s="85">
        <f t="shared" si="15"/>
        <v>2.6744269405743528E-4</v>
      </c>
      <c r="I123" s="86">
        <f t="shared" si="16"/>
        <v>8228.6700000003912</v>
      </c>
      <c r="J123" s="87">
        <f t="shared" si="17"/>
        <v>4.3933964235199794E-3</v>
      </c>
      <c r="K123" s="82">
        <f>VLOOKUP($C123,'2024'!$C$261:$U$504,VLOOKUP($L$4,Master!$D$9:$G$20,4,FALSE),FALSE)</f>
        <v>260672.92999999993</v>
      </c>
      <c r="L123" s="83">
        <f>VLOOKUP($C123,'2024'!$C$8:$U$251,VLOOKUP($L$4,Master!$D$9:$G$20,4,FALSE),FALSE)</f>
        <v>477078.67</v>
      </c>
      <c r="M123" s="154">
        <f t="shared" si="18"/>
        <v>1.8301811008914508</v>
      </c>
      <c r="N123" s="154">
        <f t="shared" si="19"/>
        <v>6.782466164344612E-5</v>
      </c>
      <c r="O123" s="83">
        <f t="shared" si="20"/>
        <v>216405.74000000005</v>
      </c>
      <c r="P123" s="87">
        <f t="shared" si="21"/>
        <v>0.83018110089145081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5318200.07</v>
      </c>
      <c r="F124" s="83">
        <f>IFERROR(VLOOKUP($C124,'2024'!$C$8:$U$251,19,FALSE),0)</f>
        <v>2306784.86</v>
      </c>
      <c r="G124" s="84">
        <f t="shared" si="14"/>
        <v>0.43375292949443323</v>
      </c>
      <c r="H124" s="85">
        <f t="shared" si="15"/>
        <v>3.2794780494739832E-4</v>
      </c>
      <c r="I124" s="86">
        <f t="shared" si="16"/>
        <v>-3011415.2100000004</v>
      </c>
      <c r="J124" s="87">
        <f t="shared" si="17"/>
        <v>-0.56624707050556677</v>
      </c>
      <c r="K124" s="82">
        <f>VLOOKUP($C124,'2024'!$C$261:$U$504,VLOOKUP($L$4,Master!$D$9:$G$20,4,FALSE),FALSE)</f>
        <v>1289800</v>
      </c>
      <c r="L124" s="83">
        <f>VLOOKUP($C124,'2024'!$C$8:$U$251,VLOOKUP($L$4,Master!$D$9:$G$20,4,FALSE),FALSE)</f>
        <v>667980.01</v>
      </c>
      <c r="M124" s="154">
        <f t="shared" si="18"/>
        <v>0.51789425492324392</v>
      </c>
      <c r="N124" s="154">
        <f t="shared" si="19"/>
        <v>9.496445976684674E-5</v>
      </c>
      <c r="O124" s="83">
        <f t="shared" si="20"/>
        <v>-621819.99</v>
      </c>
      <c r="P124" s="87">
        <f t="shared" si="21"/>
        <v>-0.48210574507675608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1313162.5</v>
      </c>
      <c r="F125" s="83">
        <f>IFERROR(VLOOKUP($C125,'2024'!$C$8:$U$251,19,FALSE),0)</f>
        <v>392666.72000000003</v>
      </c>
      <c r="G125" s="84">
        <f t="shared" si="14"/>
        <v>0.29902370803308809</v>
      </c>
      <c r="H125" s="85">
        <f t="shared" si="15"/>
        <v>5.5824100085299978E-5</v>
      </c>
      <c r="I125" s="86">
        <f t="shared" si="16"/>
        <v>-920495.78</v>
      </c>
      <c r="J125" s="87">
        <f t="shared" si="17"/>
        <v>-0.70097629196691191</v>
      </c>
      <c r="K125" s="82">
        <f>VLOOKUP($C125,'2024'!$C$261:$U$504,VLOOKUP($L$4,Master!$D$9:$G$20,4,FALSE),FALSE)</f>
        <v>179975.85</v>
      </c>
      <c r="L125" s="83">
        <f>VLOOKUP($C125,'2024'!$C$8:$U$251,VLOOKUP($L$4,Master!$D$9:$G$20,4,FALSE),FALSE)</f>
        <v>89950.33</v>
      </c>
      <c r="M125" s="154">
        <f t="shared" si="18"/>
        <v>0.49979111086292966</v>
      </c>
      <c r="N125" s="154">
        <f t="shared" si="19"/>
        <v>1.2787934319021895E-5</v>
      </c>
      <c r="O125" s="83">
        <f t="shared" si="20"/>
        <v>-90025.52</v>
      </c>
      <c r="P125" s="87">
        <f t="shared" si="21"/>
        <v>-0.50020888913707029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17208333.310000002</v>
      </c>
      <c r="F126" s="83">
        <f>IFERROR(VLOOKUP($C126,'2024'!$C$8:$U$251,19,FALSE),0)</f>
        <v>18650080.719999973</v>
      </c>
      <c r="G126" s="84">
        <f t="shared" si="14"/>
        <v>1.0837819319295816</v>
      </c>
      <c r="H126" s="85">
        <f t="shared" si="15"/>
        <v>2.6514189252203543E-3</v>
      </c>
      <c r="I126" s="86">
        <f t="shared" si="16"/>
        <v>1441747.4099999703</v>
      </c>
      <c r="J126" s="87">
        <f t="shared" si="17"/>
        <v>8.3781931929581513E-2</v>
      </c>
      <c r="K126" s="82">
        <f>VLOOKUP($C126,'2024'!$C$261:$U$504,VLOOKUP($L$4,Master!$D$9:$G$20,4,FALSE),FALSE)</f>
        <v>2658333.33</v>
      </c>
      <c r="L126" s="83">
        <f>VLOOKUP($C126,'2024'!$C$8:$U$251,VLOOKUP($L$4,Master!$D$9:$G$20,4,FALSE),FALSE)</f>
        <v>3456957.8499999992</v>
      </c>
      <c r="M126" s="154">
        <f t="shared" si="18"/>
        <v>1.3004230173046054</v>
      </c>
      <c r="N126" s="154">
        <f t="shared" si="19"/>
        <v>4.9146401052032967E-4</v>
      </c>
      <c r="O126" s="83">
        <f t="shared" si="20"/>
        <v>798624.51999999909</v>
      </c>
      <c r="P126" s="87">
        <f t="shared" si="21"/>
        <v>0.3004230173046053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2191667.1799999997</v>
      </c>
      <c r="F127" s="83">
        <f>IFERROR(VLOOKUP($C127,'2024'!$C$8:$U$251,19,FALSE),0)</f>
        <v>99054.89999999998</v>
      </c>
      <c r="G127" s="84">
        <f t="shared" si="14"/>
        <v>4.5196141505390426E-2</v>
      </c>
      <c r="H127" s="85">
        <f t="shared" si="15"/>
        <v>1.4082300255899911E-5</v>
      </c>
      <c r="I127" s="86">
        <f t="shared" si="16"/>
        <v>-2092612.2799999998</v>
      </c>
      <c r="J127" s="87">
        <f t="shared" si="17"/>
        <v>-0.95480385849460958</v>
      </c>
      <c r="K127" s="82">
        <f>VLOOKUP($C127,'2024'!$C$261:$U$504,VLOOKUP($L$4,Master!$D$9:$G$20,4,FALSE),FALSE)</f>
        <v>241666.73999999996</v>
      </c>
      <c r="L127" s="83">
        <f>VLOOKUP($C127,'2024'!$C$8:$U$251,VLOOKUP($L$4,Master!$D$9:$G$20,4,FALSE),FALSE)</f>
        <v>9406.5399999999991</v>
      </c>
      <c r="M127" s="154">
        <f t="shared" si="18"/>
        <v>3.8923601981803536E-2</v>
      </c>
      <c r="N127" s="154">
        <f t="shared" si="19"/>
        <v>1.3372959909013362E-6</v>
      </c>
      <c r="O127" s="83">
        <f t="shared" si="20"/>
        <v>-232260.19999999995</v>
      </c>
      <c r="P127" s="87">
        <f t="shared" si="21"/>
        <v>-0.96107639801819644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3135033.560000001</v>
      </c>
      <c r="F128" s="83">
        <f>IFERROR(VLOOKUP($C128,'2024'!$C$8:$U$251,19,FALSE),0)</f>
        <v>2917924.71</v>
      </c>
      <c r="G128" s="84">
        <f t="shared" si="14"/>
        <v>0.9307475196533459</v>
      </c>
      <c r="H128" s="85">
        <f t="shared" si="15"/>
        <v>4.1483149132783622E-4</v>
      </c>
      <c r="I128" s="86">
        <f t="shared" si="16"/>
        <v>-217108.85000000102</v>
      </c>
      <c r="J128" s="87">
        <f t="shared" si="17"/>
        <v>-6.9252480346654072E-2</v>
      </c>
      <c r="K128" s="82">
        <f>VLOOKUP($C128,'2024'!$C$261:$U$504,VLOOKUP($L$4,Master!$D$9:$G$20,4,FALSE),FALSE)</f>
        <v>423882.14000000007</v>
      </c>
      <c r="L128" s="83">
        <f>VLOOKUP($C128,'2024'!$C$8:$U$251,VLOOKUP($L$4,Master!$D$9:$G$20,4,FALSE),FALSE)</f>
        <v>412584.18999999989</v>
      </c>
      <c r="M128" s="154">
        <f t="shared" si="18"/>
        <v>0.97334648258593726</v>
      </c>
      <c r="N128" s="154">
        <f t="shared" si="19"/>
        <v>5.8655699459766833E-5</v>
      </c>
      <c r="O128" s="83">
        <f t="shared" si="20"/>
        <v>-11297.950000000186</v>
      </c>
      <c r="P128" s="87">
        <f t="shared" si="21"/>
        <v>-2.6653517414062751E-2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587008.31000000006</v>
      </c>
      <c r="F129" s="83">
        <f>IFERROR(VLOOKUP($C129,'2024'!$C$8:$U$251,19,FALSE),0)</f>
        <v>115718.6</v>
      </c>
      <c r="G129" s="84">
        <f t="shared" si="14"/>
        <v>0.19713281401416616</v>
      </c>
      <c r="H129" s="85">
        <f t="shared" si="15"/>
        <v>1.6451322149559286E-5</v>
      </c>
      <c r="I129" s="86">
        <f t="shared" si="16"/>
        <v>-471289.71000000008</v>
      </c>
      <c r="J129" s="87">
        <f t="shared" si="17"/>
        <v>-0.80286718598583384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74856.05</v>
      </c>
      <c r="M129" s="154">
        <f t="shared" si="18"/>
        <v>0.89264894733773026</v>
      </c>
      <c r="N129" s="154">
        <f t="shared" si="19"/>
        <v>1.0642031560989479E-5</v>
      </c>
      <c r="O129" s="83">
        <f t="shared" si="20"/>
        <v>-9002.2799999999988</v>
      </c>
      <c r="P129" s="87">
        <f t="shared" si="21"/>
        <v>-0.1073510526622698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165814.93000000002</v>
      </c>
      <c r="F130" s="83">
        <f>IFERROR(VLOOKUP($C130,'2024'!$C$8:$U$251,19,FALSE),0)</f>
        <v>122066.69</v>
      </c>
      <c r="G130" s="84">
        <f t="shared" si="14"/>
        <v>0.73616223822547211</v>
      </c>
      <c r="H130" s="85">
        <f t="shared" si="15"/>
        <v>1.7353808643730452E-5</v>
      </c>
      <c r="I130" s="86">
        <f t="shared" si="16"/>
        <v>-43748.24000000002</v>
      </c>
      <c r="J130" s="87">
        <f t="shared" si="17"/>
        <v>-0.26383776177452789</v>
      </c>
      <c r="K130" s="82">
        <f>VLOOKUP($C130,'2024'!$C$261:$U$504,VLOOKUP($L$4,Master!$D$9:$G$20,4,FALSE),FALSE)</f>
        <v>23769.130000000005</v>
      </c>
      <c r="L130" s="83">
        <f>VLOOKUP($C130,'2024'!$C$8:$U$251,VLOOKUP($L$4,Master!$D$9:$G$20,4,FALSE),FALSE)</f>
        <v>17779.830000000002</v>
      </c>
      <c r="M130" s="154">
        <f t="shared" si="18"/>
        <v>0.74802190908964683</v>
      </c>
      <c r="N130" s="154">
        <f t="shared" si="19"/>
        <v>2.5276983224338926E-6</v>
      </c>
      <c r="O130" s="83">
        <f t="shared" si="20"/>
        <v>-5989.3000000000029</v>
      </c>
      <c r="P130" s="87">
        <f t="shared" si="21"/>
        <v>-0.25197809091035311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220969.13</v>
      </c>
      <c r="F131" s="83">
        <f>IFERROR(VLOOKUP($C131,'2024'!$C$8:$U$251,19,FALSE),0)</f>
        <v>180265.31</v>
      </c>
      <c r="G131" s="84">
        <f t="shared" si="14"/>
        <v>0.81579408852268187</v>
      </c>
      <c r="H131" s="85">
        <f t="shared" si="15"/>
        <v>2.5627709695763434E-5</v>
      </c>
      <c r="I131" s="86">
        <f t="shared" si="16"/>
        <v>-40703.820000000007</v>
      </c>
      <c r="J131" s="87">
        <f t="shared" si="17"/>
        <v>-0.18420591147731816</v>
      </c>
      <c r="K131" s="82">
        <f>VLOOKUP($C131,'2024'!$C$261:$U$504,VLOOKUP($L$4,Master!$D$9:$G$20,4,FALSE),FALSE)</f>
        <v>37899.410000000003</v>
      </c>
      <c r="L131" s="83">
        <f>VLOOKUP($C131,'2024'!$C$8:$U$251,VLOOKUP($L$4,Master!$D$9:$G$20,4,FALSE),FALSE)</f>
        <v>25659.880000000005</v>
      </c>
      <c r="M131" s="154">
        <f t="shared" si="18"/>
        <v>0.67705222851754165</v>
      </c>
      <c r="N131" s="154">
        <f t="shared" si="19"/>
        <v>3.6479783906738704E-6</v>
      </c>
      <c r="O131" s="83">
        <f t="shared" si="20"/>
        <v>-12239.529999999999</v>
      </c>
      <c r="P131" s="87">
        <f t="shared" si="21"/>
        <v>-0.3229477714824584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14087500</v>
      </c>
      <c r="F132" s="83">
        <f>IFERROR(VLOOKUP($C132,'2024'!$C$8:$U$251,19,FALSE),0)</f>
        <v>11368514.889999999</v>
      </c>
      <c r="G132" s="84">
        <f t="shared" si="14"/>
        <v>0.80699307116237795</v>
      </c>
      <c r="H132" s="85">
        <f t="shared" si="15"/>
        <v>1.6162233281205572E-3</v>
      </c>
      <c r="I132" s="86">
        <f t="shared" si="16"/>
        <v>-2718985.1100000013</v>
      </c>
      <c r="J132" s="87">
        <f t="shared" si="17"/>
        <v>-0.1930069288376221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1831233.0099999998</v>
      </c>
      <c r="M132" s="154">
        <f t="shared" si="18"/>
        <v>0.90992944596273284</v>
      </c>
      <c r="N132" s="154">
        <f t="shared" si="19"/>
        <v>2.603402061415979E-4</v>
      </c>
      <c r="O132" s="83">
        <f t="shared" si="20"/>
        <v>-181266.99000000022</v>
      </c>
      <c r="P132" s="87">
        <f t="shared" si="21"/>
        <v>-9.0070554037267186E-2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318689.47000000015</v>
      </c>
      <c r="F133" s="83">
        <f>IFERROR(VLOOKUP($C133,'2024'!$C$8:$U$251,19,FALSE),0)</f>
        <v>258546.3</v>
      </c>
      <c r="G133" s="84">
        <f t="shared" si="14"/>
        <v>0.81127970748452993</v>
      </c>
      <c r="H133" s="85">
        <f t="shared" si="15"/>
        <v>3.6756653397782201E-5</v>
      </c>
      <c r="I133" s="86">
        <f t="shared" si="16"/>
        <v>-60143.170000000158</v>
      </c>
      <c r="J133" s="87">
        <f t="shared" si="17"/>
        <v>-0.18872029251547009</v>
      </c>
      <c r="K133" s="82">
        <f>VLOOKUP($C133,'2024'!$C$261:$U$504,VLOOKUP($L$4,Master!$D$9:$G$20,4,FALSE),FALSE)</f>
        <v>42754.290000000015</v>
      </c>
      <c r="L133" s="83">
        <f>VLOOKUP($C133,'2024'!$C$8:$U$251,VLOOKUP($L$4,Master!$D$9:$G$20,4,FALSE),FALSE)</f>
        <v>42062.64</v>
      </c>
      <c r="M133" s="154">
        <f t="shared" si="18"/>
        <v>0.98382267604022855</v>
      </c>
      <c r="N133" s="154">
        <f t="shared" si="19"/>
        <v>5.9799033266988908E-6</v>
      </c>
      <c r="O133" s="83">
        <f t="shared" si="20"/>
        <v>-691.65000000001601</v>
      </c>
      <c r="P133" s="87">
        <f t="shared" si="21"/>
        <v>-1.6177323959771422E-2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159726.82999999999</v>
      </c>
      <c r="F134" s="83">
        <f>IFERROR(VLOOKUP($C134,'2024'!$C$8:$U$251,19,FALSE),0)</f>
        <v>4976.62</v>
      </c>
      <c r="G134" s="84">
        <f t="shared" si="14"/>
        <v>3.1157069854826521E-2</v>
      </c>
      <c r="H134" s="85">
        <f t="shared" si="15"/>
        <v>7.0750924083025308E-7</v>
      </c>
      <c r="I134" s="86">
        <f t="shared" si="16"/>
        <v>-154750.21</v>
      </c>
      <c r="J134" s="87">
        <f t="shared" si="17"/>
        <v>-0.96884293014517353</v>
      </c>
      <c r="K134" s="82">
        <f>VLOOKUP($C134,'2024'!$C$261:$U$504,VLOOKUP($L$4,Master!$D$9:$G$20,4,FALSE),FALSE)</f>
        <v>14044.24</v>
      </c>
      <c r="L134" s="83">
        <f>VLOOKUP($C134,'2024'!$C$8:$U$251,VLOOKUP($L$4,Master!$D$9:$G$20,4,FALSE),FALSE)</f>
        <v>72</v>
      </c>
      <c r="M134" s="154">
        <f t="shared" si="18"/>
        <v>5.1266569070309255E-3</v>
      </c>
      <c r="N134" s="154">
        <f t="shared" si="19"/>
        <v>1.0235996588001137E-8</v>
      </c>
      <c r="O134" s="83">
        <f t="shared" si="20"/>
        <v>-13972.24</v>
      </c>
      <c r="P134" s="87">
        <f t="shared" si="21"/>
        <v>-0.99487334309296904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646745.12000000011</v>
      </c>
      <c r="F135" s="83">
        <f>IFERROR(VLOOKUP($C135,'2024'!$C$8:$U$251,19,FALSE),0)</f>
        <v>577995.61</v>
      </c>
      <c r="G135" s="84">
        <f t="shared" si="14"/>
        <v>0.89369922110892752</v>
      </c>
      <c r="H135" s="85">
        <f t="shared" si="15"/>
        <v>8.2171681831106057E-5</v>
      </c>
      <c r="I135" s="86">
        <f t="shared" si="16"/>
        <v>-68749.510000000126</v>
      </c>
      <c r="J135" s="87">
        <f t="shared" si="17"/>
        <v>-0.10630077889107244</v>
      </c>
      <c r="K135" s="82">
        <f>VLOOKUP($C135,'2024'!$C$261:$U$504,VLOOKUP($L$4,Master!$D$9:$G$20,4,FALSE),FALSE)</f>
        <v>81242.16</v>
      </c>
      <c r="L135" s="83">
        <f>VLOOKUP($C135,'2024'!$C$8:$U$251,VLOOKUP($L$4,Master!$D$9:$G$20,4,FALSE),FALSE)</f>
        <v>102027.11999999998</v>
      </c>
      <c r="M135" s="154">
        <f t="shared" si="18"/>
        <v>1.2558395788590551</v>
      </c>
      <c r="N135" s="154">
        <f t="shared" si="19"/>
        <v>1.4504850725049756E-5</v>
      </c>
      <c r="O135" s="83">
        <f t="shared" si="20"/>
        <v>20784.959999999977</v>
      </c>
      <c r="P135" s="87">
        <f t="shared" si="21"/>
        <v>0.25583957885905517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483784.85000000003</v>
      </c>
      <c r="F136" s="83">
        <f>IFERROR(VLOOKUP($C136,'2024'!$C$8:$U$251,19,FALSE),0)</f>
        <v>334996.65999999997</v>
      </c>
      <c r="G136" s="84">
        <f t="shared" si="14"/>
        <v>0.69244967055086559</v>
      </c>
      <c r="H136" s="85">
        <f t="shared" si="15"/>
        <v>4.7625342621552453E-5</v>
      </c>
      <c r="I136" s="86">
        <f t="shared" si="16"/>
        <v>-148788.19000000006</v>
      </c>
      <c r="J136" s="87">
        <f t="shared" si="17"/>
        <v>-0.30755032944913435</v>
      </c>
      <c r="K136" s="82">
        <f>VLOOKUP($C136,'2024'!$C$261:$U$504,VLOOKUP($L$4,Master!$D$9:$G$20,4,FALSE),FALSE)</f>
        <v>68233.490000000005</v>
      </c>
      <c r="L136" s="83">
        <f>VLOOKUP($C136,'2024'!$C$8:$U$251,VLOOKUP($L$4,Master!$D$9:$G$20,4,FALSE),FALSE)</f>
        <v>46672.93</v>
      </c>
      <c r="M136" s="154">
        <f t="shared" si="18"/>
        <v>0.68401792140487017</v>
      </c>
      <c r="N136" s="154">
        <f t="shared" si="19"/>
        <v>6.6353326698891098E-6</v>
      </c>
      <c r="O136" s="83">
        <f t="shared" si="20"/>
        <v>-21560.560000000005</v>
      </c>
      <c r="P136" s="87">
        <f t="shared" si="21"/>
        <v>-0.31598207859512978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830134.17</v>
      </c>
      <c r="F137" s="83">
        <f>IFERROR(VLOOKUP($C137,'2024'!$C$8:$U$251,19,FALSE),0)</f>
        <v>1536679.3599999999</v>
      </c>
      <c r="G137" s="84">
        <f t="shared" si="14"/>
        <v>1.8511216807278272</v>
      </c>
      <c r="H137" s="85">
        <f t="shared" si="15"/>
        <v>2.1846450952516346E-4</v>
      </c>
      <c r="I137" s="86">
        <f t="shared" si="16"/>
        <v>706545.18999999983</v>
      </c>
      <c r="J137" s="87">
        <f t="shared" si="17"/>
        <v>0.85112168072782712</v>
      </c>
      <c r="K137" s="82">
        <f>VLOOKUP($C137,'2024'!$C$261:$U$504,VLOOKUP($L$4,Master!$D$9:$G$20,4,FALSE),FALSE)</f>
        <v>118522.74</v>
      </c>
      <c r="L137" s="83">
        <f>VLOOKUP($C137,'2024'!$C$8:$U$251,VLOOKUP($L$4,Master!$D$9:$G$20,4,FALSE),FALSE)</f>
        <v>35593.949999999997</v>
      </c>
      <c r="M137" s="154">
        <f t="shared" si="18"/>
        <v>0.30031325634220063</v>
      </c>
      <c r="N137" s="154">
        <f t="shared" si="19"/>
        <v>5.0602715382428202E-6</v>
      </c>
      <c r="O137" s="83">
        <f t="shared" si="20"/>
        <v>-82928.790000000008</v>
      </c>
      <c r="P137" s="87">
        <f t="shared" si="21"/>
        <v>-0.69968674365779937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201912.06999999995</v>
      </c>
      <c r="F138" s="83">
        <f>IFERROR(VLOOKUP($C138,'2024'!$C$8:$U$251,19,FALSE),0)</f>
        <v>149410.04999999999</v>
      </c>
      <c r="G138" s="84">
        <f t="shared" ref="G138:G201" si="22">IFERROR(F138/E138,0)</f>
        <v>0.7399758221487206</v>
      </c>
      <c r="H138" s="85">
        <f t="shared" ref="H138:H201" si="23">F138/$D$4</f>
        <v>2.1241121694626099E-5</v>
      </c>
      <c r="I138" s="86">
        <f t="shared" ref="I138:I201" si="24">F138-E138</f>
        <v>-52502.01999999996</v>
      </c>
      <c r="J138" s="87">
        <f t="shared" ref="J138:J201" si="25">IFERROR(I138/E138,0)</f>
        <v>-0.2600241778512794</v>
      </c>
      <c r="K138" s="82">
        <f>VLOOKUP($C138,'2024'!$C$261:$U$504,VLOOKUP($L$4,Master!$D$9:$G$20,4,FALSE),FALSE)</f>
        <v>20719.329999999991</v>
      </c>
      <c r="L138" s="83">
        <f>VLOOKUP($C138,'2024'!$C$8:$U$251,VLOOKUP($L$4,Master!$D$9:$G$20,4,FALSE),FALSE)</f>
        <v>22334.01</v>
      </c>
      <c r="M138" s="154">
        <f t="shared" ref="M138:M201" si="26">IFERROR(L138/K138,0)</f>
        <v>1.077931091401122</v>
      </c>
      <c r="N138" s="154">
        <f t="shared" ref="N138:N201" si="27">L138/$D$4</f>
        <v>3.1751506966164341E-6</v>
      </c>
      <c r="O138" s="83">
        <f t="shared" ref="O138:O201" si="28">L138-K138</f>
        <v>1614.6800000000076</v>
      </c>
      <c r="P138" s="87">
        <f t="shared" ref="P138:P201" si="29">IFERROR(O138/K138,0)</f>
        <v>7.7931091401121963E-2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87899.9</v>
      </c>
      <c r="F139" s="83">
        <f>IFERROR(VLOOKUP($C139,'2024'!$C$8:$U$251,19,FALSE),0)</f>
        <v>52740.049999999988</v>
      </c>
      <c r="G139" s="84">
        <f t="shared" si="22"/>
        <v>0.60000125142349414</v>
      </c>
      <c r="H139" s="85">
        <f t="shared" si="23"/>
        <v>7.4978746090417955E-6</v>
      </c>
      <c r="I139" s="86">
        <f t="shared" si="24"/>
        <v>-35159.850000000006</v>
      </c>
      <c r="J139" s="87">
        <f t="shared" si="25"/>
        <v>-0.39999874857650586</v>
      </c>
      <c r="K139" s="82">
        <f>VLOOKUP($C139,'2024'!$C$261:$U$504,VLOOKUP($L$4,Master!$D$9:$G$20,4,FALSE),FALSE)</f>
        <v>9445.7099999999991</v>
      </c>
      <c r="L139" s="83">
        <f>VLOOKUP($C139,'2024'!$C$8:$U$251,VLOOKUP($L$4,Master!$D$9:$G$20,4,FALSE),FALSE)</f>
        <v>6185.4399999999987</v>
      </c>
      <c r="M139" s="154">
        <f t="shared" si="26"/>
        <v>0.65484119245668126</v>
      </c>
      <c r="N139" s="154">
        <f t="shared" si="27"/>
        <v>8.7936309354563528E-7</v>
      </c>
      <c r="O139" s="83">
        <f t="shared" si="28"/>
        <v>-3260.2700000000004</v>
      </c>
      <c r="P139" s="87">
        <f t="shared" si="29"/>
        <v>-0.34515880754331868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3993100</v>
      </c>
      <c r="F140" s="83">
        <f>IFERROR(VLOOKUP($C140,'2024'!$C$8:$U$251,19,FALSE),0)</f>
        <v>4879087.12</v>
      </c>
      <c r="G140" s="84">
        <f t="shared" si="22"/>
        <v>1.2218795221757532</v>
      </c>
      <c r="H140" s="85">
        <f t="shared" si="23"/>
        <v>6.9364332101222632E-4</v>
      </c>
      <c r="I140" s="86">
        <f t="shared" si="24"/>
        <v>885987.12000000011</v>
      </c>
      <c r="J140" s="87">
        <f t="shared" si="25"/>
        <v>0.22187952217575321</v>
      </c>
      <c r="K140" s="82">
        <f>VLOOKUP($C140,'2024'!$C$261:$U$504,VLOOKUP($L$4,Master!$D$9:$G$20,4,FALSE),FALSE)</f>
        <v>703400</v>
      </c>
      <c r="L140" s="83">
        <f>VLOOKUP($C140,'2024'!$C$8:$U$251,VLOOKUP($L$4,Master!$D$9:$G$20,4,FALSE),FALSE)</f>
        <v>1241118.8099999998</v>
      </c>
      <c r="M140" s="154">
        <f t="shared" si="26"/>
        <v>1.7644566533977819</v>
      </c>
      <c r="N140" s="154">
        <f t="shared" si="27"/>
        <v>1.7644566533977821E-4</v>
      </c>
      <c r="O140" s="83">
        <f t="shared" si="28"/>
        <v>537718.80999999982</v>
      </c>
      <c r="P140" s="87">
        <f t="shared" si="29"/>
        <v>0.7644566533977819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590881.9</v>
      </c>
      <c r="F141" s="83">
        <f>IFERROR(VLOOKUP($C141,'2024'!$C$8:$U$251,19,FALSE),0)</f>
        <v>517933.87000000005</v>
      </c>
      <c r="G141" s="84">
        <f t="shared" si="22"/>
        <v>0.87654380680809485</v>
      </c>
      <c r="H141" s="85">
        <f t="shared" si="23"/>
        <v>7.3632907307364238E-5</v>
      </c>
      <c r="I141" s="86">
        <f t="shared" si="24"/>
        <v>-72948.02999999997</v>
      </c>
      <c r="J141" s="87">
        <f t="shared" si="25"/>
        <v>-0.12345619319190512</v>
      </c>
      <c r="K141" s="82">
        <f>VLOOKUP($C141,'2024'!$C$261:$U$504,VLOOKUP($L$4,Master!$D$9:$G$20,4,FALSE),FALSE)</f>
        <v>81727.81</v>
      </c>
      <c r="L141" s="83">
        <f>VLOOKUP($C141,'2024'!$C$8:$U$251,VLOOKUP($L$4,Master!$D$9:$G$20,4,FALSE),FALSE)</f>
        <v>84685.599999999991</v>
      </c>
      <c r="M141" s="154">
        <f t="shared" si="26"/>
        <v>1.0361907409485216</v>
      </c>
      <c r="N141" s="154">
        <f t="shared" si="27"/>
        <v>1.2039465453511514E-5</v>
      </c>
      <c r="O141" s="83">
        <f t="shared" si="28"/>
        <v>2957.7899999999936</v>
      </c>
      <c r="P141" s="87">
        <f t="shared" si="29"/>
        <v>3.6190740948521608E-2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355033.20000000007</v>
      </c>
      <c r="F142" s="83">
        <f>IFERROR(VLOOKUP($C142,'2024'!$C$8:$U$251,19,FALSE),0)</f>
        <v>1519005.12</v>
      </c>
      <c r="G142" s="84">
        <f t="shared" si="22"/>
        <v>4.2784875329969134</v>
      </c>
      <c r="H142" s="85">
        <f t="shared" si="23"/>
        <v>2.1595182257605917E-4</v>
      </c>
      <c r="I142" s="86">
        <f t="shared" si="24"/>
        <v>1163971.92</v>
      </c>
      <c r="J142" s="87">
        <f t="shared" si="25"/>
        <v>3.2784875329969134</v>
      </c>
      <c r="K142" s="82">
        <f>VLOOKUP($C142,'2024'!$C$261:$U$504,VLOOKUP($L$4,Master!$D$9:$G$20,4,FALSE),FALSE)</f>
        <v>43788.870000000024</v>
      </c>
      <c r="L142" s="83">
        <f>VLOOKUP($C142,'2024'!$C$8:$U$251,VLOOKUP($L$4,Master!$D$9:$G$20,4,FALSE),FALSE)</f>
        <v>70012.790000000008</v>
      </c>
      <c r="M142" s="154">
        <f t="shared" si="26"/>
        <v>1.5988718137736819</v>
      </c>
      <c r="N142" s="154">
        <f t="shared" si="27"/>
        <v>9.9534816605061145E-6</v>
      </c>
      <c r="O142" s="83">
        <f t="shared" si="28"/>
        <v>26223.919999999984</v>
      </c>
      <c r="P142" s="87">
        <f t="shared" si="29"/>
        <v>0.59887181377368193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427953.35</v>
      </c>
      <c r="F143" s="83">
        <f>IFERROR(VLOOKUP($C143,'2024'!$C$8:$U$251,19,FALSE),0)</f>
        <v>353568.11000000004</v>
      </c>
      <c r="G143" s="84">
        <f t="shared" si="22"/>
        <v>0.82618376512299774</v>
      </c>
      <c r="H143" s="85">
        <f t="shared" si="23"/>
        <v>5.0265582883139047E-5</v>
      </c>
      <c r="I143" s="86">
        <f t="shared" si="24"/>
        <v>-74385.239999999932</v>
      </c>
      <c r="J143" s="87">
        <f t="shared" si="25"/>
        <v>-0.17381623487700221</v>
      </c>
      <c r="K143" s="82">
        <f>VLOOKUP($C143,'2024'!$C$261:$U$504,VLOOKUP($L$4,Master!$D$9:$G$20,4,FALSE),FALSE)</f>
        <v>60779.05</v>
      </c>
      <c r="L143" s="83">
        <f>VLOOKUP($C143,'2024'!$C$8:$U$251,VLOOKUP($L$4,Master!$D$9:$G$20,4,FALSE),FALSE)</f>
        <v>57549.250000000007</v>
      </c>
      <c r="M143" s="154">
        <f t="shared" si="26"/>
        <v>0.94685997889075268</v>
      </c>
      <c r="N143" s="154">
        <f t="shared" si="27"/>
        <v>8.1815823144725628E-6</v>
      </c>
      <c r="O143" s="83">
        <f t="shared" si="28"/>
        <v>-3229.7999999999956</v>
      </c>
      <c r="P143" s="87">
        <f t="shared" si="29"/>
        <v>-5.3140021109247274E-2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321021.22000000009</v>
      </c>
      <c r="F144" s="83">
        <f>IFERROR(VLOOKUP($C144,'2024'!$C$8:$U$251,19,FALSE),0)</f>
        <v>103445.94999999998</v>
      </c>
      <c r="G144" s="84">
        <f t="shared" si="22"/>
        <v>0.3222402244935707</v>
      </c>
      <c r="H144" s="85">
        <f t="shared" si="23"/>
        <v>1.4706560989479667E-5</v>
      </c>
      <c r="I144" s="86">
        <f t="shared" si="24"/>
        <v>-217575.27000000011</v>
      </c>
      <c r="J144" s="87">
        <f t="shared" si="25"/>
        <v>-0.6777597755064293</v>
      </c>
      <c r="K144" s="82">
        <f>VLOOKUP($C144,'2024'!$C$261:$U$504,VLOOKUP($L$4,Master!$D$9:$G$20,4,FALSE),FALSE)</f>
        <v>45324.460000000006</v>
      </c>
      <c r="L144" s="83">
        <f>VLOOKUP($C144,'2024'!$C$8:$U$251,VLOOKUP($L$4,Master!$D$9:$G$20,4,FALSE),FALSE)</f>
        <v>23174.34</v>
      </c>
      <c r="M144" s="154">
        <f t="shared" si="26"/>
        <v>0.51129875568291372</v>
      </c>
      <c r="N144" s="154">
        <f t="shared" si="27"/>
        <v>3.2946175717941426E-6</v>
      </c>
      <c r="O144" s="83">
        <f t="shared" si="28"/>
        <v>-22150.120000000006</v>
      </c>
      <c r="P144" s="87">
        <f t="shared" si="29"/>
        <v>-0.48870124431708623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136631.97000000006</v>
      </c>
      <c r="F145" s="83">
        <f>IFERROR(VLOOKUP($C145,'2024'!$C$8:$U$251,19,FALSE),0)</f>
        <v>136256.41</v>
      </c>
      <c r="G145" s="84">
        <f t="shared" si="22"/>
        <v>0.99725130216595681</v>
      </c>
      <c r="H145" s="85">
        <f t="shared" si="23"/>
        <v>1.9371113164628945E-5</v>
      </c>
      <c r="I145" s="86">
        <f t="shared" si="24"/>
        <v>-375.56000000005588</v>
      </c>
      <c r="J145" s="87">
        <f t="shared" si="25"/>
        <v>-2.7486978340432017E-3</v>
      </c>
      <c r="K145" s="82">
        <f>VLOOKUP($C145,'2024'!$C$261:$U$504,VLOOKUP($L$4,Master!$D$9:$G$20,4,FALSE),FALSE)</f>
        <v>19386.330000000009</v>
      </c>
      <c r="L145" s="83">
        <f>VLOOKUP($C145,'2024'!$C$8:$U$251,VLOOKUP($L$4,Master!$D$9:$G$20,4,FALSE),FALSE)</f>
        <v>20835.080000000002</v>
      </c>
      <c r="M145" s="154">
        <f t="shared" si="26"/>
        <v>1.0747304930845596</v>
      </c>
      <c r="N145" s="154">
        <f t="shared" si="27"/>
        <v>2.9620528859823715E-6</v>
      </c>
      <c r="O145" s="83">
        <f t="shared" si="28"/>
        <v>1448.7499999999927</v>
      </c>
      <c r="P145" s="87">
        <f t="shared" si="29"/>
        <v>7.4730493084559688E-2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1875603.9100000001</v>
      </c>
      <c r="F146" s="83">
        <f>IFERROR(VLOOKUP($C146,'2024'!$C$8:$U$251,19,FALSE),0)</f>
        <v>268331.39</v>
      </c>
      <c r="G146" s="84">
        <f t="shared" si="22"/>
        <v>0.14306399585187471</v>
      </c>
      <c r="H146" s="85">
        <f t="shared" si="23"/>
        <v>3.8147766562411149E-5</v>
      </c>
      <c r="I146" s="86">
        <f t="shared" si="24"/>
        <v>-1607272.52</v>
      </c>
      <c r="J146" s="87">
        <f t="shared" si="25"/>
        <v>-0.85693600414812521</v>
      </c>
      <c r="K146" s="82">
        <f>VLOOKUP($C146,'2024'!$C$261:$U$504,VLOOKUP($L$4,Master!$D$9:$G$20,4,FALSE),FALSE)</f>
        <v>267816.99</v>
      </c>
      <c r="L146" s="83">
        <f>VLOOKUP($C146,'2024'!$C$8:$U$251,VLOOKUP($L$4,Master!$D$9:$G$20,4,FALSE),FALSE)</f>
        <v>143177.54</v>
      </c>
      <c r="M146" s="154">
        <f t="shared" si="26"/>
        <v>0.53460962278756108</v>
      </c>
      <c r="N146" s="154">
        <f t="shared" si="27"/>
        <v>2.0355066818311061E-5</v>
      </c>
      <c r="O146" s="83">
        <f t="shared" si="28"/>
        <v>-124639.44999999998</v>
      </c>
      <c r="P146" s="87">
        <f t="shared" si="29"/>
        <v>-0.46539037721243892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18813.64</v>
      </c>
      <c r="F147" s="83">
        <f>IFERROR(VLOOKUP($C147,'2024'!$C$8:$U$251,19,FALSE),0)</f>
        <v>4726.7699999999995</v>
      </c>
      <c r="G147" s="84">
        <f t="shared" si="22"/>
        <v>0.25124165233309448</v>
      </c>
      <c r="H147" s="85">
        <f t="shared" si="23"/>
        <v>6.7198891100369623E-7</v>
      </c>
      <c r="I147" s="86">
        <f t="shared" si="24"/>
        <v>-14086.869999999999</v>
      </c>
      <c r="J147" s="87">
        <f t="shared" si="25"/>
        <v>-0.74875834766690552</v>
      </c>
      <c r="K147" s="82">
        <f>VLOOKUP($C147,'2024'!$C$261:$U$504,VLOOKUP($L$4,Master!$D$9:$G$20,4,FALSE),FALSE)</f>
        <v>3203.21</v>
      </c>
      <c r="L147" s="83">
        <f>VLOOKUP($C147,'2024'!$C$8:$U$251,VLOOKUP($L$4,Master!$D$9:$G$20,4,FALSE),FALSE)</f>
        <v>8</v>
      </c>
      <c r="M147" s="154">
        <f t="shared" si="26"/>
        <v>2.4974947006284323E-3</v>
      </c>
      <c r="N147" s="154">
        <f t="shared" si="27"/>
        <v>1.1373329542223486E-9</v>
      </c>
      <c r="O147" s="83">
        <f t="shared" si="28"/>
        <v>-3195.21</v>
      </c>
      <c r="P147" s="87">
        <f t="shared" si="29"/>
        <v>-0.99750250529937157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281711.14</v>
      </c>
      <c r="F148" s="83">
        <f>IFERROR(VLOOKUP($C148,'2024'!$C$8:$U$251,19,FALSE),0)</f>
        <v>97329.279999999999</v>
      </c>
      <c r="G148" s="84">
        <f t="shared" si="22"/>
        <v>0.34549318851927541</v>
      </c>
      <c r="H148" s="85">
        <f t="shared" si="23"/>
        <v>1.3836974694341769E-5</v>
      </c>
      <c r="I148" s="86">
        <f t="shared" si="24"/>
        <v>-184381.86000000002</v>
      </c>
      <c r="J148" s="87">
        <f t="shared" si="25"/>
        <v>-0.65450681148072454</v>
      </c>
      <c r="K148" s="82">
        <f>VLOOKUP($C148,'2024'!$C$261:$U$504,VLOOKUP($L$4,Master!$D$9:$G$20,4,FALSE),FALSE)</f>
        <v>36873.979999999996</v>
      </c>
      <c r="L148" s="83">
        <f>VLOOKUP($C148,'2024'!$C$8:$U$251,VLOOKUP($L$4,Master!$D$9:$G$20,4,FALSE),FALSE)</f>
        <v>10280.39</v>
      </c>
      <c r="M148" s="154">
        <f t="shared" si="26"/>
        <v>0.27879794912293171</v>
      </c>
      <c r="N148" s="154">
        <f t="shared" si="27"/>
        <v>1.4615282911572361E-6</v>
      </c>
      <c r="O148" s="83">
        <f t="shared" si="28"/>
        <v>-26593.589999999997</v>
      </c>
      <c r="P148" s="87">
        <f t="shared" si="29"/>
        <v>-0.72120205087706835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3800000</v>
      </c>
      <c r="F149" s="83">
        <f>IFERROR(VLOOKUP($C149,'2024'!$C$8:$U$251,19,FALSE),0)</f>
        <v>3550000</v>
      </c>
      <c r="G149" s="84">
        <f t="shared" si="22"/>
        <v>0.93421052631578949</v>
      </c>
      <c r="H149" s="85">
        <f t="shared" si="23"/>
        <v>5.0469149843616716E-4</v>
      </c>
      <c r="I149" s="86">
        <f t="shared" si="24"/>
        <v>-250000</v>
      </c>
      <c r="J149" s="87">
        <f t="shared" si="25"/>
        <v>-6.5789473684210523E-2</v>
      </c>
      <c r="K149" s="82">
        <f>VLOOKUP($C149,'2024'!$C$261:$U$504,VLOOKUP($L$4,Master!$D$9:$G$20,4,FALSE),FALSE)</f>
        <v>0</v>
      </c>
      <c r="L149" s="83">
        <f>VLOOKUP($C149,'2024'!$C$8:$U$251,VLOOKUP($L$4,Master!$D$9:$G$20,4,FALSE),FALSE)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209317.66000000003</v>
      </c>
      <c r="F150" s="83">
        <f>IFERROR(VLOOKUP($C150,'2024'!$C$8:$U$251,19,FALSE),0)</f>
        <v>79406.810000000012</v>
      </c>
      <c r="G150" s="84">
        <f t="shared" si="22"/>
        <v>0.37936029860070097</v>
      </c>
      <c r="H150" s="85">
        <f t="shared" si="23"/>
        <v>1.1288997725334093E-5</v>
      </c>
      <c r="I150" s="86">
        <f t="shared" si="24"/>
        <v>-129910.85000000002</v>
      </c>
      <c r="J150" s="87">
        <f t="shared" si="25"/>
        <v>-0.62063970139929903</v>
      </c>
      <c r="K150" s="82">
        <f>VLOOKUP($C150,'2024'!$C$261:$U$504,VLOOKUP($L$4,Master!$D$9:$G$20,4,FALSE),FALSE)</f>
        <v>44089.400000000009</v>
      </c>
      <c r="L150" s="83">
        <f>VLOOKUP($C150,'2024'!$C$8:$U$251,VLOOKUP($L$4,Master!$D$9:$G$20,4,FALSE),FALSE)</f>
        <v>12621.49</v>
      </c>
      <c r="M150" s="154">
        <f t="shared" si="26"/>
        <v>0.28627039605891658</v>
      </c>
      <c r="N150" s="154">
        <f t="shared" si="27"/>
        <v>1.7943545635484788E-6</v>
      </c>
      <c r="O150" s="83">
        <f t="shared" si="28"/>
        <v>-31467.910000000011</v>
      </c>
      <c r="P150" s="87">
        <f t="shared" si="29"/>
        <v>-0.71372960394108342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415262.10000000003</v>
      </c>
      <c r="F151" s="83">
        <f>IFERROR(VLOOKUP($C151,'2024'!$C$8:$U$251,19,FALSE),0)</f>
        <v>66211.37</v>
      </c>
      <c r="G151" s="84">
        <f t="shared" si="22"/>
        <v>0.15944476994168258</v>
      </c>
      <c r="H151" s="85">
        <f t="shared" si="23"/>
        <v>9.4130466306511221E-6</v>
      </c>
      <c r="I151" s="86">
        <f t="shared" si="24"/>
        <v>-349050.73000000004</v>
      </c>
      <c r="J151" s="87">
        <f t="shared" si="25"/>
        <v>-0.84055523005831745</v>
      </c>
      <c r="K151" s="82">
        <f>VLOOKUP($C151,'2024'!$C$261:$U$504,VLOOKUP($L$4,Master!$D$9:$G$20,4,FALSE),FALSE)</f>
        <v>52261.46</v>
      </c>
      <c r="L151" s="83">
        <f>VLOOKUP($C151,'2024'!$C$8:$U$251,VLOOKUP($L$4,Master!$D$9:$G$20,4,FALSE),FALSE)</f>
        <v>2241.73</v>
      </c>
      <c r="M151" s="154">
        <f t="shared" si="26"/>
        <v>4.2894515384759628E-2</v>
      </c>
      <c r="N151" s="154">
        <f t="shared" si="27"/>
        <v>3.1869917543360817E-7</v>
      </c>
      <c r="O151" s="83">
        <f t="shared" si="28"/>
        <v>-50019.729999999996</v>
      </c>
      <c r="P151" s="87">
        <f t="shared" si="29"/>
        <v>-0.95710548461524025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436816.11999999994</v>
      </c>
      <c r="F152" s="83">
        <f>IFERROR(VLOOKUP($C152,'2024'!$C$8:$U$251,19,FALSE),0)</f>
        <v>536896.69999999995</v>
      </c>
      <c r="G152" s="84">
        <f t="shared" si="22"/>
        <v>1.2291137515712562</v>
      </c>
      <c r="H152" s="85">
        <f t="shared" si="23"/>
        <v>7.6328788740403751E-5</v>
      </c>
      <c r="I152" s="86">
        <f t="shared" si="24"/>
        <v>100080.58000000002</v>
      </c>
      <c r="J152" s="87">
        <f t="shared" si="25"/>
        <v>0.22911375157125619</v>
      </c>
      <c r="K152" s="82">
        <f>VLOOKUP($C152,'2024'!$C$261:$U$504,VLOOKUP($L$4,Master!$D$9:$G$20,4,FALSE),FALSE)</f>
        <v>43935.159999999996</v>
      </c>
      <c r="L152" s="83">
        <f>VLOOKUP($C152,'2024'!$C$8:$U$251,VLOOKUP($L$4,Master!$D$9:$G$20,4,FALSE),FALSE)</f>
        <v>58029.41</v>
      </c>
      <c r="M152" s="154">
        <f t="shared" si="26"/>
        <v>1.3207966011731835</v>
      </c>
      <c r="N152" s="154">
        <f t="shared" si="27"/>
        <v>8.2498450383849869E-6</v>
      </c>
      <c r="O152" s="83">
        <f t="shared" si="28"/>
        <v>14094.250000000007</v>
      </c>
      <c r="P152" s="87">
        <f t="shared" si="29"/>
        <v>0.32079660117318359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887461.2699999999</v>
      </c>
      <c r="F153" s="83">
        <f>IFERROR(VLOOKUP($C153,'2024'!$C$8:$U$251,19,FALSE),0)</f>
        <v>905761.67</v>
      </c>
      <c r="G153" s="84">
        <f t="shared" si="22"/>
        <v>1.0206210689059143</v>
      </c>
      <c r="H153" s="85">
        <f t="shared" si="23"/>
        <v>1.2876907449530851E-4</v>
      </c>
      <c r="I153" s="86">
        <f t="shared" si="24"/>
        <v>18300.40000000014</v>
      </c>
      <c r="J153" s="87">
        <f t="shared" si="25"/>
        <v>2.0621068905914218E-2</v>
      </c>
      <c r="K153" s="82">
        <f>VLOOKUP($C153,'2024'!$C$261:$U$504,VLOOKUP($L$4,Master!$D$9:$G$20,4,FALSE),FALSE)</f>
        <v>82964.86</v>
      </c>
      <c r="L153" s="83">
        <f>VLOOKUP($C153,'2024'!$C$8:$U$251,VLOOKUP($L$4,Master!$D$9:$G$20,4,FALSE),FALSE)</f>
        <v>72795.340000000011</v>
      </c>
      <c r="M153" s="154">
        <f t="shared" si="26"/>
        <v>0.87742376712261083</v>
      </c>
      <c r="N153" s="154">
        <f t="shared" si="27"/>
        <v>1.0349067386977539E-5</v>
      </c>
      <c r="O153" s="83">
        <f t="shared" si="28"/>
        <v>-10169.51999999999</v>
      </c>
      <c r="P153" s="87">
        <f t="shared" si="29"/>
        <v>-0.12257623287738917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1886805.7900000003</v>
      </c>
      <c r="F154" s="83">
        <f>IFERROR(VLOOKUP($C154,'2024'!$C$8:$U$251,19,FALSE),0)</f>
        <v>2636113.25</v>
      </c>
      <c r="G154" s="84">
        <f t="shared" si="22"/>
        <v>1.3971301466061326</v>
      </c>
      <c r="H154" s="85">
        <f t="shared" si="23"/>
        <v>3.7476730878589705E-4</v>
      </c>
      <c r="I154" s="86">
        <f t="shared" si="24"/>
        <v>749307.45999999973</v>
      </c>
      <c r="J154" s="87">
        <f t="shared" si="25"/>
        <v>0.39713014660613249</v>
      </c>
      <c r="K154" s="82">
        <f>VLOOKUP($C154,'2024'!$C$261:$U$504,VLOOKUP($L$4,Master!$D$9:$G$20,4,FALSE),FALSE)</f>
        <v>108634.89</v>
      </c>
      <c r="L154" s="83">
        <f>VLOOKUP($C154,'2024'!$C$8:$U$251,VLOOKUP($L$4,Master!$D$9:$G$20,4,FALSE),FALSE)</f>
        <v>97938.13</v>
      </c>
      <c r="M154" s="154">
        <f t="shared" si="26"/>
        <v>0.90153476475191352</v>
      </c>
      <c r="N154" s="154">
        <f t="shared" si="27"/>
        <v>1.3923532840489054E-5</v>
      </c>
      <c r="O154" s="83">
        <f t="shared" si="28"/>
        <v>-10696.759999999995</v>
      </c>
      <c r="P154" s="87">
        <f t="shared" si="29"/>
        <v>-9.8465235248086452E-2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277837.47999999992</v>
      </c>
      <c r="F155" s="83">
        <f>IFERROR(VLOOKUP($C155,'2024'!$C$8:$U$251,19,FALSE),0)</f>
        <v>255406.95</v>
      </c>
      <c r="G155" s="84">
        <f t="shared" si="22"/>
        <v>0.91926744368686353</v>
      </c>
      <c r="H155" s="85">
        <f t="shared" si="23"/>
        <v>3.6310342621552463E-5</v>
      </c>
      <c r="I155" s="86">
        <f t="shared" si="24"/>
        <v>-22430.529999999912</v>
      </c>
      <c r="J155" s="87">
        <f t="shared" si="25"/>
        <v>-8.073255631313643E-2</v>
      </c>
      <c r="K155" s="82">
        <f>VLOOKUP($C155,'2024'!$C$261:$U$504,VLOOKUP($L$4,Master!$D$9:$G$20,4,FALSE),FALSE)</f>
        <v>37369.639999999992</v>
      </c>
      <c r="L155" s="83">
        <f>VLOOKUP($C155,'2024'!$C$8:$U$251,VLOOKUP($L$4,Master!$D$9:$G$20,4,FALSE),FALSE)</f>
        <v>39834.159999999996</v>
      </c>
      <c r="M155" s="154">
        <f t="shared" si="26"/>
        <v>1.0659497923983212</v>
      </c>
      <c r="N155" s="154">
        <f t="shared" si="27"/>
        <v>5.6630878589707131E-6</v>
      </c>
      <c r="O155" s="83">
        <f t="shared" si="28"/>
        <v>2464.5200000000041</v>
      </c>
      <c r="P155" s="87">
        <f t="shared" si="29"/>
        <v>6.5949792398321327E-2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12474506.770000001</v>
      </c>
      <c r="F156" s="83">
        <f>IFERROR(VLOOKUP($C156,'2024'!$C$8:$U$251,19,FALSE),0)</f>
        <v>10626303.190000001</v>
      </c>
      <c r="G156" s="84">
        <f t="shared" si="22"/>
        <v>0.85184155060585209</v>
      </c>
      <c r="H156" s="85">
        <f t="shared" si="23"/>
        <v>1.5107055999431336E-3</v>
      </c>
      <c r="I156" s="86">
        <f t="shared" si="24"/>
        <v>-1848203.58</v>
      </c>
      <c r="J156" s="87">
        <f t="shared" si="25"/>
        <v>-0.14815844939414785</v>
      </c>
      <c r="K156" s="82">
        <f>VLOOKUP($C156,'2024'!$C$261:$U$504,VLOOKUP($L$4,Master!$D$9:$G$20,4,FALSE),FALSE)</f>
        <v>2809963.98</v>
      </c>
      <c r="L156" s="83">
        <f>VLOOKUP($C156,'2024'!$C$8:$U$251,VLOOKUP($L$4,Master!$D$9:$G$20,4,FALSE),FALSE)</f>
        <v>2172576.89</v>
      </c>
      <c r="M156" s="154">
        <f t="shared" si="26"/>
        <v>0.77316894645745604</v>
      </c>
      <c r="N156" s="154">
        <f t="shared" si="27"/>
        <v>3.0886791157236284E-4</v>
      </c>
      <c r="O156" s="83">
        <f t="shared" si="28"/>
        <v>-637387.08999999985</v>
      </c>
      <c r="P156" s="87">
        <f t="shared" si="29"/>
        <v>-0.22683105354254393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2912941.94</v>
      </c>
      <c r="F157" s="83">
        <f>IFERROR(VLOOKUP($C157,'2024'!$C$8:$U$251,19,FALSE),0)</f>
        <v>1886950.88</v>
      </c>
      <c r="G157" s="84">
        <f t="shared" si="22"/>
        <v>0.6477818366678465</v>
      </c>
      <c r="H157" s="85">
        <f t="shared" si="23"/>
        <v>2.6826142735285753E-4</v>
      </c>
      <c r="I157" s="86">
        <f t="shared" si="24"/>
        <v>-1025991.06</v>
      </c>
      <c r="J157" s="87">
        <f t="shared" si="25"/>
        <v>-0.3522181633321535</v>
      </c>
      <c r="K157" s="82">
        <f>VLOOKUP($C157,'2024'!$C$261:$U$504,VLOOKUP($L$4,Master!$D$9:$G$20,4,FALSE),FALSE)</f>
        <v>412106.06999999995</v>
      </c>
      <c r="L157" s="83">
        <f>VLOOKUP($C157,'2024'!$C$8:$U$251,VLOOKUP($L$4,Master!$D$9:$G$20,4,FALSE),FALSE)</f>
        <v>428294.12</v>
      </c>
      <c r="M157" s="154">
        <f t="shared" si="26"/>
        <v>1.0392812704748562</v>
      </c>
      <c r="N157" s="154">
        <f t="shared" si="27"/>
        <v>6.0889127096957632E-5</v>
      </c>
      <c r="O157" s="83">
        <f t="shared" si="28"/>
        <v>16188.050000000047</v>
      </c>
      <c r="P157" s="87">
        <f t="shared" si="29"/>
        <v>3.9281270474856265E-2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2663129.61</v>
      </c>
      <c r="F158" s="83">
        <f>IFERROR(VLOOKUP($C158,'2024'!$C$8:$U$251,19,FALSE),0)</f>
        <v>2107082.71</v>
      </c>
      <c r="G158" s="84">
        <f t="shared" si="22"/>
        <v>0.79120546821602122</v>
      </c>
      <c r="H158" s="85">
        <f t="shared" si="23"/>
        <v>2.995568254193915E-4</v>
      </c>
      <c r="I158" s="86">
        <f t="shared" si="24"/>
        <v>-556046.89999999991</v>
      </c>
      <c r="J158" s="87">
        <f t="shared" si="25"/>
        <v>-0.20879453178397875</v>
      </c>
      <c r="K158" s="82">
        <f>VLOOKUP($C158,'2024'!$C$261:$U$504,VLOOKUP($L$4,Master!$D$9:$G$20,4,FALSE),FALSE)</f>
        <v>675841.35</v>
      </c>
      <c r="L158" s="83">
        <f>VLOOKUP($C158,'2024'!$C$8:$U$251,VLOOKUP($L$4,Master!$D$9:$G$20,4,FALSE),FALSE)</f>
        <v>565043.64</v>
      </c>
      <c r="M158" s="154">
        <f t="shared" si="26"/>
        <v>0.83605958706137173</v>
      </c>
      <c r="N158" s="154">
        <f t="shared" si="27"/>
        <v>8.0330344043218649E-5</v>
      </c>
      <c r="O158" s="83">
        <f t="shared" si="28"/>
        <v>-110797.70999999996</v>
      </c>
      <c r="P158" s="87">
        <f t="shared" si="29"/>
        <v>-0.16394041293862824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9532472.1600000001</v>
      </c>
      <c r="F159" s="83">
        <f>IFERROR(VLOOKUP($C159,'2024'!$C$8:$U$251,19,FALSE),0)</f>
        <v>7448910.1999999993</v>
      </c>
      <c r="G159" s="84">
        <f t="shared" si="22"/>
        <v>0.78142480512631252</v>
      </c>
      <c r="H159" s="85">
        <f t="shared" si="23"/>
        <v>1.0589863804378731E-3</v>
      </c>
      <c r="I159" s="86">
        <f t="shared" si="24"/>
        <v>-2083561.9600000009</v>
      </c>
      <c r="J159" s="87">
        <f t="shared" si="25"/>
        <v>-0.21857519487368751</v>
      </c>
      <c r="K159" s="82">
        <f>VLOOKUP($C159,'2024'!$C$261:$U$504,VLOOKUP($L$4,Master!$D$9:$G$20,4,FALSE),FALSE)</f>
        <v>1442170.68</v>
      </c>
      <c r="L159" s="83">
        <f>VLOOKUP($C159,'2024'!$C$8:$U$251,VLOOKUP($L$4,Master!$D$9:$G$20,4,FALSE),FALSE)</f>
        <v>1492982.7699999996</v>
      </c>
      <c r="M159" s="154">
        <f t="shared" si="26"/>
        <v>1.0352330627051713</v>
      </c>
      <c r="N159" s="154">
        <f t="shared" si="27"/>
        <v>2.1225231305089558E-4</v>
      </c>
      <c r="O159" s="83">
        <f t="shared" si="28"/>
        <v>50812.089999999618</v>
      </c>
      <c r="P159" s="87">
        <f t="shared" si="29"/>
        <v>3.5233062705171361E-2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18425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-18425</v>
      </c>
      <c r="J160" s="87">
        <f t="shared" si="25"/>
        <v>-1</v>
      </c>
      <c r="K160" s="82">
        <f>VLOOKUP($C160,'2024'!$C$261:$U$504,VLOOKUP($L$4,Master!$D$9:$G$20,4,FALSE),FALSE)</f>
        <v>18425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-18425</v>
      </c>
      <c r="P160" s="87">
        <f t="shared" si="29"/>
        <v>-1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257252.08</v>
      </c>
      <c r="F161" s="83">
        <f>IFERROR(VLOOKUP($C161,'2024'!$C$8:$U$251,19,FALSE),0)</f>
        <v>206803.30999999997</v>
      </c>
      <c r="G161" s="84">
        <f t="shared" si="22"/>
        <v>0.80389363615641118</v>
      </c>
      <c r="H161" s="85">
        <f t="shared" si="23"/>
        <v>2.9400527438157517E-5</v>
      </c>
      <c r="I161" s="86">
        <f t="shared" si="24"/>
        <v>-50448.770000000019</v>
      </c>
      <c r="J161" s="87">
        <f t="shared" si="25"/>
        <v>-0.19610636384358884</v>
      </c>
      <c r="K161" s="82">
        <f>VLOOKUP($C161,'2024'!$C$261:$U$504,VLOOKUP($L$4,Master!$D$9:$G$20,4,FALSE),FALSE)</f>
        <v>30766.46</v>
      </c>
      <c r="L161" s="83">
        <f>VLOOKUP($C161,'2024'!$C$8:$U$251,VLOOKUP($L$4,Master!$D$9:$G$20,4,FALSE),FALSE)</f>
        <v>73845.679999999993</v>
      </c>
      <c r="M161" s="154">
        <f t="shared" si="26"/>
        <v>2.4002007380764638</v>
      </c>
      <c r="N161" s="154">
        <f t="shared" si="27"/>
        <v>1.0498390673869774E-5</v>
      </c>
      <c r="O161" s="83">
        <f t="shared" si="28"/>
        <v>43079.219999999994</v>
      </c>
      <c r="P161" s="87">
        <f t="shared" si="29"/>
        <v>1.4002007380764636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193387.37</v>
      </c>
      <c r="F162" s="83">
        <f>IFERROR(VLOOKUP($C162,'2024'!$C$8:$U$251,19,FALSE),0)</f>
        <v>131646.19999999998</v>
      </c>
      <c r="G162" s="84">
        <f t="shared" si="22"/>
        <v>0.68073835431962282</v>
      </c>
      <c r="H162" s="85">
        <f t="shared" si="23"/>
        <v>1.8715695194768264E-5</v>
      </c>
      <c r="I162" s="86">
        <f t="shared" si="24"/>
        <v>-61741.170000000013</v>
      </c>
      <c r="J162" s="87">
        <f t="shared" si="25"/>
        <v>-0.31926164568037724</v>
      </c>
      <c r="K162" s="82">
        <f>VLOOKUP($C162,'2024'!$C$261:$U$504,VLOOKUP($L$4,Master!$D$9:$G$20,4,FALSE),FALSE)</f>
        <v>18663.599999999999</v>
      </c>
      <c r="L162" s="83">
        <f>VLOOKUP($C162,'2024'!$C$8:$U$251,VLOOKUP($L$4,Master!$D$9:$G$20,4,FALSE),FALSE)</f>
        <v>12102.520000000002</v>
      </c>
      <c r="M162" s="154">
        <f t="shared" si="26"/>
        <v>0.64845581774148631</v>
      </c>
      <c r="N162" s="154">
        <f t="shared" si="27"/>
        <v>1.7205743531418826E-6</v>
      </c>
      <c r="O162" s="83">
        <f t="shared" si="28"/>
        <v>-6561.0799999999963</v>
      </c>
      <c r="P162" s="87">
        <f t="shared" si="29"/>
        <v>-0.35154418225851375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3627545.4600000009</v>
      </c>
      <c r="F163" s="83">
        <f>IFERROR(VLOOKUP($C163,'2024'!$C$8:$U$251,19,FALSE),0)</f>
        <v>3983829.5300000007</v>
      </c>
      <c r="G163" s="84">
        <f t="shared" si="22"/>
        <v>1.0982162936146911</v>
      </c>
      <c r="H163" s="85">
        <f t="shared" si="23"/>
        <v>5.6636757605914138E-4</v>
      </c>
      <c r="I163" s="86">
        <f t="shared" si="24"/>
        <v>356284.06999999983</v>
      </c>
      <c r="J163" s="87">
        <f t="shared" si="25"/>
        <v>9.8216293614691114E-2</v>
      </c>
      <c r="K163" s="82">
        <f>VLOOKUP($C163,'2024'!$C$261:$U$504,VLOOKUP($L$4,Master!$D$9:$G$20,4,FALSE),FALSE)</f>
        <v>685254.71000000008</v>
      </c>
      <c r="L163" s="83">
        <f>VLOOKUP($C163,'2024'!$C$8:$U$251,VLOOKUP($L$4,Master!$D$9:$G$20,4,FALSE),FALSE)</f>
        <v>587254.97000000032</v>
      </c>
      <c r="M163" s="154">
        <f t="shared" si="26"/>
        <v>0.8569878636806455</v>
      </c>
      <c r="N163" s="154">
        <f t="shared" si="27"/>
        <v>8.3488053738982134E-5</v>
      </c>
      <c r="O163" s="83">
        <f t="shared" si="28"/>
        <v>-97999.739999999758</v>
      </c>
      <c r="P163" s="87">
        <f t="shared" si="29"/>
        <v>-0.14301213631935453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1641622.27</v>
      </c>
      <c r="F164" s="83">
        <f>IFERROR(VLOOKUP($C164,'2024'!$C$8:$U$251,19,FALSE),0)</f>
        <v>1082615.79</v>
      </c>
      <c r="G164" s="84">
        <f t="shared" si="22"/>
        <v>0.65947922965250716</v>
      </c>
      <c r="H164" s="85">
        <f t="shared" si="23"/>
        <v>1.5391182684105774E-4</v>
      </c>
      <c r="I164" s="86">
        <f t="shared" si="24"/>
        <v>-559006.48</v>
      </c>
      <c r="J164" s="87">
        <f t="shared" si="25"/>
        <v>-0.3405207703474929</v>
      </c>
      <c r="K164" s="82">
        <f>VLOOKUP($C164,'2024'!$C$261:$U$504,VLOOKUP($L$4,Master!$D$9:$G$20,4,FALSE),FALSE)</f>
        <v>24545.47</v>
      </c>
      <c r="L164" s="83">
        <f>VLOOKUP($C164,'2024'!$C$8:$U$251,VLOOKUP($L$4,Master!$D$9:$G$20,4,FALSE),FALSE)</f>
        <v>882937.47</v>
      </c>
      <c r="M164" s="154">
        <f t="shared" si="26"/>
        <v>35.971503906830868</v>
      </c>
      <c r="N164" s="154">
        <f t="shared" si="27"/>
        <v>1.2552423514358829E-4</v>
      </c>
      <c r="O164" s="83">
        <f t="shared" si="28"/>
        <v>858392</v>
      </c>
      <c r="P164" s="87">
        <f t="shared" si="29"/>
        <v>34.971503906830868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350491.80000000005</v>
      </c>
      <c r="F165" s="83">
        <f>IFERROR(VLOOKUP($C165,'2024'!$C$8:$U$251,19,FALSE),0)</f>
        <v>141203.56</v>
      </c>
      <c r="G165" s="84">
        <f t="shared" si="22"/>
        <v>0.4028726492317366</v>
      </c>
      <c r="H165" s="85">
        <f t="shared" si="23"/>
        <v>2.007443275518908E-5</v>
      </c>
      <c r="I165" s="86">
        <f t="shared" si="24"/>
        <v>-209288.24000000005</v>
      </c>
      <c r="J165" s="87">
        <f t="shared" si="25"/>
        <v>-0.5971273507682634</v>
      </c>
      <c r="K165" s="82">
        <f>VLOOKUP($C165,'2024'!$C$261:$U$504,VLOOKUP($L$4,Master!$D$9:$G$20,4,FALSE),FALSE)</f>
        <v>124612.05</v>
      </c>
      <c r="L165" s="83">
        <f>VLOOKUP($C165,'2024'!$C$8:$U$251,VLOOKUP($L$4,Master!$D$9:$G$20,4,FALSE),FALSE)</f>
        <v>22398.18</v>
      </c>
      <c r="M165" s="154">
        <f t="shared" si="26"/>
        <v>0.17974329127881292</v>
      </c>
      <c r="N165" s="154">
        <f t="shared" si="27"/>
        <v>3.1842735285754905E-6</v>
      </c>
      <c r="O165" s="83">
        <f t="shared" si="28"/>
        <v>-102213.87</v>
      </c>
      <c r="P165" s="87">
        <f t="shared" si="29"/>
        <v>-0.82025670872118706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663711.12000000011</v>
      </c>
      <c r="F166" s="83">
        <f>IFERROR(VLOOKUP($C166,'2024'!$C$8:$U$251,19,FALSE),0)</f>
        <v>676197.68</v>
      </c>
      <c r="G166" s="84">
        <f t="shared" si="22"/>
        <v>1.018813245135926</v>
      </c>
      <c r="H166" s="85">
        <f t="shared" si="23"/>
        <v>9.6132738129087292E-5</v>
      </c>
      <c r="I166" s="86">
        <f t="shared" si="24"/>
        <v>12486.559999999939</v>
      </c>
      <c r="J166" s="87">
        <f t="shared" si="25"/>
        <v>1.8813245135925909E-2</v>
      </c>
      <c r="K166" s="82">
        <f>VLOOKUP($C166,'2024'!$C$261:$U$504,VLOOKUP($L$4,Master!$D$9:$G$20,4,FALSE),FALSE)</f>
        <v>76098.570000000007</v>
      </c>
      <c r="L166" s="83">
        <f>VLOOKUP($C166,'2024'!$C$8:$U$251,VLOOKUP($L$4,Master!$D$9:$G$20,4,FALSE),FALSE)</f>
        <v>68340.58</v>
      </c>
      <c r="M166" s="154">
        <f t="shared" si="26"/>
        <v>0.89805340625980223</v>
      </c>
      <c r="N166" s="154">
        <f t="shared" si="27"/>
        <v>9.7157492180835941E-6</v>
      </c>
      <c r="O166" s="83">
        <f t="shared" si="28"/>
        <v>-7757.9900000000052</v>
      </c>
      <c r="P166" s="87">
        <f t="shared" si="29"/>
        <v>-0.10194659374019781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420580.91</v>
      </c>
      <c r="F167" s="83">
        <f>IFERROR(VLOOKUP($C167,'2024'!$C$8:$U$251,19,FALSE),0)</f>
        <v>283847.83999999997</v>
      </c>
      <c r="G167" s="84">
        <f t="shared" si="22"/>
        <v>0.67489473071899531</v>
      </c>
      <c r="H167" s="85">
        <f t="shared" si="23"/>
        <v>4.0353687802104061E-5</v>
      </c>
      <c r="I167" s="86">
        <f t="shared" si="24"/>
        <v>-136733.07</v>
      </c>
      <c r="J167" s="87">
        <f t="shared" si="25"/>
        <v>-0.32510526928100475</v>
      </c>
      <c r="K167" s="82">
        <f>VLOOKUP($C167,'2024'!$C$261:$U$504,VLOOKUP($L$4,Master!$D$9:$G$20,4,FALSE),FALSE)</f>
        <v>58940.12999999999</v>
      </c>
      <c r="L167" s="83">
        <f>VLOOKUP($C167,'2024'!$C$8:$U$251,VLOOKUP($L$4,Master!$D$9:$G$20,4,FALSE),FALSE)</f>
        <v>44878.790000000008</v>
      </c>
      <c r="M167" s="154">
        <f t="shared" si="26"/>
        <v>0.76143011561053586</v>
      </c>
      <c r="N167" s="154">
        <f t="shared" si="27"/>
        <v>6.3802658515780505E-6</v>
      </c>
      <c r="O167" s="83">
        <f t="shared" si="28"/>
        <v>-14061.339999999982</v>
      </c>
      <c r="P167" s="87">
        <f t="shared" si="29"/>
        <v>-0.23856988438946408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88328.91</v>
      </c>
      <c r="F168" s="83">
        <f>IFERROR(VLOOKUP($C168,'2024'!$C$8:$U$251,19,FALSE),0)</f>
        <v>70831.009999999995</v>
      </c>
      <c r="G168" s="84">
        <f t="shared" si="22"/>
        <v>0.80190064611914713</v>
      </c>
      <c r="H168" s="85">
        <f t="shared" si="23"/>
        <v>1.0069805231731589E-5</v>
      </c>
      <c r="I168" s="86">
        <f t="shared" si="24"/>
        <v>-17497.900000000009</v>
      </c>
      <c r="J168" s="87">
        <f t="shared" si="25"/>
        <v>-0.19809935388085292</v>
      </c>
      <c r="K168" s="82">
        <f>VLOOKUP($C168,'2024'!$C$261:$U$504,VLOOKUP($L$4,Master!$D$9:$G$20,4,FALSE),FALSE)</f>
        <v>11198.05</v>
      </c>
      <c r="L168" s="83">
        <f>VLOOKUP($C168,'2024'!$C$8:$U$251,VLOOKUP($L$4,Master!$D$9:$G$20,4,FALSE),FALSE)</f>
        <v>9508.9699999999993</v>
      </c>
      <c r="M168" s="154">
        <f t="shared" si="26"/>
        <v>0.84916302391934306</v>
      </c>
      <c r="N168" s="154">
        <f t="shared" si="27"/>
        <v>1.3518581177139606E-6</v>
      </c>
      <c r="O168" s="83">
        <f t="shared" si="28"/>
        <v>-1689.08</v>
      </c>
      <c r="P168" s="87">
        <f t="shared" si="29"/>
        <v>-0.15083697608065691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605434.08000000007</v>
      </c>
      <c r="F169" s="83">
        <f>IFERROR(VLOOKUP($C169,'2024'!$C$8:$U$251,19,FALSE),0)</f>
        <v>542468.68000000005</v>
      </c>
      <c r="G169" s="84">
        <f t="shared" si="22"/>
        <v>0.8959995776914309</v>
      </c>
      <c r="H169" s="85">
        <f t="shared" si="23"/>
        <v>7.7120938299687236E-5</v>
      </c>
      <c r="I169" s="86">
        <f t="shared" si="24"/>
        <v>-62965.400000000023</v>
      </c>
      <c r="J169" s="87">
        <f t="shared" si="25"/>
        <v>-0.10400042230856911</v>
      </c>
      <c r="K169" s="82">
        <f>VLOOKUP($C169,'2024'!$C$261:$U$504,VLOOKUP($L$4,Master!$D$9:$G$20,4,FALSE),FALSE)</f>
        <v>83342.37</v>
      </c>
      <c r="L169" s="83">
        <f>VLOOKUP($C169,'2024'!$C$8:$U$251,VLOOKUP($L$4,Master!$D$9:$G$20,4,FALSE),FALSE)</f>
        <v>91391.910000000018</v>
      </c>
      <c r="M169" s="154">
        <f t="shared" si="26"/>
        <v>1.0965840064303429</v>
      </c>
      <c r="N169" s="154">
        <f t="shared" si="27"/>
        <v>1.2992878874040378E-5</v>
      </c>
      <c r="O169" s="83">
        <f t="shared" si="28"/>
        <v>8049.5400000000227</v>
      </c>
      <c r="P169" s="87">
        <f t="shared" si="29"/>
        <v>9.658400643034297E-2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233697.58999999997</v>
      </c>
      <c r="F170" s="83">
        <f>IFERROR(VLOOKUP($C170,'2024'!$C$8:$U$251,19,FALSE),0)</f>
        <v>159833.53999999998</v>
      </c>
      <c r="G170" s="84">
        <f t="shared" si="22"/>
        <v>0.6839331975995131</v>
      </c>
      <c r="H170" s="85">
        <f t="shared" si="23"/>
        <v>2.2722994029001987E-5</v>
      </c>
      <c r="I170" s="86">
        <f t="shared" si="24"/>
        <v>-73864.049999999988</v>
      </c>
      <c r="J170" s="87">
        <f t="shared" si="25"/>
        <v>-0.3160668024004869</v>
      </c>
      <c r="K170" s="82">
        <f>VLOOKUP($C170,'2024'!$C$261:$U$504,VLOOKUP($L$4,Master!$D$9:$G$20,4,FALSE),FALSE)</f>
        <v>49653.96</v>
      </c>
      <c r="L170" s="83">
        <f>VLOOKUP($C170,'2024'!$C$8:$U$251,VLOOKUP($L$4,Master!$D$9:$G$20,4,FALSE),FALSE)</f>
        <v>40068.300000000003</v>
      </c>
      <c r="M170" s="154">
        <f t="shared" si="26"/>
        <v>0.80695074471401684</v>
      </c>
      <c r="N170" s="154">
        <f t="shared" si="27"/>
        <v>5.6963747512084165E-6</v>
      </c>
      <c r="O170" s="83">
        <f t="shared" si="28"/>
        <v>-9585.6599999999962</v>
      </c>
      <c r="P170" s="87">
        <f t="shared" si="29"/>
        <v>-0.19304925528598316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274820.02999999997</v>
      </c>
      <c r="F171" s="83">
        <f>IFERROR(VLOOKUP($C171,'2024'!$C$8:$U$251,19,FALSE),0)</f>
        <v>201268.77</v>
      </c>
      <c r="G171" s="84">
        <f t="shared" si="22"/>
        <v>0.73236572312432979</v>
      </c>
      <c r="H171" s="85">
        <f t="shared" si="23"/>
        <v>2.86137005970998E-5</v>
      </c>
      <c r="I171" s="86">
        <f t="shared" si="24"/>
        <v>-73551.25999999998</v>
      </c>
      <c r="J171" s="87">
        <f t="shared" si="25"/>
        <v>-0.26763427687567021</v>
      </c>
      <c r="K171" s="82">
        <f>VLOOKUP($C171,'2024'!$C$261:$U$504,VLOOKUP($L$4,Master!$D$9:$G$20,4,FALSE),FALSE)</f>
        <v>35842.120000000003</v>
      </c>
      <c r="L171" s="83">
        <f>VLOOKUP($C171,'2024'!$C$8:$U$251,VLOOKUP($L$4,Master!$D$9:$G$20,4,FALSE),FALSE)</f>
        <v>29607.02</v>
      </c>
      <c r="M171" s="154">
        <f t="shared" si="26"/>
        <v>0.82603986594542955</v>
      </c>
      <c r="N171" s="154">
        <f t="shared" si="27"/>
        <v>4.2091299402900197E-6</v>
      </c>
      <c r="O171" s="83">
        <f t="shared" si="28"/>
        <v>-6235.1000000000022</v>
      </c>
      <c r="P171" s="87">
        <f t="shared" si="29"/>
        <v>-0.17396013405457048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965389.71000000008</v>
      </c>
      <c r="F172" s="83">
        <f>IFERROR(VLOOKUP($C172,'2024'!$C$8:$U$251,19,FALSE),0)</f>
        <v>699649.46</v>
      </c>
      <c r="G172" s="84">
        <f t="shared" si="22"/>
        <v>0.72473266780521195</v>
      </c>
      <c r="H172" s="85">
        <f t="shared" si="23"/>
        <v>9.946679840773386E-5</v>
      </c>
      <c r="I172" s="86">
        <f t="shared" si="24"/>
        <v>-265740.25000000012</v>
      </c>
      <c r="J172" s="87">
        <f t="shared" si="25"/>
        <v>-0.27526733219478805</v>
      </c>
      <c r="K172" s="82">
        <f>VLOOKUP($C172,'2024'!$C$261:$U$504,VLOOKUP($L$4,Master!$D$9:$G$20,4,FALSE),FALSE)</f>
        <v>135104.75999999998</v>
      </c>
      <c r="L172" s="83">
        <f>VLOOKUP($C172,'2024'!$C$8:$U$251,VLOOKUP($L$4,Master!$D$9:$G$20,4,FALSE),FALSE)</f>
        <v>104407.10000000003</v>
      </c>
      <c r="M172" s="154">
        <f t="shared" si="26"/>
        <v>0.77278624380073691</v>
      </c>
      <c r="N172" s="154">
        <f t="shared" si="27"/>
        <v>1.4843204435598526E-5</v>
      </c>
      <c r="O172" s="83">
        <f t="shared" si="28"/>
        <v>-30697.659999999945</v>
      </c>
      <c r="P172" s="87">
        <f t="shared" si="29"/>
        <v>-0.22721375619926307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9099293.9000000004</v>
      </c>
      <c r="F173" s="83">
        <f>IFERROR(VLOOKUP($C173,'2024'!$C$8:$U$251,19,FALSE),0)</f>
        <v>11133231.620000001</v>
      </c>
      <c r="G173" s="84">
        <f t="shared" si="22"/>
        <v>1.2235269837805767</v>
      </c>
      <c r="H173" s="85">
        <f t="shared" si="23"/>
        <v>1.5827739010520331E-3</v>
      </c>
      <c r="I173" s="86">
        <f t="shared" si="24"/>
        <v>2033937.7200000007</v>
      </c>
      <c r="J173" s="87">
        <f t="shared" si="25"/>
        <v>0.2235269837805767</v>
      </c>
      <c r="K173" s="82">
        <f>VLOOKUP($C173,'2024'!$C$261:$U$504,VLOOKUP($L$4,Master!$D$9:$G$20,4,FALSE),FALSE)</f>
        <v>1151805.9000000001</v>
      </c>
      <c r="L173" s="83">
        <f>VLOOKUP($C173,'2024'!$C$8:$U$251,VLOOKUP($L$4,Master!$D$9:$G$20,4,FALSE),FALSE)</f>
        <v>2396892.2200000002</v>
      </c>
      <c r="M173" s="154">
        <f t="shared" si="26"/>
        <v>2.0809862321420649</v>
      </c>
      <c r="N173" s="154">
        <f t="shared" si="27"/>
        <v>3.4075806369064546E-4</v>
      </c>
      <c r="O173" s="83">
        <f t="shared" si="28"/>
        <v>1245086.32</v>
      </c>
      <c r="P173" s="87">
        <f t="shared" si="29"/>
        <v>1.0809862321420649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10691655.779999999</v>
      </c>
      <c r="F174" s="83">
        <f>IFERROR(VLOOKUP($C174,'2024'!$C$8:$U$251,19,FALSE),0)</f>
        <v>10885744.109999999</v>
      </c>
      <c r="G174" s="84">
        <f t="shared" si="22"/>
        <v>1.018153252778963</v>
      </c>
      <c r="H174" s="85">
        <f t="shared" si="23"/>
        <v>1.5475894384418538E-3</v>
      </c>
      <c r="I174" s="86">
        <f t="shared" si="24"/>
        <v>194088.33000000007</v>
      </c>
      <c r="J174" s="87">
        <f t="shared" si="25"/>
        <v>1.8153252778962931E-2</v>
      </c>
      <c r="K174" s="82">
        <f>VLOOKUP($C174,'2024'!$C$261:$U$504,VLOOKUP($L$4,Master!$D$9:$G$20,4,FALSE),FALSE)</f>
        <v>1745142.0900000003</v>
      </c>
      <c r="L174" s="83">
        <f>VLOOKUP($C174,'2024'!$C$8:$U$251,VLOOKUP($L$4,Master!$D$9:$G$20,4,FALSE),FALSE)</f>
        <v>2425879.5699999998</v>
      </c>
      <c r="M174" s="154">
        <f t="shared" si="26"/>
        <v>1.3900756757290744</v>
      </c>
      <c r="N174" s="154">
        <f t="shared" si="27"/>
        <v>3.4487909724196755E-4</v>
      </c>
      <c r="O174" s="83">
        <f t="shared" si="28"/>
        <v>680737.47999999952</v>
      </c>
      <c r="P174" s="87">
        <f t="shared" si="29"/>
        <v>0.39007567572907453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35765.56</v>
      </c>
      <c r="F175" s="83">
        <f>IFERROR(VLOOKUP($C175,'2024'!$C$8:$U$251,19,FALSE),0)</f>
        <v>32829.269999999997</v>
      </c>
      <c r="G175" s="84">
        <f t="shared" si="22"/>
        <v>0.91790174682012526</v>
      </c>
      <c r="H175" s="85">
        <f t="shared" si="23"/>
        <v>4.6672263292578894E-6</v>
      </c>
      <c r="I175" s="86">
        <f t="shared" si="24"/>
        <v>-2936.2900000000009</v>
      </c>
      <c r="J175" s="87">
        <f t="shared" si="25"/>
        <v>-8.209825317987475E-2</v>
      </c>
      <c r="K175" s="82">
        <f>VLOOKUP($C175,'2024'!$C$261:$U$504,VLOOKUP($L$4,Master!$D$9:$G$20,4,FALSE),FALSE)</f>
        <v>5097.4699999999993</v>
      </c>
      <c r="L175" s="83">
        <f>VLOOKUP($C175,'2024'!$C$8:$U$251,VLOOKUP($L$4,Master!$D$9:$G$20,4,FALSE),FALSE)</f>
        <v>6874.0299999999988</v>
      </c>
      <c r="M175" s="154">
        <f t="shared" si="26"/>
        <v>1.3485179902971474</v>
      </c>
      <c r="N175" s="154">
        <f t="shared" si="27"/>
        <v>9.772576059141313E-7</v>
      </c>
      <c r="O175" s="83">
        <f t="shared" si="28"/>
        <v>1776.5599999999995</v>
      </c>
      <c r="P175" s="87">
        <f t="shared" si="29"/>
        <v>0.34851799029714736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191321.87</v>
      </c>
      <c r="F176" s="83">
        <f>IFERROR(VLOOKUP($C176,'2024'!$C$8:$U$251,19,FALSE),0)</f>
        <v>1675898.98</v>
      </c>
      <c r="G176" s="84">
        <f t="shared" si="22"/>
        <v>8.7595787141323669</v>
      </c>
      <c r="H176" s="85">
        <f t="shared" si="23"/>
        <v>2.3825689223770259E-4</v>
      </c>
      <c r="I176" s="86">
        <f t="shared" si="24"/>
        <v>1484577.1099999999</v>
      </c>
      <c r="J176" s="87">
        <f t="shared" si="25"/>
        <v>7.7595787141323669</v>
      </c>
      <c r="K176" s="82">
        <f>VLOOKUP($C176,'2024'!$C$261:$U$504,VLOOKUP($L$4,Master!$D$9:$G$20,4,FALSE),FALSE)</f>
        <v>60866.869999999995</v>
      </c>
      <c r="L176" s="83">
        <f>VLOOKUP($C176,'2024'!$C$8:$U$251,VLOOKUP($L$4,Master!$D$9:$G$20,4,FALSE),FALSE)</f>
        <v>185923.01</v>
      </c>
      <c r="M176" s="154">
        <f t="shared" si="26"/>
        <v>3.0545847026469413</v>
      </c>
      <c r="N176" s="154">
        <f t="shared" si="27"/>
        <v>2.6432045777651408E-5</v>
      </c>
      <c r="O176" s="83">
        <f t="shared" si="28"/>
        <v>125056.14000000001</v>
      </c>
      <c r="P176" s="87">
        <f t="shared" si="29"/>
        <v>2.0545847026469413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36516602.880000003</v>
      </c>
      <c r="F177" s="83">
        <f>IFERROR(VLOOKUP($C177,'2024'!$C$8:$U$251,19,FALSE),0)</f>
        <v>28195316.150000002</v>
      </c>
      <c r="G177" s="84">
        <f t="shared" si="22"/>
        <v>0.77212319674573193</v>
      </c>
      <c r="H177" s="85">
        <f t="shared" si="23"/>
        <v>4.0084327765140745E-3</v>
      </c>
      <c r="I177" s="86">
        <f t="shared" si="24"/>
        <v>-8321286.7300000004</v>
      </c>
      <c r="J177" s="87">
        <f t="shared" si="25"/>
        <v>-0.2278768032542681</v>
      </c>
      <c r="K177" s="82">
        <f>VLOOKUP($C177,'2024'!$C$261:$U$504,VLOOKUP($L$4,Master!$D$9:$G$20,4,FALSE),FALSE)</f>
        <v>3760855.7399999998</v>
      </c>
      <c r="L177" s="83">
        <f>VLOOKUP($C177,'2024'!$C$8:$U$251,VLOOKUP($L$4,Master!$D$9:$G$20,4,FALSE),FALSE)</f>
        <v>7567103.21</v>
      </c>
      <c r="M177" s="154">
        <f t="shared" si="26"/>
        <v>2.0120695217094395</v>
      </c>
      <c r="N177" s="154">
        <f t="shared" si="27"/>
        <v>1.0757894810918397E-3</v>
      </c>
      <c r="O177" s="83">
        <f t="shared" si="28"/>
        <v>3806247.47</v>
      </c>
      <c r="P177" s="87">
        <f t="shared" si="29"/>
        <v>1.0120695217094395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1242440</v>
      </c>
      <c r="F178" s="83">
        <f>IFERROR(VLOOKUP($C178,'2024'!$C$8:$U$251,19,FALSE),0)</f>
        <v>88757.11</v>
      </c>
      <c r="G178" s="84">
        <f t="shared" si="22"/>
        <v>7.1437743472521811E-2</v>
      </c>
      <c r="H178" s="85">
        <f t="shared" si="23"/>
        <v>1.2618298265567245E-5</v>
      </c>
      <c r="I178" s="86">
        <f t="shared" si="24"/>
        <v>-1153682.8899999999</v>
      </c>
      <c r="J178" s="87">
        <f t="shared" si="25"/>
        <v>-0.92856225652747815</v>
      </c>
      <c r="K178" s="82">
        <f>VLOOKUP($C178,'2024'!$C$261:$U$504,VLOOKUP($L$4,Master!$D$9:$G$20,4,FALSE),FALSE)</f>
        <v>0</v>
      </c>
      <c r="L178" s="83">
        <f>VLOOKUP($C178,'2024'!$C$8:$U$251,VLOOKUP($L$4,Master!$D$9:$G$20,4,FALSE),FALSE)</f>
        <v>0</v>
      </c>
      <c r="M178" s="154">
        <f t="shared" si="26"/>
        <v>0</v>
      </c>
      <c r="N178" s="154">
        <f t="shared" si="27"/>
        <v>0</v>
      </c>
      <c r="O178" s="83">
        <f t="shared" si="28"/>
        <v>0</v>
      </c>
      <c r="P178" s="87">
        <f t="shared" si="29"/>
        <v>0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11271666.67</v>
      </c>
      <c r="F179" s="83">
        <f>IFERROR(VLOOKUP($C179,'2024'!$C$8:$U$251,19,FALSE),0)</f>
        <v>847003.01</v>
      </c>
      <c r="G179" s="84">
        <f t="shared" si="22"/>
        <v>7.5144433808917804E-2</v>
      </c>
      <c r="H179" s="85">
        <f t="shared" si="23"/>
        <v>1.2041555444981518E-4</v>
      </c>
      <c r="I179" s="86">
        <f t="shared" si="24"/>
        <v>-10424663.66</v>
      </c>
      <c r="J179" s="87">
        <f t="shared" si="25"/>
        <v>-0.92485556619108222</v>
      </c>
      <c r="K179" s="82">
        <f>VLOOKUP($C179,'2024'!$C$261:$U$504,VLOOKUP($L$4,Master!$D$9:$G$20,4,FALSE),FALSE)</f>
        <v>6722700</v>
      </c>
      <c r="L179" s="83">
        <f>VLOOKUP($C179,'2024'!$C$8:$U$251,VLOOKUP($L$4,Master!$D$9:$G$20,4,FALSE),FALSE)</f>
        <v>55935.31</v>
      </c>
      <c r="M179" s="154">
        <f t="shared" si="26"/>
        <v>8.320363841908757E-3</v>
      </c>
      <c r="N179" s="154">
        <f t="shared" si="27"/>
        <v>7.952133920955359E-6</v>
      </c>
      <c r="O179" s="83">
        <f t="shared" si="28"/>
        <v>-6666764.6900000004</v>
      </c>
      <c r="P179" s="87">
        <f t="shared" si="29"/>
        <v>-0.99167963615809129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11616690.91</v>
      </c>
      <c r="F180" s="83">
        <f>IFERROR(VLOOKUP($C180,'2024'!$C$8:$U$251,19,FALSE),0)</f>
        <v>9730339.0399999991</v>
      </c>
      <c r="G180" s="84">
        <f t="shared" si="22"/>
        <v>0.83761710760710939</v>
      </c>
      <c r="H180" s="85">
        <f t="shared" si="23"/>
        <v>1.3833294057435312E-3</v>
      </c>
      <c r="I180" s="86">
        <f t="shared" si="24"/>
        <v>-1886351.870000001</v>
      </c>
      <c r="J180" s="87">
        <f t="shared" si="25"/>
        <v>-0.16238289239289067</v>
      </c>
      <c r="K180" s="82">
        <f>VLOOKUP($C180,'2024'!$C$261:$U$504,VLOOKUP($L$4,Master!$D$9:$G$20,4,FALSE),FALSE)</f>
        <v>2691090.7800000003</v>
      </c>
      <c r="L180" s="83">
        <f>VLOOKUP($C180,'2024'!$C$8:$U$251,VLOOKUP($L$4,Master!$D$9:$G$20,4,FALSE),FALSE)</f>
        <v>2710628.92</v>
      </c>
      <c r="M180" s="154">
        <f t="shared" si="26"/>
        <v>1.007260305057416</v>
      </c>
      <c r="N180" s="154">
        <f t="shared" si="27"/>
        <v>3.8536094967301678E-4</v>
      </c>
      <c r="O180" s="83">
        <f t="shared" si="28"/>
        <v>19538.139999999665</v>
      </c>
      <c r="P180" s="87">
        <f t="shared" si="29"/>
        <v>7.2603050574160354E-3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5407883.1899999995</v>
      </c>
      <c r="F181" s="83">
        <f>IFERROR(VLOOKUP($C181,'2024'!$C$8:$U$251,19,FALSE),0)</f>
        <v>3254968.91</v>
      </c>
      <c r="G181" s="84">
        <f t="shared" si="22"/>
        <v>0.6018933463686742</v>
      </c>
      <c r="H181" s="85">
        <f t="shared" si="23"/>
        <v>4.6274792578902477E-4</v>
      </c>
      <c r="I181" s="86">
        <f t="shared" si="24"/>
        <v>-2152914.2799999993</v>
      </c>
      <c r="J181" s="87">
        <f t="shared" si="25"/>
        <v>-0.39810665363132586</v>
      </c>
      <c r="K181" s="82">
        <f>VLOOKUP($C181,'2024'!$C$261:$U$504,VLOOKUP($L$4,Master!$D$9:$G$20,4,FALSE),FALSE)</f>
        <v>1005499.1699999999</v>
      </c>
      <c r="L181" s="83">
        <f>VLOOKUP($C181,'2024'!$C$8:$U$251,VLOOKUP($L$4,Master!$D$9:$G$20,4,FALSE),FALSE)</f>
        <v>807221.8</v>
      </c>
      <c r="M181" s="154">
        <f t="shared" si="26"/>
        <v>0.80280702767760626</v>
      </c>
      <c r="N181" s="154">
        <f t="shared" si="27"/>
        <v>1.1475999431333523E-4</v>
      </c>
      <c r="O181" s="83">
        <f t="shared" si="28"/>
        <v>-198277.36999999988</v>
      </c>
      <c r="P181" s="87">
        <f t="shared" si="29"/>
        <v>-0.19719297232239374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384102.76</v>
      </c>
      <c r="F182" s="83">
        <f>IFERROR(VLOOKUP($C182,'2024'!$C$8:$U$251,19,FALSE),0)</f>
        <v>381621.6</v>
      </c>
      <c r="G182" s="84">
        <f t="shared" si="22"/>
        <v>0.99354037445604393</v>
      </c>
      <c r="H182" s="85">
        <f t="shared" si="23"/>
        <v>5.4253852715382426E-5</v>
      </c>
      <c r="I182" s="86">
        <f t="shared" si="24"/>
        <v>-2481.1600000000326</v>
      </c>
      <c r="J182" s="87">
        <f t="shared" si="25"/>
        <v>-6.4596255439560825E-3</v>
      </c>
      <c r="K182" s="82">
        <f>VLOOKUP($C182,'2024'!$C$261:$U$504,VLOOKUP($L$4,Master!$D$9:$G$20,4,FALSE),FALSE)</f>
        <v>53014.680000000008</v>
      </c>
      <c r="L182" s="83">
        <f>VLOOKUP($C182,'2024'!$C$8:$U$251,VLOOKUP($L$4,Master!$D$9:$G$20,4,FALSE),FALSE)</f>
        <v>59723.94</v>
      </c>
      <c r="M182" s="154">
        <f t="shared" si="26"/>
        <v>1.126554758040603</v>
      </c>
      <c r="N182" s="154">
        <f t="shared" si="27"/>
        <v>8.4907506397497871E-6</v>
      </c>
      <c r="O182" s="83">
        <f t="shared" si="28"/>
        <v>6709.2599999999948</v>
      </c>
      <c r="P182" s="87">
        <f t="shared" si="29"/>
        <v>0.12655475804060298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906423.48999999976</v>
      </c>
      <c r="F183" s="83">
        <f>IFERROR(VLOOKUP($C183,'2024'!$C$8:$U$251,19,FALSE),0)</f>
        <v>1063382.6399999999</v>
      </c>
      <c r="G183" s="84">
        <f t="shared" si="22"/>
        <v>1.1731631535718476</v>
      </c>
      <c r="H183" s="85">
        <f t="shared" si="23"/>
        <v>1.5117751492749502E-4</v>
      </c>
      <c r="I183" s="86">
        <f t="shared" si="24"/>
        <v>156959.15000000014</v>
      </c>
      <c r="J183" s="87">
        <f t="shared" si="25"/>
        <v>0.17316315357184772</v>
      </c>
      <c r="K183" s="82">
        <f>VLOOKUP($C183,'2024'!$C$261:$U$504,VLOOKUP($L$4,Master!$D$9:$G$20,4,FALSE),FALSE)</f>
        <v>24489.07</v>
      </c>
      <c r="L183" s="83">
        <f>VLOOKUP($C183,'2024'!$C$8:$U$251,VLOOKUP($L$4,Master!$D$9:$G$20,4,FALSE),FALSE)</f>
        <v>53667.379999999983</v>
      </c>
      <c r="M183" s="154">
        <f t="shared" si="26"/>
        <v>2.1914829758745427</v>
      </c>
      <c r="N183" s="154">
        <f t="shared" si="27"/>
        <v>7.6297099800966704E-6</v>
      </c>
      <c r="O183" s="83">
        <f t="shared" si="28"/>
        <v>29178.309999999983</v>
      </c>
      <c r="P183" s="87">
        <f t="shared" si="29"/>
        <v>1.1914829758745424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1545979.0499999996</v>
      </c>
      <c r="F184" s="83">
        <f>IFERROR(VLOOKUP($C184,'2024'!$C$8:$U$251,19,FALSE),0)</f>
        <v>3469103.5300000007</v>
      </c>
      <c r="G184" s="84">
        <f t="shared" si="22"/>
        <v>2.2439524843496437</v>
      </c>
      <c r="H184" s="85">
        <f t="shared" si="23"/>
        <v>4.931907207847598E-4</v>
      </c>
      <c r="I184" s="86">
        <f t="shared" si="24"/>
        <v>1923124.4800000011</v>
      </c>
      <c r="J184" s="87">
        <f t="shared" si="25"/>
        <v>1.2439524843496435</v>
      </c>
      <c r="K184" s="82">
        <f>VLOOKUP($C184,'2024'!$C$261:$U$504,VLOOKUP($L$4,Master!$D$9:$G$20,4,FALSE),FALSE)</f>
        <v>220854.14999999994</v>
      </c>
      <c r="L184" s="83">
        <f>VLOOKUP($C184,'2024'!$C$8:$U$251,VLOOKUP($L$4,Master!$D$9:$G$20,4,FALSE),FALSE)</f>
        <v>234034.70000000004</v>
      </c>
      <c r="M184" s="154">
        <f t="shared" si="26"/>
        <v>1.0596798837603916</v>
      </c>
      <c r="N184" s="154">
        <f t="shared" si="27"/>
        <v>3.3271922092692641E-5</v>
      </c>
      <c r="O184" s="83">
        <f t="shared" si="28"/>
        <v>13180.550000000105</v>
      </c>
      <c r="P184" s="87">
        <f t="shared" si="29"/>
        <v>5.9679883760391683E-2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3710980</v>
      </c>
      <c r="F185" s="83">
        <f>IFERROR(VLOOKUP($C185,'2024'!$C$8:$U$251,19,FALSE),0)</f>
        <v>5946700.4100000001</v>
      </c>
      <c r="G185" s="84">
        <f t="shared" si="22"/>
        <v>1.6024609159844569</v>
      </c>
      <c r="H185" s="85">
        <f t="shared" si="23"/>
        <v>8.4542229314756902E-4</v>
      </c>
      <c r="I185" s="86">
        <f t="shared" si="24"/>
        <v>2235720.41</v>
      </c>
      <c r="J185" s="87">
        <f t="shared" si="25"/>
        <v>0.60246091598445695</v>
      </c>
      <c r="K185" s="82">
        <f>VLOOKUP($C185,'2024'!$C$261:$U$504,VLOOKUP($L$4,Master!$D$9:$G$20,4,FALSE),FALSE)</f>
        <v>938780</v>
      </c>
      <c r="L185" s="83">
        <f>VLOOKUP($C185,'2024'!$C$8:$U$251,VLOOKUP($L$4,Master!$D$9:$G$20,4,FALSE),FALSE)</f>
        <v>1297758.4000000001</v>
      </c>
      <c r="M185" s="154">
        <f t="shared" si="26"/>
        <v>1.3823882059694499</v>
      </c>
      <c r="N185" s="154">
        <f t="shared" si="27"/>
        <v>1.8449792436735856E-4</v>
      </c>
      <c r="O185" s="83">
        <f t="shared" si="28"/>
        <v>358978.40000000014</v>
      </c>
      <c r="P185" s="87">
        <f t="shared" si="29"/>
        <v>0.38238820596944983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466129.97</v>
      </c>
      <c r="F186" s="83">
        <f>IFERROR(VLOOKUP($C186,'2024'!$C$8:$U$251,19,FALSE),0)</f>
        <v>723693.78</v>
      </c>
      <c r="G186" s="84">
        <f t="shared" si="22"/>
        <v>1.5525579271377896</v>
      </c>
      <c r="H186" s="85">
        <f t="shared" si="23"/>
        <v>1.028850980949673E-4</v>
      </c>
      <c r="I186" s="86">
        <f t="shared" si="24"/>
        <v>257563.81000000006</v>
      </c>
      <c r="J186" s="87">
        <f t="shared" si="25"/>
        <v>0.55255792713778962</v>
      </c>
      <c r="K186" s="82">
        <f>VLOOKUP($C186,'2024'!$C$261:$U$504,VLOOKUP($L$4,Master!$D$9:$G$20,4,FALSE),FALSE)</f>
        <v>163000</v>
      </c>
      <c r="L186" s="83">
        <f>VLOOKUP($C186,'2024'!$C$8:$U$251,VLOOKUP($L$4,Master!$D$9:$G$20,4,FALSE),FALSE)</f>
        <v>394633.04000000004</v>
      </c>
      <c r="M186" s="154">
        <f t="shared" si="26"/>
        <v>2.4210615950920249</v>
      </c>
      <c r="N186" s="154">
        <f t="shared" si="27"/>
        <v>5.6103645152118287E-5</v>
      </c>
      <c r="O186" s="83">
        <f t="shared" si="28"/>
        <v>231633.04000000004</v>
      </c>
      <c r="P186" s="87">
        <f t="shared" si="29"/>
        <v>1.4210615950920247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1796327.02</v>
      </c>
      <c r="F187" s="83">
        <f>IFERROR(VLOOKUP($C187,'2024'!$C$8:$U$251,19,FALSE),0)</f>
        <v>831100.78000000014</v>
      </c>
      <c r="G187" s="84">
        <f t="shared" si="22"/>
        <v>0.46266674761703475</v>
      </c>
      <c r="H187" s="85">
        <f t="shared" si="23"/>
        <v>1.181547881717373E-4</v>
      </c>
      <c r="I187" s="86">
        <f t="shared" si="24"/>
        <v>-965226.23999999987</v>
      </c>
      <c r="J187" s="87">
        <f t="shared" si="25"/>
        <v>-0.53733325238296525</v>
      </c>
      <c r="K187" s="82">
        <f>VLOOKUP($C187,'2024'!$C$261:$U$504,VLOOKUP($L$4,Master!$D$9:$G$20,4,FALSE),FALSE)</f>
        <v>350259.5400000001</v>
      </c>
      <c r="L187" s="83">
        <f>VLOOKUP($C187,'2024'!$C$8:$U$251,VLOOKUP($L$4,Master!$D$9:$G$20,4,FALSE),FALSE)</f>
        <v>119649.77</v>
      </c>
      <c r="M187" s="154">
        <f t="shared" si="26"/>
        <v>0.34160317232187298</v>
      </c>
      <c r="N187" s="154">
        <f t="shared" si="27"/>
        <v>1.7010203298265569E-5</v>
      </c>
      <c r="O187" s="83">
        <f t="shared" si="28"/>
        <v>-230609.77000000008</v>
      </c>
      <c r="P187" s="87">
        <f t="shared" si="29"/>
        <v>-0.65839682767812691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643685.27999999991</v>
      </c>
      <c r="F188" s="83">
        <f>IFERROR(VLOOKUP($C188,'2024'!$C$8:$U$251,19,FALSE),0)</f>
        <v>566946.16</v>
      </c>
      <c r="G188" s="84">
        <f t="shared" si="22"/>
        <v>0.88078161426963208</v>
      </c>
      <c r="H188" s="85">
        <f t="shared" si="23"/>
        <v>8.0600818879727042E-5</v>
      </c>
      <c r="I188" s="86">
        <f t="shared" si="24"/>
        <v>-76739.119999999879</v>
      </c>
      <c r="J188" s="87">
        <f t="shared" si="25"/>
        <v>-0.11921838573036794</v>
      </c>
      <c r="K188" s="82">
        <f>VLOOKUP($C188,'2024'!$C$261:$U$504,VLOOKUP($L$4,Master!$D$9:$G$20,4,FALSE),FALSE)</f>
        <v>99146.21</v>
      </c>
      <c r="L188" s="83">
        <f>VLOOKUP($C188,'2024'!$C$8:$U$251,VLOOKUP($L$4,Master!$D$9:$G$20,4,FALSE),FALSE)</f>
        <v>63953.52</v>
      </c>
      <c r="M188" s="154">
        <f t="shared" si="26"/>
        <v>0.64504250843274791</v>
      </c>
      <c r="N188" s="154">
        <f t="shared" si="27"/>
        <v>9.092055729314757E-6</v>
      </c>
      <c r="O188" s="83">
        <f t="shared" si="28"/>
        <v>-35192.69000000001</v>
      </c>
      <c r="P188" s="87">
        <f t="shared" si="29"/>
        <v>-0.35495749156725209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752537.57</v>
      </c>
      <c r="F189" s="83">
        <f>IFERROR(VLOOKUP($C189,'2024'!$C$8:$U$251,19,FALSE),0)</f>
        <v>1259200.69</v>
      </c>
      <c r="G189" s="84">
        <f t="shared" si="22"/>
        <v>1.6732728573272428</v>
      </c>
      <c r="H189" s="85">
        <f t="shared" si="23"/>
        <v>1.7901630508956496E-4</v>
      </c>
      <c r="I189" s="86">
        <f t="shared" si="24"/>
        <v>506663.12</v>
      </c>
      <c r="J189" s="87">
        <f t="shared" si="25"/>
        <v>0.67327285732724285</v>
      </c>
      <c r="K189" s="82">
        <f>VLOOKUP($C189,'2024'!$C$261:$U$504,VLOOKUP($L$4,Master!$D$9:$G$20,4,FALSE),FALSE)</f>
        <v>103005.36000000002</v>
      </c>
      <c r="L189" s="83">
        <f>VLOOKUP($C189,'2024'!$C$8:$U$251,VLOOKUP($L$4,Master!$D$9:$G$20,4,FALSE),FALSE)</f>
        <v>337453.11</v>
      </c>
      <c r="M189" s="154">
        <f t="shared" si="26"/>
        <v>3.2760733033698433</v>
      </c>
      <c r="N189" s="154">
        <f t="shared" si="27"/>
        <v>4.7974567813477394E-5</v>
      </c>
      <c r="O189" s="83">
        <f t="shared" si="28"/>
        <v>234447.74999999997</v>
      </c>
      <c r="P189" s="87">
        <f t="shared" si="29"/>
        <v>2.2760733033698433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1061561.9099999999</v>
      </c>
      <c r="F190" s="83">
        <f>IFERROR(VLOOKUP($C190,'2024'!$C$8:$U$251,19,FALSE),0)</f>
        <v>906670.62000000011</v>
      </c>
      <c r="G190" s="84">
        <f t="shared" si="22"/>
        <v>0.85409113821727101</v>
      </c>
      <c r="H190" s="85">
        <f t="shared" si="23"/>
        <v>1.2889829684390106E-4</v>
      </c>
      <c r="I190" s="86">
        <f t="shared" si="24"/>
        <v>-154891.2899999998</v>
      </c>
      <c r="J190" s="87">
        <f t="shared" si="25"/>
        <v>-0.14590886178272902</v>
      </c>
      <c r="K190" s="82">
        <f>VLOOKUP($C190,'2024'!$C$261:$U$504,VLOOKUP($L$4,Master!$D$9:$G$20,4,FALSE),FALSE)</f>
        <v>146763.69999999998</v>
      </c>
      <c r="L190" s="83">
        <f>VLOOKUP($C190,'2024'!$C$8:$U$251,VLOOKUP($L$4,Master!$D$9:$G$20,4,FALSE),FALSE)</f>
        <v>126236.73000000001</v>
      </c>
      <c r="M190" s="154">
        <f t="shared" si="26"/>
        <v>0.86013591916802334</v>
      </c>
      <c r="N190" s="154">
        <f t="shared" si="27"/>
        <v>1.7946649132783625E-5</v>
      </c>
      <c r="O190" s="83">
        <f t="shared" si="28"/>
        <v>-20526.969999999972</v>
      </c>
      <c r="P190" s="87">
        <f t="shared" si="29"/>
        <v>-0.13986408083197668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96229.069999999978</v>
      </c>
      <c r="F191" s="83">
        <f>IFERROR(VLOOKUP($C191,'2024'!$C$8:$U$251,19,FALSE),0)</f>
        <v>77019.09</v>
      </c>
      <c r="G191" s="84">
        <f t="shared" si="22"/>
        <v>0.8003723822749198</v>
      </c>
      <c r="H191" s="85">
        <f t="shared" si="23"/>
        <v>1.0949543645152118E-5</v>
      </c>
      <c r="I191" s="86">
        <f t="shared" si="24"/>
        <v>-19209.979999999981</v>
      </c>
      <c r="J191" s="87">
        <f t="shared" si="25"/>
        <v>-0.19962761772508023</v>
      </c>
      <c r="K191" s="82">
        <f>VLOOKUP($C191,'2024'!$C$261:$U$504,VLOOKUP($L$4,Master!$D$9:$G$20,4,FALSE),FALSE)</f>
        <v>13747.009999999998</v>
      </c>
      <c r="L191" s="83">
        <f>VLOOKUP($C191,'2024'!$C$8:$U$251,VLOOKUP($L$4,Master!$D$9:$G$20,4,FALSE),FALSE)</f>
        <v>10108.040000000001</v>
      </c>
      <c r="M191" s="154">
        <f t="shared" si="26"/>
        <v>0.73529007398699808</v>
      </c>
      <c r="N191" s="154">
        <f t="shared" si="27"/>
        <v>1.4370258743247086E-6</v>
      </c>
      <c r="O191" s="83">
        <f t="shared" si="28"/>
        <v>-3638.9699999999975</v>
      </c>
      <c r="P191" s="87">
        <f t="shared" si="29"/>
        <v>-0.26470992601300197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476577.43000000011</v>
      </c>
      <c r="F192" s="83">
        <f>IFERROR(VLOOKUP($C192,'2024'!$C$8:$U$251,19,FALSE),0)</f>
        <v>3595975.7400000007</v>
      </c>
      <c r="G192" s="84">
        <f t="shared" si="22"/>
        <v>7.5454176250016705</v>
      </c>
      <c r="H192" s="85">
        <f t="shared" si="23"/>
        <v>5.112277139607621E-4</v>
      </c>
      <c r="I192" s="86">
        <f t="shared" si="24"/>
        <v>3119398.3100000005</v>
      </c>
      <c r="J192" s="87">
        <f t="shared" si="25"/>
        <v>6.5454176250016705</v>
      </c>
      <c r="K192" s="82">
        <f>VLOOKUP($C192,'2024'!$C$261:$U$504,VLOOKUP($L$4,Master!$D$9:$G$20,4,FALSE),FALSE)</f>
        <v>63079.080000000024</v>
      </c>
      <c r="L192" s="83">
        <f>VLOOKUP($C192,'2024'!$C$8:$U$251,VLOOKUP($L$4,Master!$D$9:$G$20,4,FALSE),FALSE)</f>
        <v>270948.93000000005</v>
      </c>
      <c r="M192" s="154">
        <f t="shared" si="26"/>
        <v>4.2953849358614606</v>
      </c>
      <c r="N192" s="154">
        <f t="shared" si="27"/>
        <v>3.8519893375035551E-5</v>
      </c>
      <c r="O192" s="83">
        <f t="shared" si="28"/>
        <v>207869.85000000003</v>
      </c>
      <c r="P192" s="87">
        <f t="shared" si="29"/>
        <v>3.2953849358614606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913183.12000000023</v>
      </c>
      <c r="F193" s="83">
        <f>IFERROR(VLOOKUP($C193,'2024'!$C$8:$U$251,19,FALSE),0)</f>
        <v>506326.36</v>
      </c>
      <c r="G193" s="84">
        <f t="shared" si="22"/>
        <v>0.55446311797791425</v>
      </c>
      <c r="H193" s="85">
        <f t="shared" si="23"/>
        <v>7.1982706852431042E-5</v>
      </c>
      <c r="I193" s="86">
        <f t="shared" si="24"/>
        <v>-406856.76000000024</v>
      </c>
      <c r="J193" s="87">
        <f t="shared" si="25"/>
        <v>-0.44553688202208569</v>
      </c>
      <c r="K193" s="82">
        <f>VLOOKUP($C193,'2024'!$C$261:$U$504,VLOOKUP($L$4,Master!$D$9:$G$20,4,FALSE),FALSE)</f>
        <v>127021.40000000002</v>
      </c>
      <c r="L193" s="83">
        <f>VLOOKUP($C193,'2024'!$C$8:$U$251,VLOOKUP($L$4,Master!$D$9:$G$20,4,FALSE),FALSE)</f>
        <v>88100.489999999976</v>
      </c>
      <c r="M193" s="154">
        <f t="shared" si="26"/>
        <v>0.69358777339881283</v>
      </c>
      <c r="N193" s="154">
        <f t="shared" si="27"/>
        <v>1.2524948820017057E-5</v>
      </c>
      <c r="O193" s="83">
        <f t="shared" si="28"/>
        <v>-38920.910000000047</v>
      </c>
      <c r="P193" s="87">
        <f t="shared" si="29"/>
        <v>-0.30641222660118722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817982.76000000013</v>
      </c>
      <c r="F194" s="83">
        <f>IFERROR(VLOOKUP($C194,'2024'!$C$8:$U$251,19,FALSE),0)</f>
        <v>510261.29000000004</v>
      </c>
      <c r="G194" s="84">
        <f t="shared" si="22"/>
        <v>0.62380445524304196</v>
      </c>
      <c r="H194" s="85">
        <f t="shared" si="23"/>
        <v>7.2542122547625826E-5</v>
      </c>
      <c r="I194" s="86">
        <f t="shared" si="24"/>
        <v>-307721.47000000009</v>
      </c>
      <c r="J194" s="87">
        <f t="shared" si="25"/>
        <v>-0.37619554475695799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66282.33</v>
      </c>
      <c r="M194" s="154">
        <f t="shared" si="26"/>
        <v>0.5672201575495307</v>
      </c>
      <c r="N194" s="154">
        <f t="shared" si="27"/>
        <v>9.4231347739550757E-6</v>
      </c>
      <c r="O194" s="83">
        <f t="shared" si="28"/>
        <v>-50572.350000000006</v>
      </c>
      <c r="P194" s="87">
        <f t="shared" si="29"/>
        <v>-0.4327798424504693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2387449.0499999998</v>
      </c>
      <c r="F195" s="83">
        <f>IFERROR(VLOOKUP($C195,'2024'!$C$8:$U$251,19,FALSE),0)</f>
        <v>2027258.5999999999</v>
      </c>
      <c r="G195" s="84">
        <f t="shared" si="22"/>
        <v>0.84913167047481075</v>
      </c>
      <c r="H195" s="85">
        <f t="shared" si="23"/>
        <v>2.8820850156383281E-4</v>
      </c>
      <c r="I195" s="86">
        <f t="shared" si="24"/>
        <v>-360190.44999999995</v>
      </c>
      <c r="J195" s="87">
        <f t="shared" si="25"/>
        <v>-0.15086832952518922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237537.18</v>
      </c>
      <c r="M195" s="154">
        <f t="shared" si="26"/>
        <v>0.69645895061090402</v>
      </c>
      <c r="N195" s="154">
        <f t="shared" si="27"/>
        <v>3.376985783338072E-5</v>
      </c>
      <c r="O195" s="83">
        <f t="shared" si="28"/>
        <v>-103526.97000000003</v>
      </c>
      <c r="P195" s="87">
        <f t="shared" si="29"/>
        <v>-0.30354104938909593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7022404.5000000019</v>
      </c>
      <c r="F196" s="83">
        <f>IFERROR(VLOOKUP($C196,'2024'!$C$8:$U$251,19,FALSE),0)</f>
        <v>7265109.0099999998</v>
      </c>
      <c r="G196" s="84">
        <f t="shared" si="22"/>
        <v>1.0345614539863088</v>
      </c>
      <c r="H196" s="85">
        <f t="shared" si="23"/>
        <v>1.0328559866363378E-3</v>
      </c>
      <c r="I196" s="86">
        <f t="shared" si="24"/>
        <v>242704.50999999791</v>
      </c>
      <c r="J196" s="87">
        <f t="shared" si="25"/>
        <v>3.4561453986308797E-2</v>
      </c>
      <c r="K196" s="82">
        <f>VLOOKUP($C196,'2024'!$C$261:$U$504,VLOOKUP($L$4,Master!$D$9:$G$20,4,FALSE),FALSE)</f>
        <v>2046994.3900000001</v>
      </c>
      <c r="L196" s="83">
        <f>VLOOKUP($C196,'2024'!$C$8:$U$251,VLOOKUP($L$4,Master!$D$9:$G$20,4,FALSE),FALSE)</f>
        <v>2047192.33</v>
      </c>
      <c r="M196" s="154">
        <f t="shared" si="26"/>
        <v>1.0000966978712629</v>
      </c>
      <c r="N196" s="154">
        <f t="shared" si="27"/>
        <v>2.9104241256752917E-4</v>
      </c>
      <c r="O196" s="83">
        <f t="shared" si="28"/>
        <v>197.93999999994412</v>
      </c>
      <c r="P196" s="87">
        <f t="shared" si="29"/>
        <v>9.6697871262824568E-5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2353708.4099999997</v>
      </c>
      <c r="F197" s="83">
        <f>IFERROR(VLOOKUP($C197,'2024'!$C$8:$U$251,19,FALSE),0)</f>
        <v>2263833.6999999997</v>
      </c>
      <c r="G197" s="84">
        <f t="shared" si="22"/>
        <v>0.96181569916725584</v>
      </c>
      <c r="H197" s="85">
        <f t="shared" si="23"/>
        <v>3.218415837361387E-4</v>
      </c>
      <c r="I197" s="86">
        <f t="shared" si="24"/>
        <v>-89874.709999999963</v>
      </c>
      <c r="J197" s="87">
        <f t="shared" si="25"/>
        <v>-3.8184300832744177E-2</v>
      </c>
      <c r="K197" s="82">
        <f>VLOOKUP($C197,'2024'!$C$261:$U$504,VLOOKUP($L$4,Master!$D$9:$G$20,4,FALSE),FALSE)</f>
        <v>659172.63</v>
      </c>
      <c r="L197" s="83">
        <f>VLOOKUP($C197,'2024'!$C$8:$U$251,VLOOKUP($L$4,Master!$D$9:$G$20,4,FALSE),FALSE)</f>
        <v>1547071.3099999998</v>
      </c>
      <c r="M197" s="154">
        <f t="shared" si="26"/>
        <v>2.3469896042255272</v>
      </c>
      <c r="N197" s="154">
        <f t="shared" si="27"/>
        <v>2.1994189792436732E-4</v>
      </c>
      <c r="O197" s="83">
        <f t="shared" si="28"/>
        <v>887898.67999999982</v>
      </c>
      <c r="P197" s="87">
        <f t="shared" si="29"/>
        <v>1.3469896042255272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1085522.1399999997</v>
      </c>
      <c r="F198" s="83">
        <f>IFERROR(VLOOKUP($C198,'2024'!$C$8:$U$251,19,FALSE),0)</f>
        <v>986793.68</v>
      </c>
      <c r="G198" s="84">
        <f t="shared" si="22"/>
        <v>0.9090497960732522</v>
      </c>
      <c r="H198" s="85">
        <f t="shared" si="23"/>
        <v>1.4028912141029288E-4</v>
      </c>
      <c r="I198" s="86">
        <f t="shared" si="24"/>
        <v>-98728.459999999614</v>
      </c>
      <c r="J198" s="87">
        <f t="shared" si="25"/>
        <v>-9.0950203926747769E-2</v>
      </c>
      <c r="K198" s="82">
        <f>VLOOKUP($C198,'2024'!$C$261:$U$504,VLOOKUP($L$4,Master!$D$9:$G$20,4,FALSE),FALSE)</f>
        <v>107616.51000000004</v>
      </c>
      <c r="L198" s="83">
        <f>VLOOKUP($C198,'2024'!$C$8:$U$251,VLOOKUP($L$4,Master!$D$9:$G$20,4,FALSE),FALSE)</f>
        <v>104775.31999999999</v>
      </c>
      <c r="M198" s="154">
        <f t="shared" si="26"/>
        <v>0.97359893941923925</v>
      </c>
      <c r="N198" s="154">
        <f t="shared" si="27"/>
        <v>1.489555302814899E-5</v>
      </c>
      <c r="O198" s="83">
        <f t="shared" si="28"/>
        <v>-2841.190000000046</v>
      </c>
      <c r="P198" s="87">
        <f t="shared" si="29"/>
        <v>-2.6401060580760749E-2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746040.65</v>
      </c>
      <c r="F199" s="83">
        <f>IFERROR(VLOOKUP($C199,'2024'!$C$8:$U$251,19,FALSE),0)</f>
        <v>653854.15</v>
      </c>
      <c r="G199" s="84">
        <f t="shared" si="22"/>
        <v>0.87643233649533714</v>
      </c>
      <c r="H199" s="85">
        <f t="shared" si="23"/>
        <v>9.2956234006255341E-5</v>
      </c>
      <c r="I199" s="86">
        <f t="shared" si="24"/>
        <v>-92186.5</v>
      </c>
      <c r="J199" s="87">
        <f t="shared" si="25"/>
        <v>-0.12356766350466292</v>
      </c>
      <c r="K199" s="82">
        <f>VLOOKUP($C199,'2024'!$C$261:$U$504,VLOOKUP($L$4,Master!$D$9:$G$20,4,FALSE),FALSE)</f>
        <v>117027.96</v>
      </c>
      <c r="L199" s="83">
        <f>VLOOKUP($C199,'2024'!$C$8:$U$251,VLOOKUP($L$4,Master!$D$9:$G$20,4,FALSE),FALSE)</f>
        <v>163313.47</v>
      </c>
      <c r="M199" s="154">
        <f t="shared" si="26"/>
        <v>1.3955081332700321</v>
      </c>
      <c r="N199" s="154">
        <f t="shared" si="27"/>
        <v>2.3217723912425364E-5</v>
      </c>
      <c r="O199" s="83">
        <f t="shared" si="28"/>
        <v>46285.509999999995</v>
      </c>
      <c r="P199" s="87">
        <f t="shared" si="29"/>
        <v>0.39550813327003215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475279.73000000004</v>
      </c>
      <c r="F200" s="83">
        <f>IFERROR(VLOOKUP($C200,'2024'!$C$8:$U$251,19,FALSE),0)</f>
        <v>402487.80000000005</v>
      </c>
      <c r="G200" s="84">
        <f t="shared" si="22"/>
        <v>0.84684402593815644</v>
      </c>
      <c r="H200" s="85">
        <f t="shared" si="23"/>
        <v>5.722032982655673E-5</v>
      </c>
      <c r="I200" s="86">
        <f t="shared" si="24"/>
        <v>-72791.929999999993</v>
      </c>
      <c r="J200" s="87">
        <f t="shared" si="25"/>
        <v>-0.1531559740618435</v>
      </c>
      <c r="K200" s="82">
        <f>VLOOKUP($C200,'2024'!$C$261:$U$504,VLOOKUP($L$4,Master!$D$9:$G$20,4,FALSE),FALSE)</f>
        <v>71607.569999999992</v>
      </c>
      <c r="L200" s="83">
        <f>VLOOKUP($C200,'2024'!$C$8:$U$251,VLOOKUP($L$4,Master!$D$9:$G$20,4,FALSE),FALSE)</f>
        <v>58986.98000000001</v>
      </c>
      <c r="M200" s="154">
        <f t="shared" si="26"/>
        <v>0.82375341042853456</v>
      </c>
      <c r="N200" s="154">
        <f t="shared" si="27"/>
        <v>8.3859795280068255E-6</v>
      </c>
      <c r="O200" s="83">
        <f t="shared" si="28"/>
        <v>-12620.589999999982</v>
      </c>
      <c r="P200" s="87">
        <f t="shared" si="29"/>
        <v>-0.17624658957146547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258015.62000000008</v>
      </c>
      <c r="F201" s="83">
        <f>IFERROR(VLOOKUP($C201,'2024'!$C$8:$U$251,19,FALSE),0)</f>
        <v>198080.37000000002</v>
      </c>
      <c r="G201" s="84">
        <f t="shared" si="22"/>
        <v>0.76770689309430162</v>
      </c>
      <c r="H201" s="85">
        <f t="shared" si="23"/>
        <v>2.8160416548194488E-5</v>
      </c>
      <c r="I201" s="86">
        <f t="shared" si="24"/>
        <v>-59935.250000000058</v>
      </c>
      <c r="J201" s="87">
        <f t="shared" si="25"/>
        <v>-0.23229310690569835</v>
      </c>
      <c r="K201" s="82">
        <f>VLOOKUP($C201,'2024'!$C$261:$U$504,VLOOKUP($L$4,Master!$D$9:$G$20,4,FALSE),FALSE)</f>
        <v>36792.890000000007</v>
      </c>
      <c r="L201" s="83">
        <f>VLOOKUP($C201,'2024'!$C$8:$U$251,VLOOKUP($L$4,Master!$D$9:$G$20,4,FALSE),FALSE)</f>
        <v>42650.420000000006</v>
      </c>
      <c r="M201" s="154">
        <f t="shared" si="26"/>
        <v>1.1592027698829854</v>
      </c>
      <c r="N201" s="154">
        <f t="shared" si="27"/>
        <v>6.0634660221779932E-6</v>
      </c>
      <c r="O201" s="83">
        <f t="shared" si="28"/>
        <v>5857.5299999999988</v>
      </c>
      <c r="P201" s="87">
        <f t="shared" si="29"/>
        <v>0.15920276988298548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65000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-65000</v>
      </c>
      <c r="J202" s="87">
        <f t="shared" ref="J202:J252" si="33">IFERROR(I202/E202,0)</f>
        <v>-1</v>
      </c>
      <c r="K202" s="82">
        <f>VLOOKUP($C202,'2024'!$C$261:$U$504,VLOOKUP($L$4,Master!$D$9:$G$20,4,FALSE),FALSE)</f>
        <v>10000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-10000</v>
      </c>
      <c r="P202" s="87">
        <f t="shared" ref="P202:P252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2095483</v>
      </c>
      <c r="F203" s="83">
        <f>IFERROR(VLOOKUP($C203,'2024'!$C$8:$U$251,19,FALSE),0)</f>
        <v>3844689.98</v>
      </c>
      <c r="G203" s="84">
        <f t="shared" si="30"/>
        <v>1.8347512148750431</v>
      </c>
      <c r="H203" s="85">
        <f t="shared" si="31"/>
        <v>5.4658657662780784E-4</v>
      </c>
      <c r="I203" s="86">
        <f t="shared" si="32"/>
        <v>1749206.98</v>
      </c>
      <c r="J203" s="87">
        <f t="shared" si="33"/>
        <v>0.83475121487504311</v>
      </c>
      <c r="K203" s="82">
        <f>VLOOKUP($C203,'2024'!$C$261:$U$504,VLOOKUP($L$4,Master!$D$9:$G$20,4,FALSE),FALSE)</f>
        <v>496675.06</v>
      </c>
      <c r="L203" s="83">
        <f>VLOOKUP($C203,'2024'!$C$8:$U$251,VLOOKUP($L$4,Master!$D$9:$G$20,4,FALSE),FALSE)</f>
        <v>106218.7</v>
      </c>
      <c r="M203" s="154">
        <f t="shared" si="34"/>
        <v>0.21385954027971527</v>
      </c>
      <c r="N203" s="154">
        <f t="shared" si="35"/>
        <v>1.5100753483082173E-5</v>
      </c>
      <c r="O203" s="83">
        <f t="shared" si="36"/>
        <v>-390456.36</v>
      </c>
      <c r="P203" s="87">
        <f t="shared" si="37"/>
        <v>-0.78614045972028468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21383392.600000005</v>
      </c>
      <c r="F204" s="83">
        <f>IFERROR(VLOOKUP($C204,'2024'!$C$8:$U$251,19,FALSE),0)</f>
        <v>22711483.559999999</v>
      </c>
      <c r="G204" s="84">
        <f t="shared" si="30"/>
        <v>1.0621085243508082</v>
      </c>
      <c r="H204" s="85">
        <f t="shared" si="31"/>
        <v>3.2288148365083877E-3</v>
      </c>
      <c r="I204" s="86">
        <f t="shared" si="32"/>
        <v>1328090.9599999934</v>
      </c>
      <c r="J204" s="87">
        <f t="shared" si="33"/>
        <v>6.2108524350808256E-2</v>
      </c>
      <c r="K204" s="82">
        <f>VLOOKUP($C204,'2024'!$C$261:$U$504,VLOOKUP($L$4,Master!$D$9:$G$20,4,FALSE),FALSE)</f>
        <v>2941346.5100000007</v>
      </c>
      <c r="L204" s="83">
        <f>VLOOKUP($C204,'2024'!$C$8:$U$251,VLOOKUP($L$4,Master!$D$9:$G$20,4,FALSE),FALSE)</f>
        <v>3684009.59</v>
      </c>
      <c r="M204" s="154">
        <f t="shared" si="34"/>
        <v>1.2524908498455012</v>
      </c>
      <c r="N204" s="154">
        <f t="shared" si="35"/>
        <v>5.2374318879727037E-4</v>
      </c>
      <c r="O204" s="83">
        <f t="shared" si="36"/>
        <v>742663.07999999914</v>
      </c>
      <c r="P204" s="87">
        <f t="shared" si="37"/>
        <v>0.25249084984550119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66548826.510000013</v>
      </c>
      <c r="F205" s="83">
        <f>IFERROR(VLOOKUP($C205,'2024'!$C$8:$U$251,19,FALSE),0)</f>
        <v>68502345.24000001</v>
      </c>
      <c r="G205" s="84">
        <f t="shared" si="30"/>
        <v>1.0293546683307249</v>
      </c>
      <c r="H205" s="85">
        <f t="shared" si="31"/>
        <v>9.7387468353710566E-3</v>
      </c>
      <c r="I205" s="86">
        <f t="shared" si="32"/>
        <v>1953518.7299999967</v>
      </c>
      <c r="J205" s="87">
        <f t="shared" si="33"/>
        <v>2.9354668330724806E-2</v>
      </c>
      <c r="K205" s="82">
        <f>VLOOKUP($C205,'2024'!$C$261:$U$504,VLOOKUP($L$4,Master!$D$9:$G$20,4,FALSE),FALSE)</f>
        <v>9236437.160000002</v>
      </c>
      <c r="L205" s="83">
        <f>VLOOKUP($C205,'2024'!$C$8:$U$251,VLOOKUP($L$4,Master!$D$9:$G$20,4,FALSE),FALSE)</f>
        <v>9969224.2199999988</v>
      </c>
      <c r="M205" s="154">
        <f t="shared" si="34"/>
        <v>1.0793365501552328</v>
      </c>
      <c r="N205" s="154">
        <f t="shared" si="35"/>
        <v>1.4172909041796984E-3</v>
      </c>
      <c r="O205" s="83">
        <f t="shared" si="36"/>
        <v>732787.0599999968</v>
      </c>
      <c r="P205" s="87">
        <f t="shared" si="37"/>
        <v>7.9336550155232874E-2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25671396.350000001</v>
      </c>
      <c r="F206" s="83">
        <f>IFERROR(VLOOKUP($C206,'2024'!$C$8:$U$251,19,FALSE),0)</f>
        <v>26408777.23</v>
      </c>
      <c r="G206" s="84">
        <f t="shared" si="30"/>
        <v>1.028723832157264</v>
      </c>
      <c r="H206" s="85">
        <f t="shared" si="31"/>
        <v>3.754446578049474E-3</v>
      </c>
      <c r="I206" s="86">
        <f t="shared" si="32"/>
        <v>737380.87999999896</v>
      </c>
      <c r="J206" s="87">
        <f t="shared" si="33"/>
        <v>2.872383215726397E-2</v>
      </c>
      <c r="K206" s="82">
        <f>VLOOKUP($C206,'2024'!$C$261:$U$504,VLOOKUP($L$4,Master!$D$9:$G$20,4,FALSE),FALSE)</f>
        <v>3533360.67</v>
      </c>
      <c r="L206" s="83">
        <f>VLOOKUP($C206,'2024'!$C$8:$U$251,VLOOKUP($L$4,Master!$D$9:$G$20,4,FALSE),FALSE)</f>
        <v>3840337.6400000006</v>
      </c>
      <c r="M206" s="154">
        <f t="shared" si="34"/>
        <v>1.0868796023588503</v>
      </c>
      <c r="N206" s="154">
        <f t="shared" si="35"/>
        <v>5.4596781916406033E-4</v>
      </c>
      <c r="O206" s="83">
        <f t="shared" si="36"/>
        <v>306976.97000000067</v>
      </c>
      <c r="P206" s="87">
        <f t="shared" si="37"/>
        <v>8.6879602358850241E-2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7413069.6400000006</v>
      </c>
      <c r="F207" s="83">
        <f>IFERROR(VLOOKUP($C207,'2024'!$C$8:$U$251,19,FALSE),0)</f>
        <v>5430787.4900000002</v>
      </c>
      <c r="G207" s="84">
        <f t="shared" si="30"/>
        <v>0.7325963135023239</v>
      </c>
      <c r="H207" s="85">
        <f t="shared" si="31"/>
        <v>7.7207669746943422E-4</v>
      </c>
      <c r="I207" s="86">
        <f t="shared" si="32"/>
        <v>-1982282.1500000004</v>
      </c>
      <c r="J207" s="87">
        <f t="shared" si="33"/>
        <v>-0.26740368649767604</v>
      </c>
      <c r="K207" s="82">
        <f>VLOOKUP($C207,'2024'!$C$261:$U$504,VLOOKUP($L$4,Master!$D$9:$G$20,4,FALSE),FALSE)</f>
        <v>1365346.11</v>
      </c>
      <c r="L207" s="83">
        <f>VLOOKUP($C207,'2024'!$C$8:$U$251,VLOOKUP($L$4,Master!$D$9:$G$20,4,FALSE),FALSE)</f>
        <v>977967.04</v>
      </c>
      <c r="M207" s="154">
        <f t="shared" si="34"/>
        <v>0.71627775026216611</v>
      </c>
      <c r="N207" s="154">
        <f t="shared" si="35"/>
        <v>1.3903426784191072E-4</v>
      </c>
      <c r="O207" s="83">
        <f t="shared" si="36"/>
        <v>-387379.07000000007</v>
      </c>
      <c r="P207" s="87">
        <f t="shared" si="37"/>
        <v>-0.28372224973783389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22539533.290000003</v>
      </c>
      <c r="F208" s="83">
        <f>IFERROR(VLOOKUP($C208,'2024'!$C$8:$U$251,19,FALSE),0)</f>
        <v>22197243.169999998</v>
      </c>
      <c r="G208" s="84">
        <f t="shared" si="30"/>
        <v>0.98481378848461487</v>
      </c>
      <c r="H208" s="85">
        <f t="shared" si="31"/>
        <v>3.1557070187659933E-3</v>
      </c>
      <c r="I208" s="86">
        <f t="shared" si="32"/>
        <v>-342290.12000000477</v>
      </c>
      <c r="J208" s="87">
        <f t="shared" si="33"/>
        <v>-1.5186211515385141E-2</v>
      </c>
      <c r="K208" s="82">
        <f>VLOOKUP($C208,'2024'!$C$261:$U$504,VLOOKUP($L$4,Master!$D$9:$G$20,4,FALSE),FALSE)</f>
        <v>3220189.1</v>
      </c>
      <c r="L208" s="83">
        <f>VLOOKUP($C208,'2024'!$C$8:$U$251,VLOOKUP($L$4,Master!$D$9:$G$20,4,FALSE),FALSE)</f>
        <v>3225199.02</v>
      </c>
      <c r="M208" s="154">
        <f t="shared" si="34"/>
        <v>1.0015557844103007</v>
      </c>
      <c r="N208" s="154">
        <f t="shared" si="35"/>
        <v>4.5851564117145295E-4</v>
      </c>
      <c r="O208" s="83">
        <f t="shared" si="36"/>
        <v>5009.9199999999255</v>
      </c>
      <c r="P208" s="87">
        <f t="shared" si="37"/>
        <v>1.5557844103006018E-3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3316890.8000000003</v>
      </c>
      <c r="F209" s="83">
        <f>IFERROR(VLOOKUP($C209,'2024'!$C$8:$U$251,19,FALSE),0)</f>
        <v>3068069.09</v>
      </c>
      <c r="G209" s="84">
        <f t="shared" si="30"/>
        <v>0.92498344835470603</v>
      </c>
      <c r="H209" s="85">
        <f t="shared" si="31"/>
        <v>4.3617701023599656E-4</v>
      </c>
      <c r="I209" s="86">
        <f t="shared" si="32"/>
        <v>-248821.71000000043</v>
      </c>
      <c r="J209" s="87">
        <f t="shared" si="33"/>
        <v>-7.5016551645293958E-2</v>
      </c>
      <c r="K209" s="82">
        <f>VLOOKUP($C209,'2024'!$C$261:$U$504,VLOOKUP($L$4,Master!$D$9:$G$20,4,FALSE),FALSE)</f>
        <v>263133.84999999998</v>
      </c>
      <c r="L209" s="83">
        <f>VLOOKUP($C209,'2024'!$C$8:$U$251,VLOOKUP($L$4,Master!$D$9:$G$20,4,FALSE),FALSE)</f>
        <v>265579.08999999997</v>
      </c>
      <c r="M209" s="154">
        <f t="shared" si="34"/>
        <v>1.0092927610795799</v>
      </c>
      <c r="N209" s="154">
        <f t="shared" si="35"/>
        <v>3.7756481376172873E-5</v>
      </c>
      <c r="O209" s="83">
        <f t="shared" si="36"/>
        <v>2445.2399999999907</v>
      </c>
      <c r="P209" s="87">
        <f t="shared" si="37"/>
        <v>9.2927610795798064E-3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5448168.3899999997</v>
      </c>
      <c r="F210" s="83">
        <f>IFERROR(VLOOKUP($C210,'2024'!$C$8:$U$251,19,FALSE),0)</f>
        <v>5071694.75</v>
      </c>
      <c r="G210" s="84">
        <f t="shared" si="30"/>
        <v>0.93089904477053076</v>
      </c>
      <c r="H210" s="85">
        <f t="shared" si="31"/>
        <v>7.2102569661643449E-4</v>
      </c>
      <c r="I210" s="86">
        <f t="shared" si="32"/>
        <v>-376473.63999999966</v>
      </c>
      <c r="J210" s="87">
        <f t="shared" si="33"/>
        <v>-6.9100955229469269E-2</v>
      </c>
      <c r="K210" s="82">
        <f>VLOOKUP($C210,'2024'!$C$261:$U$504,VLOOKUP($L$4,Master!$D$9:$G$20,4,FALSE),FALSE)</f>
        <v>804678.84000000008</v>
      </c>
      <c r="L210" s="83">
        <f>VLOOKUP($C210,'2024'!$C$8:$U$251,VLOOKUP($L$4,Master!$D$9:$G$20,4,FALSE),FALSE)</f>
        <v>242867.14000000004</v>
      </c>
      <c r="M210" s="154">
        <f t="shared" si="34"/>
        <v>0.30181872310697272</v>
      </c>
      <c r="N210" s="154">
        <f t="shared" si="35"/>
        <v>3.4527600227466596E-5</v>
      </c>
      <c r="O210" s="83">
        <f t="shared" si="36"/>
        <v>-561811.70000000007</v>
      </c>
      <c r="P210" s="87">
        <f t="shared" si="37"/>
        <v>-0.69818127689302734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1676502.21</v>
      </c>
      <c r="F211" s="83">
        <f>IFERROR(VLOOKUP($C211,'2024'!$C$8:$U$251,19,FALSE),0)</f>
        <v>1557852.35</v>
      </c>
      <c r="G211" s="84">
        <f t="shared" si="30"/>
        <v>0.92922773421217264</v>
      </c>
      <c r="H211" s="85">
        <f t="shared" si="31"/>
        <v>2.2147460193346603E-4</v>
      </c>
      <c r="I211" s="86">
        <f t="shared" si="32"/>
        <v>-118649.85999999987</v>
      </c>
      <c r="J211" s="87">
        <f t="shared" si="33"/>
        <v>-7.0772265787827304E-2</v>
      </c>
      <c r="K211" s="82">
        <f>VLOOKUP($C211,'2024'!$C$261:$U$504,VLOOKUP($L$4,Master!$D$9:$G$20,4,FALSE),FALSE)</f>
        <v>259626.59000000003</v>
      </c>
      <c r="L211" s="83">
        <f>VLOOKUP($C211,'2024'!$C$8:$U$251,VLOOKUP($L$4,Master!$D$9:$G$20,4,FALSE),FALSE)</f>
        <v>236516.08</v>
      </c>
      <c r="M211" s="154">
        <f t="shared" si="34"/>
        <v>0.91098558125344542</v>
      </c>
      <c r="N211" s="154">
        <f t="shared" si="35"/>
        <v>3.3624691498436164E-5</v>
      </c>
      <c r="O211" s="83">
        <f t="shared" si="36"/>
        <v>-23110.510000000038</v>
      </c>
      <c r="P211" s="87">
        <f t="shared" si="37"/>
        <v>-8.9014418746554566E-2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8670000.5600000005</v>
      </c>
      <c r="F212" s="83">
        <f>IFERROR(VLOOKUP($C212,'2024'!$C$8:$U$251,19,FALSE),0)</f>
        <v>8353575.75</v>
      </c>
      <c r="G212" s="84">
        <f t="shared" si="30"/>
        <v>0.96350348447959033</v>
      </c>
      <c r="H212" s="85">
        <f t="shared" si="31"/>
        <v>1.1875996232584589E-3</v>
      </c>
      <c r="I212" s="86">
        <f t="shared" si="32"/>
        <v>-316424.81000000052</v>
      </c>
      <c r="J212" s="87">
        <f t="shared" si="33"/>
        <v>-3.6496515520409667E-2</v>
      </c>
      <c r="K212" s="82">
        <f>VLOOKUP($C212,'2024'!$C$261:$U$504,VLOOKUP($L$4,Master!$D$9:$G$20,4,FALSE),FALSE)</f>
        <v>3520000.08</v>
      </c>
      <c r="L212" s="83">
        <f>VLOOKUP($C212,'2024'!$C$8:$U$251,VLOOKUP($L$4,Master!$D$9:$G$20,4,FALSE),FALSE)</f>
        <v>3699362.69</v>
      </c>
      <c r="M212" s="154">
        <f t="shared" si="34"/>
        <v>1.0509552857737434</v>
      </c>
      <c r="N212" s="154">
        <f t="shared" si="35"/>
        <v>5.2592588711970431E-4</v>
      </c>
      <c r="O212" s="83">
        <f t="shared" si="36"/>
        <v>179362.60999999987</v>
      </c>
      <c r="P212" s="87">
        <f t="shared" si="37"/>
        <v>5.0955285773743468E-2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1056846.21</v>
      </c>
      <c r="F213" s="83">
        <f>IFERROR(VLOOKUP($C213,'2024'!$C$8:$U$251,19,FALSE),0)</f>
        <v>431250.39</v>
      </c>
      <c r="G213" s="84">
        <f t="shared" si="30"/>
        <v>0.40805406304101716</v>
      </c>
      <c r="H213" s="85">
        <f t="shared" si="31"/>
        <v>6.1309410008529995E-5</v>
      </c>
      <c r="I213" s="86">
        <f t="shared" si="32"/>
        <v>-625595.81999999995</v>
      </c>
      <c r="J213" s="87">
        <f t="shared" si="33"/>
        <v>-0.5919459369589829</v>
      </c>
      <c r="K213" s="82">
        <f>VLOOKUP($C213,'2024'!$C$261:$U$504,VLOOKUP($L$4,Master!$D$9:$G$20,4,FALSE),FALSE)</f>
        <v>59425.289999999994</v>
      </c>
      <c r="L213" s="83">
        <f>VLOOKUP($C213,'2024'!$C$8:$U$251,VLOOKUP($L$4,Master!$D$9:$G$20,4,FALSE),FALSE)</f>
        <v>71544.66</v>
      </c>
      <c r="M213" s="154">
        <f t="shared" si="34"/>
        <v>1.2039429677162705</v>
      </c>
      <c r="N213" s="154">
        <f t="shared" si="35"/>
        <v>1.0171262439579188E-5</v>
      </c>
      <c r="O213" s="83">
        <f t="shared" si="36"/>
        <v>12119.37000000001</v>
      </c>
      <c r="P213" s="87">
        <f t="shared" si="37"/>
        <v>0.20394296771627049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312800</v>
      </c>
      <c r="F214" s="83">
        <f>IFERROR(VLOOKUP($C214,'2024'!$C$8:$U$251,19,FALSE),0)</f>
        <v>2103518.5099999998</v>
      </c>
      <c r="G214" s="84">
        <f t="shared" si="30"/>
        <v>6.7248034207161123</v>
      </c>
      <c r="H214" s="85">
        <f t="shared" si="31"/>
        <v>2.9905011515496161E-4</v>
      </c>
      <c r="I214" s="86">
        <f t="shared" si="32"/>
        <v>1790718.5099999998</v>
      </c>
      <c r="J214" s="87">
        <f t="shared" si="33"/>
        <v>5.7248034207161123</v>
      </c>
      <c r="K214" s="82">
        <f>VLOOKUP($C214,'2024'!$C$261:$U$504,VLOOKUP($L$4,Master!$D$9:$G$20,4,FALSE),FALSE)</f>
        <v>142800</v>
      </c>
      <c r="L214" s="83">
        <f>VLOOKUP($C214,'2024'!$C$8:$U$251,VLOOKUP($L$4,Master!$D$9:$G$20,4,FALSE),FALSE)</f>
        <v>725918.05</v>
      </c>
      <c r="M214" s="154">
        <f t="shared" si="34"/>
        <v>5.0834597338935579</v>
      </c>
      <c r="N214" s="154">
        <f t="shared" si="35"/>
        <v>1.0320131504122832E-4</v>
      </c>
      <c r="O214" s="83">
        <f t="shared" si="36"/>
        <v>583118.05000000005</v>
      </c>
      <c r="P214" s="87">
        <f t="shared" si="37"/>
        <v>4.0834597338935579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344306.38</v>
      </c>
      <c r="F215" s="83">
        <f>IFERROR(VLOOKUP($C215,'2024'!$C$8:$U$251,19,FALSE),0)</f>
        <v>116192.05</v>
      </c>
      <c r="G215" s="84">
        <f t="shared" si="30"/>
        <v>0.33746702573446358</v>
      </c>
      <c r="H215" s="85">
        <f t="shared" si="31"/>
        <v>1.6518630935456357E-5</v>
      </c>
      <c r="I215" s="86">
        <f t="shared" si="32"/>
        <v>-228114.33000000002</v>
      </c>
      <c r="J215" s="87">
        <f t="shared" si="33"/>
        <v>-0.66253297426553648</v>
      </c>
      <c r="K215" s="82">
        <f>VLOOKUP($C215,'2024'!$C$261:$U$504,VLOOKUP($L$4,Master!$D$9:$G$20,4,FALSE),FALSE)</f>
        <v>33308.57</v>
      </c>
      <c r="L215" s="83">
        <f>VLOOKUP($C215,'2024'!$C$8:$U$251,VLOOKUP($L$4,Master!$D$9:$G$20,4,FALSE),FALSE)</f>
        <v>10410</v>
      </c>
      <c r="M215" s="154">
        <f t="shared" si="34"/>
        <v>0.31253218015663836</v>
      </c>
      <c r="N215" s="154">
        <f t="shared" si="35"/>
        <v>1.4799545066818312E-6</v>
      </c>
      <c r="O215" s="83">
        <f t="shared" si="36"/>
        <v>-22898.57</v>
      </c>
      <c r="P215" s="87">
        <f t="shared" si="37"/>
        <v>-0.68746781984336158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3114369.8799999994</v>
      </c>
      <c r="F216" s="83">
        <f>IFERROR(VLOOKUP($C216,'2024'!$C$8:$U$251,19,FALSE),0)</f>
        <v>2072138.71</v>
      </c>
      <c r="G216" s="84">
        <f t="shared" si="30"/>
        <v>0.66534765934738627</v>
      </c>
      <c r="H216" s="85">
        <f t="shared" si="31"/>
        <v>2.9458895507534832E-4</v>
      </c>
      <c r="I216" s="86">
        <f t="shared" si="32"/>
        <v>-1042231.1699999995</v>
      </c>
      <c r="J216" s="87">
        <f t="shared" si="33"/>
        <v>-0.33465234065261368</v>
      </c>
      <c r="K216" s="82">
        <f>VLOOKUP($C216,'2024'!$C$261:$U$504,VLOOKUP($L$4,Master!$D$9:$G$20,4,FALSE),FALSE)</f>
        <v>448915.36</v>
      </c>
      <c r="L216" s="83">
        <f>VLOOKUP($C216,'2024'!$C$8:$U$251,VLOOKUP($L$4,Master!$D$9:$G$20,4,FALSE),FALSE)</f>
        <v>615678.01</v>
      </c>
      <c r="M216" s="154">
        <f t="shared" si="34"/>
        <v>1.3714790467405704</v>
      </c>
      <c r="N216" s="154">
        <f t="shared" si="35"/>
        <v>8.7528861245379585E-5</v>
      </c>
      <c r="O216" s="83">
        <f t="shared" si="36"/>
        <v>166762.65000000002</v>
      </c>
      <c r="P216" s="87">
        <f t="shared" si="37"/>
        <v>0.37147904674057047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684500</v>
      </c>
      <c r="F217" s="83">
        <f>IFERROR(VLOOKUP($C217,'2024'!$C$8:$U$251,19,FALSE),0)</f>
        <v>2480971.4899999998</v>
      </c>
      <c r="G217" s="84">
        <f t="shared" si="30"/>
        <v>3.6245018115412706</v>
      </c>
      <c r="H217" s="85">
        <f t="shared" si="31"/>
        <v>3.5271132925789023E-4</v>
      </c>
      <c r="I217" s="86">
        <f t="shared" si="32"/>
        <v>1796471.4899999998</v>
      </c>
      <c r="J217" s="87">
        <f t="shared" si="33"/>
        <v>2.6245018115412706</v>
      </c>
      <c r="K217" s="82">
        <f>VLOOKUP($C217,'2024'!$C$261:$U$504,VLOOKUP($L$4,Master!$D$9:$G$20,4,FALSE),FALSE)</f>
        <v>73400</v>
      </c>
      <c r="L217" s="83">
        <f>VLOOKUP($C217,'2024'!$C$8:$U$251,VLOOKUP($L$4,Master!$D$9:$G$20,4,FALSE),FALSE)</f>
        <v>287683.95999999996</v>
      </c>
      <c r="M217" s="154">
        <f t="shared" si="34"/>
        <v>3.9193999999999996</v>
      </c>
      <c r="N217" s="154">
        <f t="shared" si="35"/>
        <v>4.0899056013647987E-5</v>
      </c>
      <c r="O217" s="83">
        <f t="shared" si="36"/>
        <v>214283.95999999996</v>
      </c>
      <c r="P217" s="87">
        <f t="shared" si="37"/>
        <v>2.9193999999999996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31450.560000000005</v>
      </c>
      <c r="F218" s="83">
        <f>IFERROR(VLOOKUP($C218,'2024'!$C$8:$U$251,19,FALSE),0)</f>
        <v>19345.2</v>
      </c>
      <c r="G218" s="84">
        <f t="shared" si="30"/>
        <v>0.61509874545954024</v>
      </c>
      <c r="H218" s="85">
        <f t="shared" si="31"/>
        <v>2.7502416832527725E-6</v>
      </c>
      <c r="I218" s="86">
        <f t="shared" si="32"/>
        <v>-12105.360000000004</v>
      </c>
      <c r="J218" s="87">
        <f t="shared" si="33"/>
        <v>-0.38490125454045976</v>
      </c>
      <c r="K218" s="82">
        <f>VLOOKUP($C218,'2024'!$C$261:$U$504,VLOOKUP($L$4,Master!$D$9:$G$20,4,FALSE),FALSE)</f>
        <v>2350.08</v>
      </c>
      <c r="L218" s="83">
        <f>VLOOKUP($C218,'2024'!$C$8:$U$251,VLOOKUP($L$4,Master!$D$9:$G$20,4,FALSE),FALSE)</f>
        <v>4608.2300000000005</v>
      </c>
      <c r="M218" s="154">
        <f t="shared" si="34"/>
        <v>1.9608821827342051</v>
      </c>
      <c r="N218" s="154">
        <f t="shared" si="35"/>
        <v>6.5513647995450678E-7</v>
      </c>
      <c r="O218" s="83">
        <f t="shared" si="36"/>
        <v>2258.1500000000005</v>
      </c>
      <c r="P218" s="87">
        <f t="shared" si="37"/>
        <v>0.960882182734205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4723468.4700000007</v>
      </c>
      <c r="F219" s="83">
        <f>IFERROR(VLOOKUP($C219,'2024'!$C$8:$U$251,19,FALSE),0)</f>
        <v>3957105.5500000003</v>
      </c>
      <c r="G219" s="84">
        <f t="shared" si="30"/>
        <v>0.83775420014606339</v>
      </c>
      <c r="H219" s="85">
        <f t="shared" si="31"/>
        <v>5.6256831816889395E-4</v>
      </c>
      <c r="I219" s="86">
        <f t="shared" si="32"/>
        <v>-766362.92000000039</v>
      </c>
      <c r="J219" s="87">
        <f t="shared" si="33"/>
        <v>-0.16224579985393664</v>
      </c>
      <c r="K219" s="82">
        <f>VLOOKUP($C219,'2024'!$C$261:$U$504,VLOOKUP($L$4,Master!$D$9:$G$20,4,FALSE),FALSE)</f>
        <v>389012.94</v>
      </c>
      <c r="L219" s="83">
        <f>VLOOKUP($C219,'2024'!$C$8:$U$251,VLOOKUP($L$4,Master!$D$9:$G$20,4,FALSE),FALSE)</f>
        <v>384993.46</v>
      </c>
      <c r="M219" s="154">
        <f t="shared" si="34"/>
        <v>0.98966749023824252</v>
      </c>
      <c r="N219" s="154">
        <f t="shared" si="35"/>
        <v>5.4733218652260454E-5</v>
      </c>
      <c r="O219" s="83">
        <f t="shared" si="36"/>
        <v>-4019.4799999999814</v>
      </c>
      <c r="P219" s="87">
        <f t="shared" si="37"/>
        <v>-1.0332509761757492E-2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1806957.5399999998</v>
      </c>
      <c r="F220" s="83">
        <f>IFERROR(VLOOKUP($C220,'2024'!$C$8:$U$251,19,FALSE),0)</f>
        <v>1220175.72</v>
      </c>
      <c r="G220" s="84">
        <f t="shared" si="30"/>
        <v>0.67526529704732308</v>
      </c>
      <c r="H220" s="85">
        <f t="shared" si="31"/>
        <v>1.7346825703724766E-4</v>
      </c>
      <c r="I220" s="86">
        <f t="shared" si="32"/>
        <v>-586781.81999999983</v>
      </c>
      <c r="J220" s="87">
        <f t="shared" si="33"/>
        <v>-0.32473470295267698</v>
      </c>
      <c r="K220" s="82">
        <f>VLOOKUP($C220,'2024'!$C$261:$U$504,VLOOKUP($L$4,Master!$D$9:$G$20,4,FALSE),FALSE)</f>
        <v>282940.51</v>
      </c>
      <c r="L220" s="83">
        <f>VLOOKUP($C220,'2024'!$C$8:$U$251,VLOOKUP($L$4,Master!$D$9:$G$20,4,FALSE),FALSE)</f>
        <v>437696.08999999997</v>
      </c>
      <c r="M220" s="154">
        <f t="shared" si="34"/>
        <v>1.5469544817035918</v>
      </c>
      <c r="N220" s="154">
        <f t="shared" si="35"/>
        <v>6.2225773386408864E-5</v>
      </c>
      <c r="O220" s="83">
        <f t="shared" si="36"/>
        <v>154755.57999999996</v>
      </c>
      <c r="P220" s="87">
        <f t="shared" si="37"/>
        <v>0.54695448170359184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6263133.049999997</v>
      </c>
      <c r="F221" s="83">
        <f>IFERROR(VLOOKUP($C221,'2024'!$C$8:$U$251,19,FALSE),0)</f>
        <v>4449247.2699999996</v>
      </c>
      <c r="G221" s="84">
        <f t="shared" si="30"/>
        <v>0.71038683586643614</v>
      </c>
      <c r="H221" s="85">
        <f t="shared" si="31"/>
        <v>6.3253444270685232E-4</v>
      </c>
      <c r="I221" s="86">
        <f t="shared" si="32"/>
        <v>-1813885.7799999975</v>
      </c>
      <c r="J221" s="87">
        <f t="shared" si="33"/>
        <v>-0.28961316413356386</v>
      </c>
      <c r="K221" s="82">
        <f>VLOOKUP($C221,'2024'!$C$261:$U$504,VLOOKUP($L$4,Master!$D$9:$G$20,4,FALSE),FALSE)</f>
        <v>843476.94999999949</v>
      </c>
      <c r="L221" s="83">
        <f>VLOOKUP($C221,'2024'!$C$8:$U$251,VLOOKUP($L$4,Master!$D$9:$G$20,4,FALSE),FALSE)</f>
        <v>798608.1399999999</v>
      </c>
      <c r="M221" s="154">
        <f t="shared" si="34"/>
        <v>0.94680493640045571</v>
      </c>
      <c r="N221" s="154">
        <f t="shared" si="35"/>
        <v>1.1353541939152685E-4</v>
      </c>
      <c r="O221" s="83">
        <f t="shared" si="36"/>
        <v>-44868.80999999959</v>
      </c>
      <c r="P221" s="87">
        <f t="shared" si="37"/>
        <v>-5.3195063599544262E-2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907177.32000000007</v>
      </c>
      <c r="F222" s="83">
        <f>IFERROR(VLOOKUP($C222,'2024'!$C$8:$U$251,19,FALSE),0)</f>
        <v>9313.2099999999991</v>
      </c>
      <c r="G222" s="84">
        <f t="shared" si="30"/>
        <v>1.0266140692318012E-2</v>
      </c>
      <c r="H222" s="85">
        <f t="shared" si="31"/>
        <v>1.3240275803241399E-6</v>
      </c>
      <c r="I222" s="86">
        <f t="shared" si="32"/>
        <v>-897864.1100000001</v>
      </c>
      <c r="J222" s="87">
        <f t="shared" si="33"/>
        <v>-0.98973385930768198</v>
      </c>
      <c r="K222" s="82">
        <f>VLOOKUP($C222,'2024'!$C$261:$U$504,VLOOKUP($L$4,Master!$D$9:$G$20,4,FALSE),FALSE)</f>
        <v>118666.76</v>
      </c>
      <c r="L222" s="83">
        <f>VLOOKUP($C222,'2024'!$C$8:$U$251,VLOOKUP($L$4,Master!$D$9:$G$20,4,FALSE),FALSE)</f>
        <v>58.66</v>
      </c>
      <c r="M222" s="154">
        <f t="shared" si="34"/>
        <v>4.9432545390132841E-4</v>
      </c>
      <c r="N222" s="154">
        <f t="shared" si="35"/>
        <v>8.3394938868353706E-9</v>
      </c>
      <c r="O222" s="83">
        <f t="shared" si="36"/>
        <v>-118608.09999999999</v>
      </c>
      <c r="P222" s="87">
        <f t="shared" si="37"/>
        <v>-0.99950567454609862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683725.5</v>
      </c>
      <c r="F223" s="83">
        <f>IFERROR(VLOOKUP($C223,'2024'!$C$8:$U$251,19,FALSE),0)</f>
        <v>63530.15</v>
      </c>
      <c r="G223" s="84">
        <f t="shared" si="30"/>
        <v>9.2917625567570619E-2</v>
      </c>
      <c r="H223" s="85">
        <f t="shared" si="31"/>
        <v>9.0318666477111169E-6</v>
      </c>
      <c r="I223" s="86">
        <f t="shared" si="32"/>
        <v>-620195.35</v>
      </c>
      <c r="J223" s="87">
        <f t="shared" si="33"/>
        <v>-0.90708237443242934</v>
      </c>
      <c r="K223" s="82">
        <f>VLOOKUP($C223,'2024'!$C$261:$U$504,VLOOKUP($L$4,Master!$D$9:$G$20,4,FALSE),FALSE)</f>
        <v>95581.87</v>
      </c>
      <c r="L223" s="83">
        <f>VLOOKUP($C223,'2024'!$C$8:$U$251,VLOOKUP($L$4,Master!$D$9:$G$20,4,FALSE),FALSE)</f>
        <v>1787.67</v>
      </c>
      <c r="M223" s="154">
        <f t="shared" si="34"/>
        <v>1.8703023910287591E-2</v>
      </c>
      <c r="N223" s="154">
        <f t="shared" si="35"/>
        <v>2.5414700028433324E-7</v>
      </c>
      <c r="O223" s="83">
        <f t="shared" si="36"/>
        <v>-93794.2</v>
      </c>
      <c r="P223" s="87">
        <f t="shared" si="37"/>
        <v>-0.98129697608971245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3165362.1300000008</v>
      </c>
      <c r="F224" s="83">
        <f>IFERROR(VLOOKUP($C224,'2024'!$C$8:$U$251,19,FALSE),0)</f>
        <v>2639928.7699999996</v>
      </c>
      <c r="G224" s="84">
        <f t="shared" si="30"/>
        <v>0.8340052927846201</v>
      </c>
      <c r="H224" s="85">
        <f t="shared" si="31"/>
        <v>3.7530974836508382E-4</v>
      </c>
      <c r="I224" s="86">
        <f t="shared" si="32"/>
        <v>-525433.36000000127</v>
      </c>
      <c r="J224" s="87">
        <f t="shared" si="33"/>
        <v>-0.16599470721537984</v>
      </c>
      <c r="K224" s="82">
        <f>VLOOKUP($C224,'2024'!$C$261:$U$504,VLOOKUP($L$4,Master!$D$9:$G$20,4,FALSE),FALSE)</f>
        <v>450426.73000000004</v>
      </c>
      <c r="L224" s="83">
        <f>VLOOKUP($C224,'2024'!$C$8:$U$251,VLOOKUP($L$4,Master!$D$9:$G$20,4,FALSE),FALSE)</f>
        <v>569875.05999999982</v>
      </c>
      <c r="M224" s="154">
        <f t="shared" si="34"/>
        <v>1.2651892573071757</v>
      </c>
      <c r="N224" s="154">
        <f t="shared" si="35"/>
        <v>8.101721069092975E-5</v>
      </c>
      <c r="O224" s="83">
        <f t="shared" si="36"/>
        <v>119448.32999999978</v>
      </c>
      <c r="P224" s="87">
        <f t="shared" si="37"/>
        <v>0.26518925730717574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1062632.7100000002</v>
      </c>
      <c r="F225" s="83">
        <f>IFERROR(VLOOKUP($C225,'2024'!$C$8:$U$251,19,FALSE),0)</f>
        <v>977121.6399999999</v>
      </c>
      <c r="G225" s="84">
        <f t="shared" si="30"/>
        <v>0.91952904404758984</v>
      </c>
      <c r="H225" s="85">
        <f t="shared" si="31"/>
        <v>1.3891408018197325E-4</v>
      </c>
      <c r="I225" s="86">
        <f t="shared" si="32"/>
        <v>-85511.070000000298</v>
      </c>
      <c r="J225" s="87">
        <f t="shared" si="33"/>
        <v>-8.0470955952410203E-2</v>
      </c>
      <c r="K225" s="82">
        <f>VLOOKUP($C225,'2024'!$C$261:$U$504,VLOOKUP($L$4,Master!$D$9:$G$20,4,FALSE),FALSE)</f>
        <v>130588.58999999998</v>
      </c>
      <c r="L225" s="83">
        <f>VLOOKUP($C225,'2024'!$C$8:$U$251,VLOOKUP($L$4,Master!$D$9:$G$20,4,FALSE),FALSE)</f>
        <v>178519.46999999994</v>
      </c>
      <c r="M225" s="154">
        <f t="shared" si="34"/>
        <v>1.3670372733176763</v>
      </c>
      <c r="N225" s="154">
        <f t="shared" si="35"/>
        <v>2.5379509525163485E-5</v>
      </c>
      <c r="O225" s="83">
        <f t="shared" si="36"/>
        <v>47930.879999999961</v>
      </c>
      <c r="P225" s="87">
        <f t="shared" si="37"/>
        <v>0.36703727331767627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712464.77999999991</v>
      </c>
      <c r="F226" s="83">
        <f>IFERROR(VLOOKUP($C226,'2024'!$C$8:$U$251,19,FALSE),0)</f>
        <v>605275.47000000009</v>
      </c>
      <c r="G226" s="84">
        <f t="shared" si="30"/>
        <v>0.84955142624734403</v>
      </c>
      <c r="H226" s="85">
        <f t="shared" si="31"/>
        <v>8.6049967301677575E-5</v>
      </c>
      <c r="I226" s="86">
        <f t="shared" si="32"/>
        <v>-107189.30999999982</v>
      </c>
      <c r="J226" s="87">
        <f t="shared" si="33"/>
        <v>-0.150448573752656</v>
      </c>
      <c r="K226" s="82">
        <f>VLOOKUP($C226,'2024'!$C$261:$U$504,VLOOKUP($L$4,Master!$D$9:$G$20,4,FALSE),FALSE)</f>
        <v>111907.85</v>
      </c>
      <c r="L226" s="83">
        <f>VLOOKUP($C226,'2024'!$C$8:$U$251,VLOOKUP($L$4,Master!$D$9:$G$20,4,FALSE),FALSE)</f>
        <v>92269.989999999962</v>
      </c>
      <c r="M226" s="154">
        <f t="shared" si="34"/>
        <v>0.82451758299350719</v>
      </c>
      <c r="N226" s="154">
        <f t="shared" si="35"/>
        <v>1.3117712539095814E-5</v>
      </c>
      <c r="O226" s="83">
        <f t="shared" si="36"/>
        <v>-19637.860000000044</v>
      </c>
      <c r="P226" s="87">
        <f t="shared" si="37"/>
        <v>-0.17548241700649278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1542249.75</v>
      </c>
      <c r="F227" s="83">
        <f>IFERROR(VLOOKUP($C227,'2024'!$C$8:$U$251,19,FALSE),0)</f>
        <v>1235728.1200000001</v>
      </c>
      <c r="G227" s="84">
        <f t="shared" si="30"/>
        <v>0.80125032926735773</v>
      </c>
      <c r="H227" s="85">
        <f t="shared" si="31"/>
        <v>1.7567928916690362E-4</v>
      </c>
      <c r="I227" s="86">
        <f t="shared" si="32"/>
        <v>-306521.62999999989</v>
      </c>
      <c r="J227" s="87">
        <f t="shared" si="33"/>
        <v>-0.1987496707326423</v>
      </c>
      <c r="K227" s="82">
        <f>VLOOKUP($C227,'2024'!$C$261:$U$504,VLOOKUP($L$4,Master!$D$9:$G$20,4,FALSE),FALSE)</f>
        <v>224606.56999999998</v>
      </c>
      <c r="L227" s="83">
        <f>VLOOKUP($C227,'2024'!$C$8:$U$251,VLOOKUP($L$4,Master!$D$9:$G$20,4,FALSE),FALSE)</f>
        <v>185987.31</v>
      </c>
      <c r="M227" s="154">
        <f t="shared" si="34"/>
        <v>0.82805819081783771</v>
      </c>
      <c r="N227" s="154">
        <f t="shared" si="35"/>
        <v>2.6441187091270969E-5</v>
      </c>
      <c r="O227" s="83">
        <f t="shared" si="36"/>
        <v>-38619.25999999998</v>
      </c>
      <c r="P227" s="87">
        <f t="shared" si="37"/>
        <v>-0.17194180918216231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800684.39000000013</v>
      </c>
      <c r="F228" s="83">
        <f>IFERROR(VLOOKUP($C228,'2024'!$C$8:$U$251,19,FALSE),0)</f>
        <v>306950.67000000004</v>
      </c>
      <c r="G228" s="84">
        <f t="shared" si="30"/>
        <v>0.38336037748906282</v>
      </c>
      <c r="H228" s="85">
        <f t="shared" si="31"/>
        <v>4.3638139038953661E-5</v>
      </c>
      <c r="I228" s="86">
        <f t="shared" si="32"/>
        <v>-493733.72000000009</v>
      </c>
      <c r="J228" s="87">
        <f t="shared" si="33"/>
        <v>-0.61663962251093718</v>
      </c>
      <c r="K228" s="82">
        <f>VLOOKUP($C228,'2024'!$C$261:$U$504,VLOOKUP($L$4,Master!$D$9:$G$20,4,FALSE),FALSE)</f>
        <v>275365.23000000004</v>
      </c>
      <c r="L228" s="83">
        <f>VLOOKUP($C228,'2024'!$C$8:$U$251,VLOOKUP($L$4,Master!$D$9:$G$20,4,FALSE),FALSE)</f>
        <v>46317.069999999985</v>
      </c>
      <c r="M228" s="154">
        <f t="shared" si="34"/>
        <v>0.16820231806317731</v>
      </c>
      <c r="N228" s="154">
        <f t="shared" si="35"/>
        <v>6.5847412567529119E-6</v>
      </c>
      <c r="O228" s="83">
        <f t="shared" si="36"/>
        <v>-229048.16000000006</v>
      </c>
      <c r="P228" s="87">
        <f t="shared" si="37"/>
        <v>-0.83179768193682269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275741.68999999994</v>
      </c>
      <c r="F229" s="83">
        <f>IFERROR(VLOOKUP($C229,'2024'!$C$8:$U$251,19,FALSE),0)</f>
        <v>275741.68999999994</v>
      </c>
      <c r="G229" s="84">
        <f t="shared" si="30"/>
        <v>1</v>
      </c>
      <c r="H229" s="85">
        <f t="shared" si="31"/>
        <v>3.9201263861245373E-5</v>
      </c>
      <c r="I229" s="86">
        <f t="shared" si="32"/>
        <v>0</v>
      </c>
      <c r="J229" s="87">
        <f t="shared" si="33"/>
        <v>0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39391.67</v>
      </c>
      <c r="M229" s="154">
        <f t="shared" si="34"/>
        <v>1</v>
      </c>
      <c r="N229" s="154">
        <f t="shared" si="35"/>
        <v>5.6001805516064828E-6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198008.01</v>
      </c>
      <c r="F230" s="83">
        <f>IFERROR(VLOOKUP($C230,'2024'!$C$8:$U$251,19,FALSE),0)</f>
        <v>179774.50000000003</v>
      </c>
      <c r="G230" s="84">
        <f t="shared" si="30"/>
        <v>0.9079152909016156</v>
      </c>
      <c r="H230" s="85">
        <f t="shared" si="31"/>
        <v>2.5557932897355705E-5</v>
      </c>
      <c r="I230" s="86">
        <f t="shared" si="32"/>
        <v>-18233.50999999998</v>
      </c>
      <c r="J230" s="87">
        <f t="shared" si="33"/>
        <v>-9.2084709098384343E-2</v>
      </c>
      <c r="K230" s="82">
        <f>VLOOKUP($C230,'2024'!$C$261:$U$504,VLOOKUP($L$4,Master!$D$9:$G$20,4,FALSE),FALSE)</f>
        <v>27286.86</v>
      </c>
      <c r="L230" s="83">
        <f>VLOOKUP($C230,'2024'!$C$8:$U$251,VLOOKUP($L$4,Master!$D$9:$G$20,4,FALSE),FALSE)</f>
        <v>27619.79</v>
      </c>
      <c r="M230" s="154">
        <f t="shared" si="34"/>
        <v>1.0122011107177593</v>
      </c>
      <c r="N230" s="154">
        <f t="shared" si="35"/>
        <v>3.9266121694626107E-6</v>
      </c>
      <c r="O230" s="83">
        <f t="shared" si="36"/>
        <v>332.93000000000029</v>
      </c>
      <c r="P230" s="87">
        <f t="shared" si="37"/>
        <v>1.2201110717759402E-2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675460</v>
      </c>
      <c r="F231" s="83">
        <f>IFERROR(VLOOKUP($C231,'2024'!$C$8:$U$251,19,FALSE),0)</f>
        <v>1145284.47</v>
      </c>
      <c r="G231" s="84">
        <f t="shared" si="30"/>
        <v>1.69556223906671</v>
      </c>
      <c r="H231" s="85">
        <f t="shared" si="31"/>
        <v>1.628212212112596E-4</v>
      </c>
      <c r="I231" s="86">
        <f t="shared" si="32"/>
        <v>469824.47</v>
      </c>
      <c r="J231" s="87">
        <f t="shared" si="33"/>
        <v>0.69556223906671</v>
      </c>
      <c r="K231" s="82">
        <f>VLOOKUP($C231,'2024'!$C$261:$U$504,VLOOKUP($L$4,Master!$D$9:$G$20,4,FALSE),FALSE)</f>
        <v>107250</v>
      </c>
      <c r="L231" s="83">
        <f>VLOOKUP($C231,'2024'!$C$8:$U$251,VLOOKUP($L$4,Master!$D$9:$G$20,4,FALSE),FALSE)</f>
        <v>466692.4</v>
      </c>
      <c r="M231" s="154">
        <f t="shared" si="34"/>
        <v>4.3514442890442897</v>
      </c>
      <c r="N231" s="154">
        <f t="shared" si="35"/>
        <v>6.6348080750639759E-5</v>
      </c>
      <c r="O231" s="83">
        <f t="shared" si="36"/>
        <v>359442.4</v>
      </c>
      <c r="P231" s="87">
        <f t="shared" si="37"/>
        <v>3.3514442890442893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52153.219999999994</v>
      </c>
      <c r="F232" s="83">
        <f>IFERROR(VLOOKUP($C232,'2024'!$C$8:$U$251,19,FALSE),0)</f>
        <v>52473.760000000002</v>
      </c>
      <c r="G232" s="84">
        <f t="shared" si="30"/>
        <v>1.0061461209873523</v>
      </c>
      <c r="H232" s="85">
        <f t="shared" si="31"/>
        <v>7.4600170599943132E-6</v>
      </c>
      <c r="I232" s="86">
        <f t="shared" si="32"/>
        <v>320.54000000000815</v>
      </c>
      <c r="J232" s="87">
        <f t="shared" si="33"/>
        <v>6.1461209873524244E-3</v>
      </c>
      <c r="K232" s="82">
        <f>VLOOKUP($C232,'2024'!$C$261:$U$504,VLOOKUP($L$4,Master!$D$9:$G$20,4,FALSE),FALSE)</f>
        <v>6424.7099999999982</v>
      </c>
      <c r="L232" s="83">
        <f>VLOOKUP($C232,'2024'!$C$8:$U$251,VLOOKUP($L$4,Master!$D$9:$G$20,4,FALSE),FALSE)</f>
        <v>6492.9999999999991</v>
      </c>
      <c r="M232" s="154">
        <f t="shared" si="34"/>
        <v>1.0106292735391949</v>
      </c>
      <c r="N232" s="154">
        <f t="shared" si="35"/>
        <v>9.2308785897071352E-7</v>
      </c>
      <c r="O232" s="83">
        <f t="shared" si="36"/>
        <v>68.290000000000873</v>
      </c>
      <c r="P232" s="87">
        <f t="shared" si="37"/>
        <v>1.0629273539194904E-2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1335836.5100000002</v>
      </c>
      <c r="F233" s="83">
        <f>IFERROR(VLOOKUP($C233,'2024'!$C$8:$U$251,19,FALSE),0)</f>
        <v>666719.79</v>
      </c>
      <c r="G233" s="84">
        <f t="shared" si="30"/>
        <v>0.49910283557079893</v>
      </c>
      <c r="H233" s="85">
        <f t="shared" si="31"/>
        <v>9.4785298549900494E-5</v>
      </c>
      <c r="I233" s="86">
        <f t="shared" si="32"/>
        <v>-669116.7200000002</v>
      </c>
      <c r="J233" s="87">
        <f t="shared" si="33"/>
        <v>-0.50089716442920107</v>
      </c>
      <c r="K233" s="82">
        <f>VLOOKUP($C233,'2024'!$C$261:$U$504,VLOOKUP($L$4,Master!$D$9:$G$20,4,FALSE),FALSE)</f>
        <v>251555.35000000003</v>
      </c>
      <c r="L233" s="83">
        <f>VLOOKUP($C233,'2024'!$C$8:$U$251,VLOOKUP($L$4,Master!$D$9:$G$20,4,FALSE),FALSE)</f>
        <v>137443.78999999998</v>
      </c>
      <c r="M233" s="154">
        <f t="shared" si="34"/>
        <v>0.54637593674712126</v>
      </c>
      <c r="N233" s="154">
        <f t="shared" si="35"/>
        <v>1.953991896502701E-5</v>
      </c>
      <c r="O233" s="83">
        <f t="shared" si="36"/>
        <v>-114111.56000000006</v>
      </c>
      <c r="P233" s="87">
        <f t="shared" si="37"/>
        <v>-0.45362406325287868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210000</v>
      </c>
      <c r="F234" s="83">
        <f>IFERROR(VLOOKUP($C234,'2024'!$C$8:$U$251,19,FALSE),0)</f>
        <v>210000</v>
      </c>
      <c r="G234" s="84">
        <f t="shared" si="30"/>
        <v>1</v>
      </c>
      <c r="H234" s="85">
        <f t="shared" si="31"/>
        <v>2.9854990048336651E-5</v>
      </c>
      <c r="I234" s="86">
        <f t="shared" si="32"/>
        <v>0</v>
      </c>
      <c r="J234" s="87">
        <f t="shared" si="33"/>
        <v>0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30000</v>
      </c>
      <c r="M234" s="154">
        <f t="shared" si="34"/>
        <v>1</v>
      </c>
      <c r="N234" s="154">
        <f t="shared" si="35"/>
        <v>4.2649985783338076E-6</v>
      </c>
      <c r="O234" s="83">
        <f t="shared" si="36"/>
        <v>0</v>
      </c>
      <c r="P234" s="87">
        <f t="shared" si="37"/>
        <v>0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1819802.1400000001</v>
      </c>
      <c r="F235" s="83">
        <f>IFERROR(VLOOKUP($C235,'2024'!$C$8:$U$251,19,FALSE),0)</f>
        <v>366398.92</v>
      </c>
      <c r="G235" s="84">
        <f t="shared" si="30"/>
        <v>0.20133997644381271</v>
      </c>
      <c r="H235" s="85">
        <f t="shared" si="31"/>
        <v>5.2089695763434743E-5</v>
      </c>
      <c r="I235" s="86">
        <f t="shared" si="32"/>
        <v>-1453403.2200000002</v>
      </c>
      <c r="J235" s="87">
        <f t="shared" si="33"/>
        <v>-0.79866002355618737</v>
      </c>
      <c r="K235" s="82">
        <f>VLOOKUP($C235,'2024'!$C$261:$U$504,VLOOKUP($L$4,Master!$D$9:$G$20,4,FALSE),FALSE)</f>
        <v>295230.04000000004</v>
      </c>
      <c r="L235" s="83">
        <f>VLOOKUP($C235,'2024'!$C$8:$U$251,VLOOKUP($L$4,Master!$D$9:$G$20,4,FALSE),FALSE)</f>
        <v>12443.56</v>
      </c>
      <c r="M235" s="154">
        <f t="shared" si="34"/>
        <v>4.214869191495553E-2</v>
      </c>
      <c r="N235" s="154">
        <f t="shared" si="35"/>
        <v>1.7690588569803809E-6</v>
      </c>
      <c r="O235" s="83">
        <f t="shared" si="36"/>
        <v>-282786.48000000004</v>
      </c>
      <c r="P235" s="87">
        <f t="shared" si="37"/>
        <v>-0.95785130808504448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195571961.62</v>
      </c>
      <c r="F236" s="83">
        <f>IFERROR(VLOOKUP($C236,'2024'!$C$8:$U$251,19,FALSE),0)</f>
        <v>193167577.79000002</v>
      </c>
      <c r="G236" s="84">
        <f t="shared" si="30"/>
        <v>0.98770588682506677</v>
      </c>
      <c r="H236" s="85">
        <f t="shared" si="31"/>
        <v>2.7461981488484506E-2</v>
      </c>
      <c r="I236" s="86">
        <f t="shared" si="32"/>
        <v>-2404383.8299999833</v>
      </c>
      <c r="J236" s="87">
        <f t="shared" si="33"/>
        <v>-1.2294113174933256E-2</v>
      </c>
      <c r="K236" s="82">
        <f>VLOOKUP($C236,'2024'!$C$261:$U$504,VLOOKUP($L$4,Master!$D$9:$G$20,4,FALSE),FALSE)</f>
        <v>29792318.43</v>
      </c>
      <c r="L236" s="83">
        <f>VLOOKUP($C236,'2024'!$C$8:$U$251,VLOOKUP($L$4,Master!$D$9:$G$20,4,FALSE),FALSE)</f>
        <v>27747158.079999998</v>
      </c>
      <c r="M236" s="154">
        <f t="shared" si="34"/>
        <v>0.93135276280007184</v>
      </c>
      <c r="N236" s="154">
        <f t="shared" si="35"/>
        <v>3.9447196588001136E-3</v>
      </c>
      <c r="O236" s="83">
        <f t="shared" si="36"/>
        <v>-2045160.3500000015</v>
      </c>
      <c r="P236" s="87">
        <f t="shared" si="37"/>
        <v>-6.8647237199928171E-2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38346427.039999999</v>
      </c>
      <c r="F237" s="83">
        <f>IFERROR(VLOOKUP($C237,'2024'!$C$8:$U$251,19,FALSE),0)</f>
        <v>38814148.700000003</v>
      </c>
      <c r="G237" s="84">
        <f t="shared" si="30"/>
        <v>1.0121972683272973</v>
      </c>
      <c r="H237" s="85">
        <f t="shared" si="31"/>
        <v>5.5180763008245669E-3</v>
      </c>
      <c r="I237" s="86">
        <f t="shared" si="32"/>
        <v>467721.66000000387</v>
      </c>
      <c r="J237" s="87">
        <f t="shared" si="33"/>
        <v>1.2197268327297173E-2</v>
      </c>
      <c r="K237" s="82">
        <f>VLOOKUP($C237,'2024'!$C$261:$U$504,VLOOKUP($L$4,Master!$D$9:$G$20,4,FALSE),FALSE)</f>
        <v>5775000</v>
      </c>
      <c r="L237" s="83">
        <f>VLOOKUP($C237,'2024'!$C$8:$U$251,VLOOKUP($L$4,Master!$D$9:$G$20,4,FALSE),FALSE)</f>
        <v>10878709.07</v>
      </c>
      <c r="M237" s="154">
        <f t="shared" si="34"/>
        <v>1.8837591463203465</v>
      </c>
      <c r="N237" s="154">
        <f t="shared" si="35"/>
        <v>1.5465892905885698E-3</v>
      </c>
      <c r="O237" s="83">
        <f t="shared" si="36"/>
        <v>5103709.07</v>
      </c>
      <c r="P237" s="87">
        <f t="shared" si="37"/>
        <v>0.88375914632034636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4618103.0516666658</v>
      </c>
      <c r="F238" s="83">
        <f>IFERROR(VLOOKUP($C238,'2024'!$C$8:$U$251,19,FALSE),0)</f>
        <v>2638217.0300000003</v>
      </c>
      <c r="G238" s="84">
        <f t="shared" si="30"/>
        <v>0.57127721068239745</v>
      </c>
      <c r="H238" s="85">
        <f t="shared" si="31"/>
        <v>3.7506639607620137E-4</v>
      </c>
      <c r="I238" s="86">
        <f t="shared" si="32"/>
        <v>-1979886.0216666656</v>
      </c>
      <c r="J238" s="87">
        <f t="shared" si="33"/>
        <v>-0.4287227893176026</v>
      </c>
      <c r="K238" s="82">
        <f>VLOOKUP($C238,'2024'!$C$261:$U$504,VLOOKUP($L$4,Master!$D$9:$G$20,4,FALSE),FALSE)</f>
        <v>451419.88166666671</v>
      </c>
      <c r="L238" s="83">
        <f>VLOOKUP($C238,'2024'!$C$8:$U$251,VLOOKUP($L$4,Master!$D$9:$G$20,4,FALSE),FALSE)</f>
        <v>383517.38000000012</v>
      </c>
      <c r="M238" s="154">
        <f t="shared" si="34"/>
        <v>0.84958017042588629</v>
      </c>
      <c r="N238" s="154">
        <f t="shared" si="35"/>
        <v>5.4523369348876902E-5</v>
      </c>
      <c r="O238" s="83">
        <f t="shared" si="36"/>
        <v>-67902.501666666591</v>
      </c>
      <c r="P238" s="87">
        <f t="shared" si="37"/>
        <v>-0.15041982957411373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4047757.3033333318</v>
      </c>
      <c r="F239" s="83">
        <f>IFERROR(VLOOKUP($C239,'2024'!$C$8:$U$251,19,FALSE),0)</f>
        <v>3606602.0900000003</v>
      </c>
      <c r="G239" s="84">
        <f t="shared" si="30"/>
        <v>0.89101243472032288</v>
      </c>
      <c r="H239" s="85">
        <f t="shared" si="31"/>
        <v>5.1273842621552468E-4</v>
      </c>
      <c r="I239" s="86">
        <f t="shared" si="32"/>
        <v>-441155.21333333151</v>
      </c>
      <c r="J239" s="87">
        <f t="shared" si="33"/>
        <v>-0.10898756527967716</v>
      </c>
      <c r="K239" s="82">
        <f>VLOOKUP($C239,'2024'!$C$261:$U$504,VLOOKUP($L$4,Master!$D$9:$G$20,4,FALSE),FALSE)</f>
        <v>578251.04333333322</v>
      </c>
      <c r="L239" s="83">
        <f>VLOOKUP($C239,'2024'!$C$8:$U$251,VLOOKUP($L$4,Master!$D$9:$G$20,4,FALSE),FALSE)</f>
        <v>472335.01999999996</v>
      </c>
      <c r="M239" s="154">
        <f t="shared" si="34"/>
        <v>0.81683383963688261</v>
      </c>
      <c r="N239" s="154">
        <f t="shared" si="35"/>
        <v>6.7150272959909008E-5</v>
      </c>
      <c r="O239" s="83">
        <f t="shared" si="36"/>
        <v>-105916.02333333326</v>
      </c>
      <c r="P239" s="87">
        <f t="shared" si="37"/>
        <v>-0.18316616036311739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3783499.4</v>
      </c>
      <c r="F240" s="83">
        <f>IFERROR(VLOOKUP($C240,'2024'!$C$8:$U$251,19,FALSE),0)</f>
        <v>2090860.9600000002</v>
      </c>
      <c r="G240" s="84">
        <f t="shared" si="30"/>
        <v>0.55262621688270919</v>
      </c>
      <c r="H240" s="85">
        <f t="shared" si="31"/>
        <v>2.9725063406312198E-4</v>
      </c>
      <c r="I240" s="86">
        <f t="shared" si="32"/>
        <v>-1692638.4399999997</v>
      </c>
      <c r="J240" s="87">
        <f t="shared" si="33"/>
        <v>-0.44737378311729076</v>
      </c>
      <c r="K240" s="82">
        <f>VLOOKUP($C240,'2024'!$C$261:$U$504,VLOOKUP($L$4,Master!$D$9:$G$20,4,FALSE),FALSE)</f>
        <v>1132680</v>
      </c>
      <c r="L240" s="83">
        <f>VLOOKUP($C240,'2024'!$C$8:$U$251,VLOOKUP($L$4,Master!$D$9:$G$20,4,FALSE),FALSE)</f>
        <v>164451.01999999999</v>
      </c>
      <c r="M240" s="154">
        <f t="shared" si="34"/>
        <v>0.14518753752163011</v>
      </c>
      <c r="N240" s="154">
        <f t="shared" si="35"/>
        <v>2.3379445550184815E-5</v>
      </c>
      <c r="O240" s="83">
        <f t="shared" si="36"/>
        <v>-968228.98</v>
      </c>
      <c r="P240" s="87">
        <f t="shared" si="37"/>
        <v>-0.85481246247836984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358337.48</v>
      </c>
      <c r="F241" s="83">
        <f>IFERROR(VLOOKUP($C241,'2024'!$C$8:$U$251,19,FALSE),0)</f>
        <v>3254209.66</v>
      </c>
      <c r="G241" s="84">
        <f t="shared" si="30"/>
        <v>9.0814102393084877</v>
      </c>
      <c r="H241" s="85">
        <f t="shared" si="31"/>
        <v>4.6263998578333808E-4</v>
      </c>
      <c r="I241" s="86">
        <f t="shared" si="32"/>
        <v>2895872.18</v>
      </c>
      <c r="J241" s="87">
        <f t="shared" si="33"/>
        <v>8.0814102393084877</v>
      </c>
      <c r="K241" s="82">
        <f>VLOOKUP($C241,'2024'!$C$261:$U$504,VLOOKUP($L$4,Master!$D$9:$G$20,4,FALSE),FALSE)</f>
        <v>61500</v>
      </c>
      <c r="L241" s="83">
        <f>VLOOKUP($C241,'2024'!$C$8:$U$251,VLOOKUP($L$4,Master!$D$9:$G$20,4,FALSE),FALSE)</f>
        <v>1113288.95</v>
      </c>
      <c r="M241" s="154">
        <f t="shared" si="34"/>
        <v>18.102259349593496</v>
      </c>
      <c r="N241" s="154">
        <f t="shared" si="35"/>
        <v>1.5827252630082455E-4</v>
      </c>
      <c r="O241" s="83">
        <f t="shared" si="36"/>
        <v>1051788.95</v>
      </c>
      <c r="P241" s="87">
        <f t="shared" si="37"/>
        <v>17.102259349593496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1509866.0499999998</v>
      </c>
      <c r="F242" s="83">
        <f>IFERROR(VLOOKUP($C242,'2024'!$C$8:$U$251,19,FALSE),0)</f>
        <v>1065150.42</v>
      </c>
      <c r="G242" s="84">
        <f t="shared" si="30"/>
        <v>0.70546020953315702</v>
      </c>
      <c r="H242" s="85">
        <f t="shared" si="31"/>
        <v>1.514288342337219E-4</v>
      </c>
      <c r="I242" s="86">
        <f t="shared" si="32"/>
        <v>-444715.62999999989</v>
      </c>
      <c r="J242" s="87">
        <f t="shared" si="33"/>
        <v>-0.29453979046684303</v>
      </c>
      <c r="K242" s="82">
        <f>VLOOKUP($C242,'2024'!$C$261:$U$504,VLOOKUP($L$4,Master!$D$9:$G$20,4,FALSE),FALSE)</f>
        <v>195485.38000000003</v>
      </c>
      <c r="L242" s="83">
        <f>VLOOKUP($C242,'2024'!$C$8:$U$251,VLOOKUP($L$4,Master!$D$9:$G$20,4,FALSE),FALSE)</f>
        <v>130320.31999999998</v>
      </c>
      <c r="M242" s="154">
        <f t="shared" si="34"/>
        <v>0.66664995612459588</v>
      </c>
      <c r="N242" s="154">
        <f t="shared" si="35"/>
        <v>1.8527199317600223E-5</v>
      </c>
      <c r="O242" s="83">
        <f t="shared" si="36"/>
        <v>-65165.060000000056</v>
      </c>
      <c r="P242" s="87">
        <f t="shared" si="37"/>
        <v>-0.33335004387540412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423582938.55000007</v>
      </c>
      <c r="F243" s="83">
        <f>IFERROR(VLOOKUP($C243,'2024'!$C$8:$U$251,19,FALSE),0)</f>
        <v>417055101.21999991</v>
      </c>
      <c r="G243" s="84">
        <f t="shared" si="30"/>
        <v>0.98458899843240588</v>
      </c>
      <c r="H243" s="85">
        <f t="shared" si="31"/>
        <v>5.9291313793005389E-2</v>
      </c>
      <c r="I243" s="86">
        <f t="shared" si="32"/>
        <v>-6527837.3300001621</v>
      </c>
      <c r="J243" s="87">
        <f t="shared" si="33"/>
        <v>-1.541100156759409E-2</v>
      </c>
      <c r="K243" s="82">
        <f>VLOOKUP($C243,'2024'!$C$261:$U$504,VLOOKUP($L$4,Master!$D$9:$G$20,4,FALSE),FALSE)</f>
        <v>63238526.219999999</v>
      </c>
      <c r="L243" s="83">
        <f>VLOOKUP($C243,'2024'!$C$8:$U$251,VLOOKUP($L$4,Master!$D$9:$G$20,4,FALSE),FALSE)</f>
        <v>61550827.919999957</v>
      </c>
      <c r="M243" s="154">
        <f t="shared" si="34"/>
        <v>0.97331218165760658</v>
      </c>
      <c r="N243" s="154">
        <f t="shared" si="35"/>
        <v>8.7504731191356214E-3</v>
      </c>
      <c r="O243" s="83">
        <f t="shared" si="36"/>
        <v>-1687698.3000000417</v>
      </c>
      <c r="P243" s="87">
        <f t="shared" si="37"/>
        <v>-2.6687818342393397E-2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1715000.0699999998</v>
      </c>
      <c r="F244" s="83">
        <f>IFERROR(VLOOKUP($C244,'2024'!$C$8:$U$251,19,FALSE),0)</f>
        <v>453950</v>
      </c>
      <c r="G244" s="84">
        <f t="shared" si="30"/>
        <v>0.26469386674718914</v>
      </c>
      <c r="H244" s="85">
        <f t="shared" si="31"/>
        <v>6.453653682115439E-5</v>
      </c>
      <c r="I244" s="86">
        <f t="shared" si="32"/>
        <v>-1261050.0699999998</v>
      </c>
      <c r="J244" s="87">
        <f t="shared" si="33"/>
        <v>-0.73530613325281091</v>
      </c>
      <c r="K244" s="82">
        <f>VLOOKUP($C244,'2024'!$C$261:$U$504,VLOOKUP($L$4,Master!$D$9:$G$20,4,FALSE),FALSE)</f>
        <v>245000.00999999995</v>
      </c>
      <c r="L244" s="83">
        <f>VLOOKUP($C244,'2024'!$C$8:$U$251,VLOOKUP($L$4,Master!$D$9:$G$20,4,FALSE),FALSE)</f>
        <v>57500</v>
      </c>
      <c r="M244" s="154">
        <f t="shared" si="34"/>
        <v>0.2346938679716789</v>
      </c>
      <c r="N244" s="154">
        <f t="shared" si="35"/>
        <v>8.174580608473131E-6</v>
      </c>
      <c r="O244" s="83">
        <f t="shared" si="36"/>
        <v>-187500.00999999995</v>
      </c>
      <c r="P244" s="87">
        <f t="shared" si="37"/>
        <v>-0.7653061320283211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2229479.34</v>
      </c>
      <c r="F245" s="83">
        <f>IFERROR(VLOOKUP($C245,'2024'!$C$8:$U$251,19,FALSE),0)</f>
        <v>1980329.93</v>
      </c>
      <c r="G245" s="84">
        <f t="shared" si="30"/>
        <v>0.88824771527149471</v>
      </c>
      <c r="H245" s="85">
        <f t="shared" si="31"/>
        <v>2.8153681120272959E-4</v>
      </c>
      <c r="I245" s="86">
        <f t="shared" si="32"/>
        <v>-249149.40999999992</v>
      </c>
      <c r="J245" s="87">
        <f t="shared" si="33"/>
        <v>-0.11175228472850524</v>
      </c>
      <c r="K245" s="82">
        <f>VLOOKUP($C245,'2024'!$C$261:$U$504,VLOOKUP($L$4,Master!$D$9:$G$20,4,FALSE),FALSE)</f>
        <v>305450.23</v>
      </c>
      <c r="L245" s="83">
        <f>VLOOKUP($C245,'2024'!$C$8:$U$251,VLOOKUP($L$4,Master!$D$9:$G$20,4,FALSE),FALSE)</f>
        <v>357978.93</v>
      </c>
      <c r="M245" s="154">
        <f t="shared" si="34"/>
        <v>1.1719713879410076</v>
      </c>
      <c r="N245" s="154">
        <f t="shared" si="35"/>
        <v>5.0892654250781914E-5</v>
      </c>
      <c r="O245" s="83">
        <f t="shared" si="36"/>
        <v>52528.700000000012</v>
      </c>
      <c r="P245" s="87">
        <f t="shared" si="37"/>
        <v>0.17197138794100766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583333.31000000006</v>
      </c>
      <c r="F246" s="83">
        <f>IFERROR(VLOOKUP($C246,'2024'!$C$8:$U$251,19,FALSE),0)</f>
        <v>125896.32000000001</v>
      </c>
      <c r="G246" s="84">
        <f t="shared" si="30"/>
        <v>0.21582227149003372</v>
      </c>
      <c r="H246" s="85">
        <f t="shared" si="31"/>
        <v>1.7898254193915269E-5</v>
      </c>
      <c r="I246" s="86">
        <f t="shared" si="32"/>
        <v>-457436.99000000005</v>
      </c>
      <c r="J246" s="87">
        <f t="shared" si="33"/>
        <v>-0.78417772850996625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35302.75</v>
      </c>
      <c r="M246" s="154">
        <f t="shared" si="34"/>
        <v>0.42363301694532068</v>
      </c>
      <c r="N246" s="154">
        <f t="shared" si="35"/>
        <v>5.0188726187091274E-6</v>
      </c>
      <c r="O246" s="83">
        <f t="shared" si="36"/>
        <v>-48030.58</v>
      </c>
      <c r="P246" s="87">
        <f t="shared" si="37"/>
        <v>-0.57636698305467937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10174019.590000004</v>
      </c>
      <c r="F247" s="83">
        <f>IFERROR(VLOOKUP($C247,'2024'!$C$8:$U$251,19,FALSE),0)</f>
        <v>8479731.0600000005</v>
      </c>
      <c r="G247" s="84">
        <f t="shared" si="30"/>
        <v>0.83346911070769791</v>
      </c>
      <c r="H247" s="85">
        <f t="shared" si="31"/>
        <v>1.205534697185101E-3</v>
      </c>
      <c r="I247" s="86">
        <f t="shared" si="32"/>
        <v>-1694288.5300000031</v>
      </c>
      <c r="J247" s="87">
        <f t="shared" si="33"/>
        <v>-0.16653088929230206</v>
      </c>
      <c r="K247" s="82">
        <f>VLOOKUP($C247,'2024'!$C$261:$U$504,VLOOKUP($L$4,Master!$D$9:$G$20,4,FALSE),FALSE)</f>
        <v>1457284.6999999997</v>
      </c>
      <c r="L247" s="83">
        <f>VLOOKUP($C247,'2024'!$C$8:$U$251,VLOOKUP($L$4,Master!$D$9:$G$20,4,FALSE),FALSE)</f>
        <v>1151428.5399999989</v>
      </c>
      <c r="M247" s="154">
        <f t="shared" si="34"/>
        <v>0.79011914418644424</v>
      </c>
      <c r="N247" s="154">
        <f t="shared" si="35"/>
        <v>1.6369470287176555E-4</v>
      </c>
      <c r="O247" s="83">
        <f t="shared" si="36"/>
        <v>-305856.16000000085</v>
      </c>
      <c r="P247" s="87">
        <f t="shared" si="37"/>
        <v>-0.20988085581355578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130664233.13</v>
      </c>
      <c r="F248" s="83">
        <f>IFERROR(VLOOKUP($C248,'2024'!$C$8:$U$251,19,FALSE),0)</f>
        <v>126625973.44</v>
      </c>
      <c r="G248" s="84">
        <f t="shared" si="30"/>
        <v>0.96909437576553736</v>
      </c>
      <c r="H248" s="85">
        <f t="shared" si="31"/>
        <v>1.800198655672448E-2</v>
      </c>
      <c r="I248" s="86">
        <f t="shared" si="32"/>
        <v>-4038259.6899999976</v>
      </c>
      <c r="J248" s="87">
        <f t="shared" si="33"/>
        <v>-3.0905624234462591E-2</v>
      </c>
      <c r="K248" s="82">
        <f>VLOOKUP($C248,'2024'!$C$261:$U$504,VLOOKUP($L$4,Master!$D$9:$G$20,4,FALSE),FALSE)</f>
        <v>18251408.099999998</v>
      </c>
      <c r="L248" s="83">
        <f>VLOOKUP($C248,'2024'!$C$8:$U$251,VLOOKUP($L$4,Master!$D$9:$G$20,4,FALSE),FALSE)</f>
        <v>18392354.060000006</v>
      </c>
      <c r="M248" s="154">
        <f t="shared" si="34"/>
        <v>1.0077224704651697</v>
      </c>
      <c r="N248" s="154">
        <f t="shared" si="35"/>
        <v>2.6147787972704019E-3</v>
      </c>
      <c r="O248" s="83">
        <f t="shared" si="36"/>
        <v>140945.96000000834</v>
      </c>
      <c r="P248" s="87">
        <f t="shared" si="37"/>
        <v>7.7224704651696636E-3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46914.939999999995</v>
      </c>
      <c r="F249" s="83">
        <f>IFERROR(VLOOKUP($C249,'2024'!$C$8:$U$251,19,FALSE),0)</f>
        <v>32889.630000000005</v>
      </c>
      <c r="G249" s="84">
        <f t="shared" si="30"/>
        <v>0.70104810962137021</v>
      </c>
      <c r="H249" s="85">
        <f t="shared" si="31"/>
        <v>4.6758075063974983E-6</v>
      </c>
      <c r="I249" s="86">
        <f t="shared" si="32"/>
        <v>-14025.30999999999</v>
      </c>
      <c r="J249" s="87">
        <f t="shared" si="33"/>
        <v>-0.29895189037862974</v>
      </c>
      <c r="K249" s="82">
        <f>VLOOKUP($C249,'2024'!$C$261:$U$504,VLOOKUP($L$4,Master!$D$9:$G$20,4,FALSE),FALSE)</f>
        <v>6092.43</v>
      </c>
      <c r="L249" s="83">
        <f>VLOOKUP($C249,'2024'!$C$8:$U$251,VLOOKUP($L$4,Master!$D$9:$G$20,4,FALSE),FALSE)</f>
        <v>10947.95</v>
      </c>
      <c r="M249" s="154">
        <f t="shared" si="34"/>
        <v>1.7969759192965697</v>
      </c>
      <c r="N249" s="154">
        <f t="shared" si="35"/>
        <v>1.5564330395223203E-6</v>
      </c>
      <c r="O249" s="83">
        <f t="shared" si="36"/>
        <v>4855.5200000000004</v>
      </c>
      <c r="P249" s="87">
        <f t="shared" si="37"/>
        <v>0.79697591929656975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236851.10000000006</v>
      </c>
      <c r="F250" s="83">
        <f>IFERROR(VLOOKUP($C250,'2024'!$C$8:$U$251,19,FALSE),0)</f>
        <v>207801.22000000003</v>
      </c>
      <c r="G250" s="84">
        <f t="shared" si="30"/>
        <v>0.87734960910040094</v>
      </c>
      <c r="H250" s="85">
        <f t="shared" si="31"/>
        <v>2.9542396929201028E-5</v>
      </c>
      <c r="I250" s="86">
        <f t="shared" si="32"/>
        <v>-29049.880000000034</v>
      </c>
      <c r="J250" s="87">
        <f t="shared" si="33"/>
        <v>-0.12265039089959906</v>
      </c>
      <c r="K250" s="82">
        <f>VLOOKUP($C250,'2024'!$C$261:$U$504,VLOOKUP($L$4,Master!$D$9:$G$20,4,FALSE),FALSE)</f>
        <v>32279.740000000009</v>
      </c>
      <c r="L250" s="83">
        <f>VLOOKUP($C250,'2024'!$C$8:$U$251,VLOOKUP($L$4,Master!$D$9:$G$20,4,FALSE),FALSE)</f>
        <v>30242.11</v>
      </c>
      <c r="M250" s="154">
        <f t="shared" si="34"/>
        <v>0.93687588561741797</v>
      </c>
      <c r="N250" s="154">
        <f t="shared" si="35"/>
        <v>4.2994185385271543E-6</v>
      </c>
      <c r="O250" s="83">
        <f t="shared" si="36"/>
        <v>-2037.6300000000083</v>
      </c>
      <c r="P250" s="87">
        <f t="shared" si="37"/>
        <v>-6.3124114382582003E-2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635450</v>
      </c>
      <c r="F251" s="83">
        <f>IFERROR(VLOOKUP($C251,'2024'!$C$8:$U$251,19,FALSE),0)</f>
        <v>522048.57999999996</v>
      </c>
      <c r="G251" s="84">
        <f t="shared" si="30"/>
        <v>0.82154155322999445</v>
      </c>
      <c r="H251" s="85">
        <f t="shared" si="31"/>
        <v>7.421788171737275E-5</v>
      </c>
      <c r="I251" s="86">
        <f t="shared" si="32"/>
        <v>-113401.42000000004</v>
      </c>
      <c r="J251" s="87">
        <f t="shared" si="33"/>
        <v>-0.17845844677000558</v>
      </c>
      <c r="K251" s="82">
        <f>VLOOKUP($C251,'2024'!$C$261:$U$504,VLOOKUP($L$4,Master!$D$9:$G$20,4,FALSE),FALSE)</f>
        <v>98950</v>
      </c>
      <c r="L251" s="83">
        <f>VLOOKUP($C251,'2024'!$C$8:$U$251,VLOOKUP($L$4,Master!$D$9:$G$20,4,FALSE),FALSE)</f>
        <v>93810.27</v>
      </c>
      <c r="M251" s="154">
        <f t="shared" si="34"/>
        <v>0.9480573016675089</v>
      </c>
      <c r="N251" s="154">
        <f t="shared" si="35"/>
        <v>1.3336688939437021E-5</v>
      </c>
      <c r="O251" s="83">
        <f t="shared" si="36"/>
        <v>-5139.7299999999959</v>
      </c>
      <c r="P251" s="87">
        <f t="shared" si="37"/>
        <v>-5.1942698332491113E-2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1445824.1500000001</v>
      </c>
      <c r="F252" s="83">
        <f>IFERROR(VLOOKUP($C252,'2024'!$C$8:$U$251,19,FALSE),0)</f>
        <v>831367.34000000008</v>
      </c>
      <c r="G252" s="84">
        <f t="shared" si="30"/>
        <v>0.57501276348164476</v>
      </c>
      <c r="H252" s="85">
        <f t="shared" si="31"/>
        <v>1.1819268410577197E-4</v>
      </c>
      <c r="I252" s="86">
        <f t="shared" si="32"/>
        <v>-614456.81000000006</v>
      </c>
      <c r="J252" s="87">
        <f t="shared" si="33"/>
        <v>-0.42498723651835529</v>
      </c>
      <c r="K252" s="82">
        <f>VLOOKUP($C252,'2024'!$C$261:$U$504,VLOOKUP($L$4,Master!$D$9:$G$20,4,FALSE),FALSE)</f>
        <v>194474.86000000002</v>
      </c>
      <c r="L252" s="83">
        <f>VLOOKUP($C252,'2024'!$C$8:$U$251,VLOOKUP($L$4,Master!$D$9:$G$20,4,FALSE),FALSE)</f>
        <v>102696.91999999998</v>
      </c>
      <c r="M252" s="154">
        <f t="shared" si="34"/>
        <v>0.52807298588619622</v>
      </c>
      <c r="N252" s="154">
        <f t="shared" si="35"/>
        <v>1.4600073926642022E-5</v>
      </c>
      <c r="O252" s="83">
        <f t="shared" si="36"/>
        <v>-91777.940000000031</v>
      </c>
      <c r="P252" s="87">
        <f t="shared" si="37"/>
        <v>-0.47192701411380383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o8Bttta0qlJ+NPnWo4pXIbpF8KN5X0GhfqVzJ3RCLczXuvvudn5ieQPPbYrEbSukH30gjwV4YZub+itNvK7Oxg==" saltValue="HBnoui84nNpENL9cGoWMs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zoomScale="80" zoomScaleNormal="80" workbookViewId="0">
      <selection activeCell="I16" sqref="I16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173468574.64000002</v>
      </c>
      <c r="F7" s="114">
        <v>221667702.74000001</v>
      </c>
      <c r="G7" s="114">
        <v>293198345.29999977</v>
      </c>
      <c r="H7" s="114">
        <v>376557572.68000001</v>
      </c>
      <c r="I7" s="114">
        <v>256082919.08999988</v>
      </c>
      <c r="J7" s="114">
        <v>273363132.78999996</v>
      </c>
      <c r="K7" s="114">
        <v>283777255.77999991</v>
      </c>
      <c r="L7" s="114">
        <f t="shared" ref="L7:Q7" si="0">SUM(L8:L251)</f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1878115503.02</v>
      </c>
      <c r="R7" s="115"/>
      <c r="S7" s="116"/>
      <c r="T7" s="113"/>
      <c r="U7" s="114">
        <f>SUM(U8:U251)</f>
        <v>1878115503.02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>
        <v>28849.14</v>
      </c>
      <c r="L8" s="119"/>
      <c r="M8" s="119"/>
      <c r="N8" s="119"/>
      <c r="O8" s="119"/>
      <c r="P8" s="119"/>
      <c r="Q8" s="119">
        <f t="shared" ref="Q8:Q71" si="1">SUM(E8:P8)</f>
        <v>208382.63999999996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208382.63999999996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>
        <v>4480</v>
      </c>
      <c r="L9" s="119"/>
      <c r="M9" s="119"/>
      <c r="N9" s="119"/>
      <c r="O9" s="119"/>
      <c r="P9" s="119"/>
      <c r="Q9" s="119">
        <f t="shared" si="1"/>
        <v>22360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22360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>
        <v>158638.47</v>
      </c>
      <c r="L10" s="119"/>
      <c r="M10" s="119"/>
      <c r="N10" s="119"/>
      <c r="O10" s="119"/>
      <c r="P10" s="119"/>
      <c r="Q10" s="119">
        <f t="shared" si="1"/>
        <v>916842.45000000007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916842.45000000007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>
        <v>32137.37999999999</v>
      </c>
      <c r="L11" s="119"/>
      <c r="M11" s="119"/>
      <c r="N11" s="119"/>
      <c r="O11" s="119"/>
      <c r="P11" s="119"/>
      <c r="Q11" s="119">
        <f t="shared" si="1"/>
        <v>236281.86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236281.86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>
        <v>179126.99999999997</v>
      </c>
      <c r="L12" s="119"/>
      <c r="M12" s="119"/>
      <c r="N12" s="119"/>
      <c r="O12" s="119"/>
      <c r="P12" s="119"/>
      <c r="Q12" s="119">
        <f t="shared" si="1"/>
        <v>977529.59999999986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977529.59999999986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>
        <v>613511.61000000022</v>
      </c>
      <c r="L13" s="119"/>
      <c r="M13" s="119"/>
      <c r="N13" s="119"/>
      <c r="O13" s="119"/>
      <c r="P13" s="119"/>
      <c r="Q13" s="119">
        <f t="shared" si="1"/>
        <v>3834936.9600000004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3834936.9600000004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>
        <v>46822.97</v>
      </c>
      <c r="L14" s="119"/>
      <c r="M14" s="119"/>
      <c r="N14" s="119"/>
      <c r="O14" s="119"/>
      <c r="P14" s="119"/>
      <c r="Q14" s="119">
        <f t="shared" si="1"/>
        <v>443703.58999999997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443703.58999999997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>
        <v>70912.45</v>
      </c>
      <c r="L15" s="119"/>
      <c r="M15" s="119"/>
      <c r="N15" s="119"/>
      <c r="O15" s="119"/>
      <c r="P15" s="119"/>
      <c r="Q15" s="119">
        <f t="shared" si="1"/>
        <v>447559.39999999997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447559.39999999997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>
        <v>0</v>
      </c>
      <c r="L16" s="119"/>
      <c r="M16" s="119"/>
      <c r="N16" s="119"/>
      <c r="O16" s="119"/>
      <c r="P16" s="119"/>
      <c r="Q16" s="119">
        <f t="shared" si="1"/>
        <v>69587.37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69587.37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>
        <v>121416.01999999999</v>
      </c>
      <c r="L17" s="119"/>
      <c r="M17" s="119"/>
      <c r="N17" s="119"/>
      <c r="O17" s="119"/>
      <c r="P17" s="119"/>
      <c r="Q17" s="119">
        <f t="shared" si="1"/>
        <v>937623.52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937623.52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>
        <v>381561.24</v>
      </c>
      <c r="L18" s="119"/>
      <c r="M18" s="119"/>
      <c r="N18" s="119"/>
      <c r="O18" s="119"/>
      <c r="P18" s="119"/>
      <c r="Q18" s="119">
        <f t="shared" si="1"/>
        <v>2966457.67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2966457.67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461005.47000000015</v>
      </c>
      <c r="J19" s="119">
        <v>406979.64999999991</v>
      </c>
      <c r="K19" s="119">
        <v>431944.84000000008</v>
      </c>
      <c r="L19" s="119"/>
      <c r="M19" s="119"/>
      <c r="N19" s="119"/>
      <c r="O19" s="119"/>
      <c r="P19" s="119"/>
      <c r="Q19" s="119">
        <f t="shared" si="1"/>
        <v>3157648.16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3157648.16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425073.46999999991</v>
      </c>
      <c r="G20" s="119">
        <v>467263.00999999983</v>
      </c>
      <c r="H20" s="119">
        <v>351355.76999999996</v>
      </c>
      <c r="I20" s="119">
        <v>416295.73000000004</v>
      </c>
      <c r="J20" s="119">
        <v>372679.22999999992</v>
      </c>
      <c r="K20" s="119">
        <v>441314.51000000007</v>
      </c>
      <c r="L20" s="119"/>
      <c r="M20" s="119"/>
      <c r="N20" s="119"/>
      <c r="O20" s="119"/>
      <c r="P20" s="119"/>
      <c r="Q20" s="119">
        <f t="shared" si="1"/>
        <v>2721067.84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2721067.84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>
        <v>15668.099999999999</v>
      </c>
      <c r="L21" s="119"/>
      <c r="M21" s="119"/>
      <c r="N21" s="119"/>
      <c r="O21" s="119"/>
      <c r="P21" s="119"/>
      <c r="Q21" s="119">
        <f t="shared" si="1"/>
        <v>107558.02000000002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107558.02000000002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>
        <v>3605.2300000000005</v>
      </c>
      <c r="L22" s="119"/>
      <c r="M22" s="119"/>
      <c r="N22" s="119"/>
      <c r="O22" s="119"/>
      <c r="P22" s="119"/>
      <c r="Q22" s="119">
        <f t="shared" si="1"/>
        <v>24961.03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24961.03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>
        <v>101130.75</v>
      </c>
      <c r="L23" s="119"/>
      <c r="M23" s="119"/>
      <c r="N23" s="119"/>
      <c r="O23" s="119"/>
      <c r="P23" s="119"/>
      <c r="Q23" s="119">
        <f t="shared" si="1"/>
        <v>590735.07000000007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590735.07000000007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>
        <v>90112.07</v>
      </c>
      <c r="L24" s="119"/>
      <c r="M24" s="119"/>
      <c r="N24" s="119"/>
      <c r="O24" s="119"/>
      <c r="P24" s="119"/>
      <c r="Q24" s="119">
        <f t="shared" si="1"/>
        <v>337496.02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337496.02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>
        <v>31160.330000000005</v>
      </c>
      <c r="L25" s="119"/>
      <c r="M25" s="119"/>
      <c r="N25" s="119"/>
      <c r="O25" s="119"/>
      <c r="P25" s="119"/>
      <c r="Q25" s="119">
        <f t="shared" si="1"/>
        <v>229516.90000000002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229516.90000000002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>
        <v>8225</v>
      </c>
      <c r="L26" s="119"/>
      <c r="M26" s="119"/>
      <c r="N26" s="119"/>
      <c r="O26" s="119"/>
      <c r="P26" s="119"/>
      <c r="Q26" s="119">
        <f t="shared" si="1"/>
        <v>16975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16975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>
        <v>635708.25999999989</v>
      </c>
      <c r="L28" s="119"/>
      <c r="M28" s="119"/>
      <c r="N28" s="119"/>
      <c r="O28" s="119"/>
      <c r="P28" s="119"/>
      <c r="Q28" s="119">
        <f t="shared" si="1"/>
        <v>3814249.5599999987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3814249.5599999987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>
        <v>1134924.1200000001</v>
      </c>
      <c r="L29" s="119"/>
      <c r="M29" s="119"/>
      <c r="N29" s="119"/>
      <c r="O29" s="119"/>
      <c r="P29" s="119"/>
      <c r="Q29" s="119">
        <f t="shared" si="1"/>
        <v>7955970.1500000013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7955970.1500000013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>
        <v>186153.16999999998</v>
      </c>
      <c r="L30" s="119"/>
      <c r="M30" s="119"/>
      <c r="N30" s="119"/>
      <c r="O30" s="119"/>
      <c r="P30" s="119"/>
      <c r="Q30" s="119">
        <f t="shared" si="1"/>
        <v>2074880.6400000001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2074880.6400000001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>
        <v>21872.5</v>
      </c>
      <c r="L31" s="119"/>
      <c r="M31" s="119"/>
      <c r="N31" s="119"/>
      <c r="O31" s="119"/>
      <c r="P31" s="119"/>
      <c r="Q31" s="119">
        <f t="shared" si="1"/>
        <v>163653.25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163653.25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>
        <v>0</v>
      </c>
      <c r="L33" s="119"/>
      <c r="M33" s="119"/>
      <c r="N33" s="119"/>
      <c r="O33" s="119"/>
      <c r="P33" s="119"/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>
        <v>587332.94999999995</v>
      </c>
      <c r="L34" s="119"/>
      <c r="M34" s="119"/>
      <c r="N34" s="119"/>
      <c r="O34" s="119"/>
      <c r="P34" s="119"/>
      <c r="Q34" s="119">
        <f t="shared" si="1"/>
        <v>3131847.25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3131847.25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>
        <v>21310.5</v>
      </c>
      <c r="L35" s="119"/>
      <c r="M35" s="119"/>
      <c r="N35" s="119"/>
      <c r="O35" s="119"/>
      <c r="P35" s="119"/>
      <c r="Q35" s="119">
        <f t="shared" si="1"/>
        <v>66826.33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66826.33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>
        <v>1559476.36</v>
      </c>
      <c r="L36" s="119"/>
      <c r="M36" s="119"/>
      <c r="N36" s="119"/>
      <c r="O36" s="119"/>
      <c r="P36" s="119"/>
      <c r="Q36" s="119">
        <f t="shared" si="1"/>
        <v>10916334.52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10916334.52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>
        <v>7949.87</v>
      </c>
      <c r="L37" s="119"/>
      <c r="M37" s="119"/>
      <c r="N37" s="119"/>
      <c r="O37" s="119"/>
      <c r="P37" s="119"/>
      <c r="Q37" s="119">
        <f t="shared" si="1"/>
        <v>381404.79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381404.79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>
        <v>85653.120000000024</v>
      </c>
      <c r="L38" s="119"/>
      <c r="M38" s="119"/>
      <c r="N38" s="119"/>
      <c r="O38" s="119"/>
      <c r="P38" s="119"/>
      <c r="Q38" s="119">
        <f t="shared" si="1"/>
        <v>632335.28999999992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632335.28999999992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>
        <v>204401.5</v>
      </c>
      <c r="K39" s="119">
        <v>323656.69999999995</v>
      </c>
      <c r="L39" s="119"/>
      <c r="M39" s="119"/>
      <c r="N39" s="119"/>
      <c r="O39" s="119"/>
      <c r="P39" s="119"/>
      <c r="Q39" s="119">
        <f t="shared" si="1"/>
        <v>1624239.3799999997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1624239.3799999997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>
        <v>72508.94</v>
      </c>
      <c r="L40" s="119"/>
      <c r="M40" s="119"/>
      <c r="N40" s="119"/>
      <c r="O40" s="119"/>
      <c r="P40" s="119"/>
      <c r="Q40" s="119">
        <f t="shared" si="1"/>
        <v>609294.60000000009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609294.60000000009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>
        <v>226449.99</v>
      </c>
      <c r="L41" s="119"/>
      <c r="M41" s="119"/>
      <c r="N41" s="119"/>
      <c r="O41" s="119"/>
      <c r="P41" s="119"/>
      <c r="Q41" s="119">
        <f t="shared" si="1"/>
        <v>1530671.49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1530671.49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246763.64</v>
      </c>
      <c r="I42" s="119">
        <v>214542.00000000003</v>
      </c>
      <c r="J42" s="119">
        <v>236704.71000000011</v>
      </c>
      <c r="K42" s="119">
        <v>249441.97999999998</v>
      </c>
      <c r="L42" s="119"/>
      <c r="M42" s="119"/>
      <c r="N42" s="119"/>
      <c r="O42" s="119"/>
      <c r="P42" s="119"/>
      <c r="Q42" s="119">
        <f t="shared" si="1"/>
        <v>1581214.3800000004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1581214.3800000004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>
        <v>475714.37</v>
      </c>
      <c r="L43" s="119"/>
      <c r="M43" s="119"/>
      <c r="N43" s="119"/>
      <c r="O43" s="119"/>
      <c r="P43" s="119"/>
      <c r="Q43" s="119">
        <f t="shared" si="1"/>
        <v>3251651.9999999995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3251651.9999999995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>
        <v>1070151.3999999997</v>
      </c>
      <c r="J44" s="119">
        <v>1071529.97</v>
      </c>
      <c r="K44" s="119">
        <v>1070250.7900000003</v>
      </c>
      <c r="L44" s="119"/>
      <c r="M44" s="119"/>
      <c r="N44" s="119"/>
      <c r="O44" s="119"/>
      <c r="P44" s="119"/>
      <c r="Q44" s="119">
        <f t="shared" si="1"/>
        <v>7376796.9899999984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7376796.9899999984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403462.70000000013</v>
      </c>
      <c r="F45" s="119">
        <v>564214.91</v>
      </c>
      <c r="G45" s="119">
        <v>477292.69000000006</v>
      </c>
      <c r="H45" s="119">
        <v>558097.74000000011</v>
      </c>
      <c r="I45" s="119">
        <v>443480.58999999968</v>
      </c>
      <c r="J45" s="119">
        <v>473299.7</v>
      </c>
      <c r="K45" s="119">
        <v>477246.76999999996</v>
      </c>
      <c r="L45" s="119"/>
      <c r="M45" s="119"/>
      <c r="N45" s="119"/>
      <c r="O45" s="119"/>
      <c r="P45" s="119"/>
      <c r="Q45" s="119">
        <f t="shared" si="1"/>
        <v>3397095.1000000006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3397095.1000000006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>
        <v>546797.96000000031</v>
      </c>
      <c r="L46" s="119"/>
      <c r="M46" s="119"/>
      <c r="N46" s="119"/>
      <c r="O46" s="119"/>
      <c r="P46" s="119"/>
      <c r="Q46" s="119">
        <f t="shared" si="1"/>
        <v>3378561.74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3378561.74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>
        <v>151059.21999999997</v>
      </c>
      <c r="L47" s="119"/>
      <c r="M47" s="119"/>
      <c r="N47" s="119"/>
      <c r="O47" s="119"/>
      <c r="P47" s="119"/>
      <c r="Q47" s="119">
        <f t="shared" si="1"/>
        <v>940697.27000000014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940697.27000000014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>
        <v>173971.82999999996</v>
      </c>
      <c r="L48" s="119"/>
      <c r="M48" s="119"/>
      <c r="N48" s="119"/>
      <c r="O48" s="119"/>
      <c r="P48" s="119"/>
      <c r="Q48" s="119">
        <f t="shared" si="1"/>
        <v>1174845.3500000001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1174845.3500000001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>
        <v>84425.349999999991</v>
      </c>
      <c r="L49" s="119"/>
      <c r="M49" s="119"/>
      <c r="N49" s="119"/>
      <c r="O49" s="119"/>
      <c r="P49" s="119"/>
      <c r="Q49" s="119">
        <f t="shared" si="1"/>
        <v>584823.34000000008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584823.34000000008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>
        <v>934653.58000000007</v>
      </c>
      <c r="L50" s="119"/>
      <c r="M50" s="119"/>
      <c r="N50" s="119"/>
      <c r="O50" s="119"/>
      <c r="P50" s="119"/>
      <c r="Q50" s="119">
        <f t="shared" si="1"/>
        <v>7618345.1000000015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7618345.1000000015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>
        <v>753064.09999999986</v>
      </c>
      <c r="L51" s="119"/>
      <c r="M51" s="119"/>
      <c r="N51" s="119"/>
      <c r="O51" s="119"/>
      <c r="P51" s="119"/>
      <c r="Q51" s="119">
        <f t="shared" si="1"/>
        <v>963253.2899999998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963253.2899999998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>
        <v>63959.560000000005</v>
      </c>
      <c r="L52" s="119"/>
      <c r="M52" s="119"/>
      <c r="N52" s="119"/>
      <c r="O52" s="119"/>
      <c r="P52" s="119"/>
      <c r="Q52" s="119">
        <f t="shared" si="1"/>
        <v>428482.74000000005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428482.74000000005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>
        <v>124711.43999999999</v>
      </c>
      <c r="L53" s="119"/>
      <c r="M53" s="119"/>
      <c r="N53" s="119"/>
      <c r="O53" s="119"/>
      <c r="P53" s="119"/>
      <c r="Q53" s="119">
        <f t="shared" si="1"/>
        <v>617308.82999999996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617308.82999999996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148174.99000000002</v>
      </c>
      <c r="G54" s="119">
        <v>259236.91999999998</v>
      </c>
      <c r="H54" s="119">
        <v>197887.18999999997</v>
      </c>
      <c r="I54" s="119">
        <v>133353.93000000002</v>
      </c>
      <c r="J54" s="119">
        <v>128743.12000000001</v>
      </c>
      <c r="K54" s="119">
        <v>306000.52</v>
      </c>
      <c r="L54" s="119"/>
      <c r="M54" s="119"/>
      <c r="N54" s="119"/>
      <c r="O54" s="119"/>
      <c r="P54" s="119"/>
      <c r="Q54" s="119">
        <f t="shared" si="1"/>
        <v>1223487.26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1223487.26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>
        <v>120853.73000000003</v>
      </c>
      <c r="L55" s="119"/>
      <c r="M55" s="119"/>
      <c r="N55" s="119"/>
      <c r="O55" s="119"/>
      <c r="P55" s="119"/>
      <c r="Q55" s="119">
        <f t="shared" si="1"/>
        <v>964430.46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964430.46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>
        <v>45772.229999999996</v>
      </c>
      <c r="L56" s="119"/>
      <c r="M56" s="119"/>
      <c r="N56" s="119"/>
      <c r="O56" s="119"/>
      <c r="P56" s="119"/>
      <c r="Q56" s="119">
        <f t="shared" si="1"/>
        <v>295589.24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295589.24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>
        <v>47768.060000000012</v>
      </c>
      <c r="L57" s="119"/>
      <c r="M57" s="119"/>
      <c r="N57" s="119"/>
      <c r="O57" s="119"/>
      <c r="P57" s="119"/>
      <c r="Q57" s="119">
        <f t="shared" si="1"/>
        <v>285618.92000000004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285618.92000000004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>
        <v>30969.919999999998</v>
      </c>
      <c r="L58" s="119"/>
      <c r="M58" s="119"/>
      <c r="N58" s="119"/>
      <c r="O58" s="119"/>
      <c r="P58" s="119"/>
      <c r="Q58" s="119">
        <f t="shared" si="1"/>
        <v>250875.69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250875.69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>
        <v>19864.549999999996</v>
      </c>
      <c r="L59" s="119"/>
      <c r="M59" s="119"/>
      <c r="N59" s="119"/>
      <c r="O59" s="119"/>
      <c r="P59" s="119"/>
      <c r="Q59" s="119">
        <f t="shared" si="1"/>
        <v>170186.02999999994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170186.02999999994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>
        <v>515068.91000000003</v>
      </c>
      <c r="L60" s="119"/>
      <c r="M60" s="119"/>
      <c r="N60" s="119"/>
      <c r="O60" s="119"/>
      <c r="P60" s="119"/>
      <c r="Q60" s="119">
        <f t="shared" si="1"/>
        <v>1529247.8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1529247.8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>
        <v>0</v>
      </c>
      <c r="L61" s="119"/>
      <c r="M61" s="119"/>
      <c r="N61" s="119"/>
      <c r="O61" s="119"/>
      <c r="P61" s="119"/>
      <c r="Q61" s="119">
        <f t="shared" si="1"/>
        <v>1136116.7400000002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1136116.7400000002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>
        <v>178073.31</v>
      </c>
      <c r="L62" s="119"/>
      <c r="M62" s="119"/>
      <c r="N62" s="119"/>
      <c r="O62" s="119"/>
      <c r="P62" s="119"/>
      <c r="Q62" s="119">
        <f t="shared" si="1"/>
        <v>1019324.3499999999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1019324.3499999999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>
        <v>35383.279999999999</v>
      </c>
      <c r="L63" s="119"/>
      <c r="M63" s="119"/>
      <c r="N63" s="119"/>
      <c r="O63" s="119"/>
      <c r="P63" s="119"/>
      <c r="Q63" s="119">
        <f t="shared" si="1"/>
        <v>200713.34000000003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200713.34000000003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119333.48999999999</v>
      </c>
      <c r="I64" s="119">
        <v>108309.46</v>
      </c>
      <c r="J64" s="119">
        <v>103215.11999999998</v>
      </c>
      <c r="K64" s="119">
        <v>89683.450000000012</v>
      </c>
      <c r="L64" s="119"/>
      <c r="M64" s="119"/>
      <c r="N64" s="119"/>
      <c r="O64" s="119"/>
      <c r="P64" s="119"/>
      <c r="Q64" s="119">
        <f t="shared" si="1"/>
        <v>696160.27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696160.27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>
        <v>0</v>
      </c>
      <c r="L65" s="119"/>
      <c r="M65" s="119"/>
      <c r="N65" s="119"/>
      <c r="O65" s="119"/>
      <c r="P65" s="119"/>
      <c r="Q65" s="119">
        <f t="shared" si="1"/>
        <v>206220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206220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435798.17999999988</v>
      </c>
      <c r="K66" s="119">
        <v>942138.23</v>
      </c>
      <c r="L66" s="119"/>
      <c r="M66" s="119"/>
      <c r="N66" s="119"/>
      <c r="O66" s="119"/>
      <c r="P66" s="119"/>
      <c r="Q66" s="119">
        <f t="shared" si="1"/>
        <v>3206292.4599999995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3206292.4599999995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>
        <v>45077.909999999989</v>
      </c>
      <c r="L67" s="119"/>
      <c r="M67" s="119"/>
      <c r="N67" s="119"/>
      <c r="O67" s="119"/>
      <c r="P67" s="119"/>
      <c r="Q67" s="119">
        <f t="shared" si="1"/>
        <v>271140.37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271140.37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>
        <v>1731662.9400000002</v>
      </c>
      <c r="L68" s="119"/>
      <c r="M68" s="119"/>
      <c r="N68" s="119"/>
      <c r="O68" s="119"/>
      <c r="P68" s="119"/>
      <c r="Q68" s="119">
        <f t="shared" si="1"/>
        <v>7033578.9199999999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7033578.9199999999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>
        <v>39657.360000000008</v>
      </c>
      <c r="L69" s="119"/>
      <c r="M69" s="119"/>
      <c r="N69" s="119"/>
      <c r="O69" s="119"/>
      <c r="P69" s="119"/>
      <c r="Q69" s="119">
        <f t="shared" si="1"/>
        <v>254518.93000000008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254518.93000000008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>
        <v>1709296.2599999998</v>
      </c>
      <c r="L70" s="119"/>
      <c r="M70" s="119"/>
      <c r="N70" s="119"/>
      <c r="O70" s="119"/>
      <c r="P70" s="119"/>
      <c r="Q70" s="119">
        <f t="shared" si="1"/>
        <v>8223243.8399999999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8223243.8399999999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7134684.5099999988</v>
      </c>
      <c r="H71" s="119">
        <v>6834732.209999999</v>
      </c>
      <c r="I71" s="119">
        <v>6751578.6399999959</v>
      </c>
      <c r="J71" s="119">
        <v>7379188.4799999995</v>
      </c>
      <c r="K71" s="119">
        <v>7237889.4700000007</v>
      </c>
      <c r="L71" s="119"/>
      <c r="M71" s="119"/>
      <c r="N71" s="119"/>
      <c r="O71" s="119"/>
      <c r="P71" s="119"/>
      <c r="Q71" s="119">
        <f t="shared" si="1"/>
        <v>48695463.269999988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48695463.269999988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>
        <v>0</v>
      </c>
      <c r="L72" s="119"/>
      <c r="M72" s="119"/>
      <c r="N72" s="119"/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>
        <v>331636.17</v>
      </c>
      <c r="L73" s="119"/>
      <c r="M73" s="119"/>
      <c r="N73" s="119"/>
      <c r="O73" s="119"/>
      <c r="P73" s="119"/>
      <c r="Q73" s="119">
        <f t="shared" si="2"/>
        <v>2731651.0900000003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2731651.0900000003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>
        <v>566067.89</v>
      </c>
      <c r="L74" s="119"/>
      <c r="M74" s="119"/>
      <c r="N74" s="119"/>
      <c r="O74" s="119"/>
      <c r="P74" s="119"/>
      <c r="Q74" s="119">
        <f t="shared" si="2"/>
        <v>3688038.02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3688038.02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>
        <v>53657.64</v>
      </c>
      <c r="L75" s="119"/>
      <c r="M75" s="119"/>
      <c r="N75" s="119"/>
      <c r="O75" s="119"/>
      <c r="P75" s="119"/>
      <c r="Q75" s="119">
        <f t="shared" si="2"/>
        <v>215556.55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215556.55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>
        <v>617259.2699999999</v>
      </c>
      <c r="L76" s="119"/>
      <c r="M76" s="119"/>
      <c r="N76" s="119"/>
      <c r="O76" s="119"/>
      <c r="P76" s="119"/>
      <c r="Q76" s="119">
        <f t="shared" si="2"/>
        <v>4324316.62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4324316.62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>
        <v>311934</v>
      </c>
      <c r="L77" s="119"/>
      <c r="M77" s="119"/>
      <c r="N77" s="119"/>
      <c r="O77" s="119"/>
      <c r="P77" s="119"/>
      <c r="Q77" s="119">
        <f t="shared" si="2"/>
        <v>1739152.07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1739152.07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>
        <v>170796.99</v>
      </c>
      <c r="L78" s="119"/>
      <c r="M78" s="119"/>
      <c r="N78" s="119"/>
      <c r="O78" s="119"/>
      <c r="P78" s="119"/>
      <c r="Q78" s="119">
        <f t="shared" si="2"/>
        <v>1172689.98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1172689.98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2240995.73</v>
      </c>
      <c r="F79" s="119">
        <v>3461443.7700000005</v>
      </c>
      <c r="G79" s="119">
        <v>2900475.52</v>
      </c>
      <c r="H79" s="119">
        <v>2979770.4699999988</v>
      </c>
      <c r="I79" s="119">
        <v>2692503.9400000004</v>
      </c>
      <c r="J79" s="119">
        <v>2699711.42</v>
      </c>
      <c r="K79" s="119">
        <v>3001370.3500000006</v>
      </c>
      <c r="L79" s="119"/>
      <c r="M79" s="119"/>
      <c r="N79" s="119"/>
      <c r="O79" s="119"/>
      <c r="P79" s="119"/>
      <c r="Q79" s="119">
        <f t="shared" si="2"/>
        <v>19976271.200000003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19976271.200000003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>
        <v>88244.739999999991</v>
      </c>
      <c r="L80" s="119"/>
      <c r="M80" s="119"/>
      <c r="N80" s="119"/>
      <c r="O80" s="119"/>
      <c r="P80" s="119"/>
      <c r="Q80" s="119">
        <f t="shared" si="2"/>
        <v>581526.72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581526.72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>
        <v>39175.570000000007</v>
      </c>
      <c r="L81" s="119"/>
      <c r="M81" s="119"/>
      <c r="N81" s="119"/>
      <c r="O81" s="119"/>
      <c r="P81" s="119"/>
      <c r="Q81" s="119">
        <f t="shared" si="2"/>
        <v>270589.95999999996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270589.95999999996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>
        <v>92240.06</v>
      </c>
      <c r="L82" s="119"/>
      <c r="M82" s="119"/>
      <c r="N82" s="119"/>
      <c r="O82" s="119"/>
      <c r="P82" s="119"/>
      <c r="Q82" s="119">
        <f t="shared" si="2"/>
        <v>4911962.13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4911962.13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>
        <v>178551.59</v>
      </c>
      <c r="L84" s="119"/>
      <c r="M84" s="119"/>
      <c r="N84" s="119"/>
      <c r="O84" s="119"/>
      <c r="P84" s="119"/>
      <c r="Q84" s="119">
        <f t="shared" si="2"/>
        <v>1423694.6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1423694.6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>
        <v>44412.540000000008</v>
      </c>
      <c r="L85" s="119"/>
      <c r="M85" s="119"/>
      <c r="N85" s="119"/>
      <c r="O85" s="119"/>
      <c r="P85" s="119"/>
      <c r="Q85" s="119">
        <f t="shared" si="2"/>
        <v>297131.16999999993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297131.16999999993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>
        <v>138853.71</v>
      </c>
      <c r="L86" s="119"/>
      <c r="M86" s="119"/>
      <c r="N86" s="119"/>
      <c r="O86" s="119"/>
      <c r="P86" s="119"/>
      <c r="Q86" s="119">
        <f t="shared" si="2"/>
        <v>1142712.5999999999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1142712.5999999999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>
        <v>2918839.8299999996</v>
      </c>
      <c r="K87" s="119">
        <v>2786684.0100000007</v>
      </c>
      <c r="L87" s="119"/>
      <c r="M87" s="119"/>
      <c r="N87" s="119"/>
      <c r="O87" s="119"/>
      <c r="P87" s="119"/>
      <c r="Q87" s="119">
        <f t="shared" si="2"/>
        <v>15768173.410000004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15768173.410000004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159020.26</v>
      </c>
      <c r="K88" s="119">
        <v>84255.72</v>
      </c>
      <c r="L88" s="119"/>
      <c r="M88" s="119"/>
      <c r="N88" s="119"/>
      <c r="O88" s="119"/>
      <c r="P88" s="119"/>
      <c r="Q88" s="119">
        <f t="shared" si="2"/>
        <v>643754.56999999995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643754.56999999995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>
        <v>5528221.54</v>
      </c>
      <c r="L89" s="119"/>
      <c r="M89" s="119"/>
      <c r="N89" s="119"/>
      <c r="O89" s="119"/>
      <c r="P89" s="119"/>
      <c r="Q89" s="119">
        <f t="shared" si="2"/>
        <v>20448605.789999999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20448605.789999999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>
        <v>39139233.230000004</v>
      </c>
      <c r="L90" s="119"/>
      <c r="M90" s="119"/>
      <c r="N90" s="119"/>
      <c r="O90" s="119"/>
      <c r="P90" s="119"/>
      <c r="Q90" s="119">
        <f t="shared" si="2"/>
        <v>418374272.75999999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418374272.75999999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>
        <v>78001.200000000012</v>
      </c>
      <c r="L91" s="119"/>
      <c r="M91" s="119"/>
      <c r="N91" s="119"/>
      <c r="O91" s="119"/>
      <c r="P91" s="119"/>
      <c r="Q91" s="119">
        <f t="shared" si="2"/>
        <v>566143.62999999989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566143.62999999989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>
        <v>299792.14</v>
      </c>
      <c r="L92" s="119"/>
      <c r="M92" s="119"/>
      <c r="N92" s="119"/>
      <c r="O92" s="119"/>
      <c r="P92" s="119"/>
      <c r="Q92" s="119">
        <f t="shared" si="2"/>
        <v>6060914.7399999974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6060914.7399999974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>
        <v>34377.290000000015</v>
      </c>
      <c r="L93" s="119"/>
      <c r="M93" s="119"/>
      <c r="N93" s="119"/>
      <c r="O93" s="119"/>
      <c r="P93" s="119"/>
      <c r="Q93" s="119">
        <f t="shared" si="2"/>
        <v>248247.74000000005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248247.74000000005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>
        <v>38890.62999999999</v>
      </c>
      <c r="L94" s="119"/>
      <c r="M94" s="119"/>
      <c r="N94" s="119"/>
      <c r="O94" s="119"/>
      <c r="P94" s="119"/>
      <c r="Q94" s="119">
        <f t="shared" si="2"/>
        <v>266367.55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266367.55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>
        <v>1420.47</v>
      </c>
      <c r="L95" s="119"/>
      <c r="M95" s="119"/>
      <c r="N95" s="119"/>
      <c r="O95" s="119"/>
      <c r="P95" s="119"/>
      <c r="Q95" s="119">
        <f t="shared" si="2"/>
        <v>7889.33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7889.33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>
        <v>66043.5</v>
      </c>
      <c r="L96" s="119"/>
      <c r="M96" s="119"/>
      <c r="N96" s="119"/>
      <c r="O96" s="119"/>
      <c r="P96" s="119"/>
      <c r="Q96" s="119">
        <f t="shared" si="2"/>
        <v>791557.2699999999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791557.2699999999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>
        <v>7453312.6400000006</v>
      </c>
      <c r="L97" s="119"/>
      <c r="M97" s="119"/>
      <c r="N97" s="119"/>
      <c r="O97" s="119"/>
      <c r="P97" s="119"/>
      <c r="Q97" s="119">
        <f t="shared" si="2"/>
        <v>7544992.6100000003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7544992.6100000003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>
        <v>68598.290000000008</v>
      </c>
      <c r="L98" s="119"/>
      <c r="M98" s="119"/>
      <c r="N98" s="119"/>
      <c r="O98" s="119"/>
      <c r="P98" s="119"/>
      <c r="Q98" s="119">
        <f t="shared" si="2"/>
        <v>465328.22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465328.22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>
        <v>172493.08</v>
      </c>
      <c r="L99" s="119"/>
      <c r="M99" s="119"/>
      <c r="N99" s="119"/>
      <c r="O99" s="119"/>
      <c r="P99" s="119"/>
      <c r="Q99" s="119">
        <f t="shared" si="2"/>
        <v>1025983.85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1025983.85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>
        <v>11792.23</v>
      </c>
      <c r="L100" s="119"/>
      <c r="M100" s="119"/>
      <c r="N100" s="119"/>
      <c r="O100" s="119"/>
      <c r="P100" s="119"/>
      <c r="Q100" s="119">
        <f t="shared" si="2"/>
        <v>53537.87999999999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53537.87999999999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>
        <v>45585.890000000007</v>
      </c>
      <c r="L101" s="119"/>
      <c r="M101" s="119"/>
      <c r="N101" s="119"/>
      <c r="O101" s="119"/>
      <c r="P101" s="119"/>
      <c r="Q101" s="119">
        <f t="shared" si="2"/>
        <v>246036.29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246036.29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>
        <v>879980.35000000009</v>
      </c>
      <c r="L102" s="119"/>
      <c r="M102" s="119"/>
      <c r="N102" s="119"/>
      <c r="O102" s="119"/>
      <c r="P102" s="119"/>
      <c r="Q102" s="119">
        <f t="shared" si="2"/>
        <v>8606691.6099999994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8606691.6099999994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>
        <v>65507.09</v>
      </c>
      <c r="L103" s="119"/>
      <c r="M103" s="119"/>
      <c r="N103" s="119"/>
      <c r="O103" s="119"/>
      <c r="P103" s="119"/>
      <c r="Q103" s="119">
        <f t="shared" si="2"/>
        <v>531004.5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531004.5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>
        <v>308904.06999999995</v>
      </c>
      <c r="L104" s="119"/>
      <c r="M104" s="119"/>
      <c r="N104" s="119"/>
      <c r="O104" s="119"/>
      <c r="P104" s="119"/>
      <c r="Q104" s="119">
        <f t="shared" si="2"/>
        <v>1940412.46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1940412.46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>
        <v>438172.79000000015</v>
      </c>
      <c r="L105" s="119"/>
      <c r="M105" s="119"/>
      <c r="N105" s="119"/>
      <c r="O105" s="119"/>
      <c r="P105" s="119"/>
      <c r="Q105" s="119">
        <f t="shared" si="2"/>
        <v>2903773.7600000002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2903773.7600000002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>
        <v>34634.980000000003</v>
      </c>
      <c r="L106" s="119"/>
      <c r="M106" s="119"/>
      <c r="N106" s="119"/>
      <c r="O106" s="119"/>
      <c r="P106" s="119"/>
      <c r="Q106" s="119">
        <f t="shared" si="2"/>
        <v>247905.93000000002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247905.93000000002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>
        <v>144923.31999999998</v>
      </c>
      <c r="L107" s="119"/>
      <c r="M107" s="119"/>
      <c r="N107" s="119"/>
      <c r="O107" s="119"/>
      <c r="P107" s="119"/>
      <c r="Q107" s="119">
        <f t="shared" si="2"/>
        <v>1150960.76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1150960.76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>
        <v>417518.21000000008</v>
      </c>
      <c r="L108" s="119"/>
      <c r="M108" s="119"/>
      <c r="N108" s="119"/>
      <c r="O108" s="119"/>
      <c r="P108" s="119"/>
      <c r="Q108" s="119">
        <f t="shared" si="2"/>
        <v>3053221.8299999996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3053221.8299999996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153040.76</v>
      </c>
      <c r="K109" s="119">
        <v>124225.04000000001</v>
      </c>
      <c r="L109" s="119"/>
      <c r="M109" s="119"/>
      <c r="N109" s="119"/>
      <c r="O109" s="119"/>
      <c r="P109" s="119"/>
      <c r="Q109" s="119">
        <f t="shared" si="2"/>
        <v>958018.45000000007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958018.45000000007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>
        <v>72391.239999999991</v>
      </c>
      <c r="L110" s="119"/>
      <c r="M110" s="119"/>
      <c r="N110" s="119"/>
      <c r="O110" s="119"/>
      <c r="P110" s="119"/>
      <c r="Q110" s="119">
        <f t="shared" si="2"/>
        <v>374652.98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374652.98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>
        <v>114485.18000000005</v>
      </c>
      <c r="L111" s="119"/>
      <c r="M111" s="119"/>
      <c r="N111" s="119"/>
      <c r="O111" s="119"/>
      <c r="P111" s="119"/>
      <c r="Q111" s="119">
        <f t="shared" si="2"/>
        <v>844336.13000000012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844336.13000000012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149533.24000000005</v>
      </c>
      <c r="I112" s="119">
        <v>107698.97999999998</v>
      </c>
      <c r="J112" s="119">
        <v>116212.13000000003</v>
      </c>
      <c r="K112" s="119">
        <v>104038.98999999999</v>
      </c>
      <c r="L112" s="119"/>
      <c r="M112" s="119"/>
      <c r="N112" s="119"/>
      <c r="O112" s="119"/>
      <c r="P112" s="119"/>
      <c r="Q112" s="119">
        <f t="shared" si="2"/>
        <v>1016005.9700000001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1016005.9700000001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>
        <v>183429.33000000002</v>
      </c>
      <c r="L113" s="119"/>
      <c r="M113" s="119"/>
      <c r="N113" s="119"/>
      <c r="O113" s="119"/>
      <c r="P113" s="119"/>
      <c r="Q113" s="119">
        <f t="shared" si="2"/>
        <v>1250098.24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1250098.24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>
        <v>26461.600000000002</v>
      </c>
      <c r="L114" s="119"/>
      <c r="M114" s="119"/>
      <c r="N114" s="119"/>
      <c r="O114" s="119"/>
      <c r="P114" s="119"/>
      <c r="Q114" s="119">
        <f t="shared" si="2"/>
        <v>182208.86000000002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182208.86000000002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>
        <v>37199.770000000004</v>
      </c>
      <c r="L115" s="119"/>
      <c r="M115" s="119"/>
      <c r="N115" s="119"/>
      <c r="O115" s="119"/>
      <c r="P115" s="119"/>
      <c r="Q115" s="119">
        <f t="shared" si="2"/>
        <v>254662.3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254662.3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62276.259999999995</v>
      </c>
      <c r="H116" s="119">
        <v>56049.919999999991</v>
      </c>
      <c r="I116" s="119">
        <v>56607.360000000001</v>
      </c>
      <c r="J116" s="119">
        <v>46649.369999999988</v>
      </c>
      <c r="K116" s="119">
        <v>67790.34</v>
      </c>
      <c r="L116" s="119"/>
      <c r="M116" s="119"/>
      <c r="N116" s="119"/>
      <c r="O116" s="119"/>
      <c r="P116" s="119"/>
      <c r="Q116" s="119">
        <f t="shared" si="2"/>
        <v>392319.36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392319.36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>
        <v>0</v>
      </c>
      <c r="L117" s="119"/>
      <c r="M117" s="119"/>
      <c r="N117" s="119"/>
      <c r="O117" s="119"/>
      <c r="P117" s="119"/>
      <c r="Q117" s="119">
        <f t="shared" si="2"/>
        <v>205356.97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205356.97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>
        <v>46547.19</v>
      </c>
      <c r="L118" s="119"/>
      <c r="M118" s="119"/>
      <c r="N118" s="119"/>
      <c r="O118" s="119"/>
      <c r="P118" s="119"/>
      <c r="Q118" s="119">
        <f t="shared" si="2"/>
        <v>328572.97000000003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328572.97000000003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>
        <v>32971.82</v>
      </c>
      <c r="L119" s="119"/>
      <c r="M119" s="119"/>
      <c r="N119" s="119"/>
      <c r="O119" s="119"/>
      <c r="P119" s="119"/>
      <c r="Q119" s="119">
        <f t="shared" si="2"/>
        <v>60181.75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60181.75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>
        <v>0</v>
      </c>
      <c r="L120" s="119"/>
      <c r="M120" s="119"/>
      <c r="N120" s="119"/>
      <c r="O120" s="119"/>
      <c r="P120" s="119"/>
      <c r="Q120" s="119">
        <f t="shared" si="2"/>
        <v>291400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291400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>
        <v>0</v>
      </c>
      <c r="L121" s="119"/>
      <c r="M121" s="119"/>
      <c r="N121" s="119"/>
      <c r="O121" s="119"/>
      <c r="P121" s="119"/>
      <c r="Q121" s="119">
        <f t="shared" si="2"/>
        <v>172.54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172.54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>
        <v>477078.67</v>
      </c>
      <c r="L122" s="119"/>
      <c r="M122" s="119"/>
      <c r="N122" s="119"/>
      <c r="O122" s="119"/>
      <c r="P122" s="119"/>
      <c r="Q122" s="119">
        <f t="shared" si="2"/>
        <v>1881191.91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1881191.91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>
        <v>667980.01</v>
      </c>
      <c r="L123" s="119"/>
      <c r="M123" s="119"/>
      <c r="N123" s="119"/>
      <c r="O123" s="119"/>
      <c r="P123" s="119"/>
      <c r="Q123" s="119">
        <f t="shared" si="2"/>
        <v>2306784.86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2306784.86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>
        <v>89950.33</v>
      </c>
      <c r="L124" s="119"/>
      <c r="M124" s="119"/>
      <c r="N124" s="119"/>
      <c r="O124" s="119"/>
      <c r="P124" s="119"/>
      <c r="Q124" s="119">
        <f t="shared" si="2"/>
        <v>392666.72000000003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392666.72000000003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>
        <v>2345036.6799999992</v>
      </c>
      <c r="I125" s="119">
        <v>2112030.2099999962</v>
      </c>
      <c r="J125" s="119">
        <v>2896108.2599999961</v>
      </c>
      <c r="K125" s="119">
        <v>3456957.8499999992</v>
      </c>
      <c r="L125" s="119"/>
      <c r="M125" s="119"/>
      <c r="N125" s="119"/>
      <c r="O125" s="119"/>
      <c r="P125" s="119"/>
      <c r="Q125" s="119">
        <f t="shared" si="2"/>
        <v>18650080.719999973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18650080.719999973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>
        <v>9406.5399999999991</v>
      </c>
      <c r="L126" s="119"/>
      <c r="M126" s="119"/>
      <c r="N126" s="119"/>
      <c r="O126" s="119"/>
      <c r="P126" s="119"/>
      <c r="Q126" s="119">
        <f t="shared" si="2"/>
        <v>99054.89999999998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99054.89999999998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>
        <v>412584.18999999989</v>
      </c>
      <c r="L127" s="119"/>
      <c r="M127" s="119"/>
      <c r="N127" s="119"/>
      <c r="O127" s="119"/>
      <c r="P127" s="119"/>
      <c r="Q127" s="119">
        <f t="shared" si="2"/>
        <v>2917924.71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2917924.71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>
        <v>74856.05</v>
      </c>
      <c r="L128" s="119"/>
      <c r="M128" s="119"/>
      <c r="N128" s="119"/>
      <c r="O128" s="119"/>
      <c r="P128" s="119"/>
      <c r="Q128" s="119">
        <f t="shared" si="2"/>
        <v>115718.6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115718.6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>
        <v>17779.830000000002</v>
      </c>
      <c r="L129" s="119"/>
      <c r="M129" s="119"/>
      <c r="N129" s="119"/>
      <c r="O129" s="119"/>
      <c r="P129" s="119"/>
      <c r="Q129" s="119">
        <f t="shared" si="2"/>
        <v>122066.69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122066.69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>
        <v>25659.880000000005</v>
      </c>
      <c r="L130" s="119"/>
      <c r="M130" s="119"/>
      <c r="N130" s="119"/>
      <c r="O130" s="119"/>
      <c r="P130" s="119"/>
      <c r="Q130" s="119">
        <f t="shared" si="2"/>
        <v>180265.31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180265.31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>
        <v>1831233.0099999998</v>
      </c>
      <c r="L131" s="119"/>
      <c r="M131" s="119"/>
      <c r="N131" s="119"/>
      <c r="O131" s="119"/>
      <c r="P131" s="119"/>
      <c r="Q131" s="119">
        <f t="shared" si="2"/>
        <v>11368514.889999999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11368514.889999999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>
        <v>42062.64</v>
      </c>
      <c r="L132" s="119"/>
      <c r="M132" s="119"/>
      <c r="N132" s="119"/>
      <c r="O132" s="119"/>
      <c r="P132" s="119"/>
      <c r="Q132" s="119">
        <f t="shared" si="2"/>
        <v>258546.3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258546.3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>
        <v>72</v>
      </c>
      <c r="L133" s="119"/>
      <c r="M133" s="119"/>
      <c r="N133" s="119"/>
      <c r="O133" s="119"/>
      <c r="P133" s="119"/>
      <c r="Q133" s="119">
        <f t="shared" si="2"/>
        <v>4976.62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4976.62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>
        <v>102027.11999999998</v>
      </c>
      <c r="L134" s="119"/>
      <c r="M134" s="119"/>
      <c r="N134" s="119"/>
      <c r="O134" s="119"/>
      <c r="P134" s="119"/>
      <c r="Q134" s="119">
        <f t="shared" si="2"/>
        <v>577995.61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577995.61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>
        <v>46672.93</v>
      </c>
      <c r="L135" s="119"/>
      <c r="M135" s="119"/>
      <c r="N135" s="119"/>
      <c r="O135" s="119"/>
      <c r="P135" s="119"/>
      <c r="Q135" s="119">
        <f t="shared" si="2"/>
        <v>334996.65999999997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334996.65999999997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>
        <v>35593.949999999997</v>
      </c>
      <c r="L136" s="119"/>
      <c r="M136" s="119"/>
      <c r="N136" s="119"/>
      <c r="O136" s="119"/>
      <c r="P136" s="119"/>
      <c r="Q136" s="119">
        <f t="shared" ref="Q136:Q199" si="3">SUM(E136:P136)</f>
        <v>1536679.3599999999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1536679.3599999999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>
        <v>22334.01</v>
      </c>
      <c r="L137" s="119"/>
      <c r="M137" s="119"/>
      <c r="N137" s="119"/>
      <c r="O137" s="119"/>
      <c r="P137" s="119"/>
      <c r="Q137" s="119">
        <f t="shared" si="3"/>
        <v>149410.04999999999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149410.04999999999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>
        <v>6185.4399999999987</v>
      </c>
      <c r="L138" s="119"/>
      <c r="M138" s="119"/>
      <c r="N138" s="119"/>
      <c r="O138" s="119"/>
      <c r="P138" s="119"/>
      <c r="Q138" s="119">
        <f t="shared" si="3"/>
        <v>52740.049999999988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52740.049999999988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>
        <v>1241118.8099999998</v>
      </c>
      <c r="L139" s="119"/>
      <c r="M139" s="119"/>
      <c r="N139" s="119"/>
      <c r="O139" s="119"/>
      <c r="P139" s="119"/>
      <c r="Q139" s="119">
        <f t="shared" si="3"/>
        <v>4879087.12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4879087.12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>
        <v>84685.599999999991</v>
      </c>
      <c r="L140" s="119"/>
      <c r="M140" s="119"/>
      <c r="N140" s="119"/>
      <c r="O140" s="119"/>
      <c r="P140" s="119"/>
      <c r="Q140" s="119">
        <f t="shared" si="3"/>
        <v>517933.87000000005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517933.87000000005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344527.33</v>
      </c>
      <c r="I141" s="119">
        <v>57520.480000000003</v>
      </c>
      <c r="J141" s="119">
        <v>547569.12</v>
      </c>
      <c r="K141" s="119">
        <v>70012.790000000008</v>
      </c>
      <c r="L141" s="119"/>
      <c r="M141" s="119"/>
      <c r="N141" s="119"/>
      <c r="O141" s="119"/>
      <c r="P141" s="119"/>
      <c r="Q141" s="119">
        <f t="shared" si="3"/>
        <v>1519005.12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1519005.12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>
        <v>57549.250000000007</v>
      </c>
      <c r="L142" s="119"/>
      <c r="M142" s="119"/>
      <c r="N142" s="119"/>
      <c r="O142" s="119"/>
      <c r="P142" s="119"/>
      <c r="Q142" s="119">
        <f t="shared" si="3"/>
        <v>353568.11000000004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353568.11000000004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>
        <v>23174.34</v>
      </c>
      <c r="L143" s="119"/>
      <c r="M143" s="119"/>
      <c r="N143" s="119"/>
      <c r="O143" s="119"/>
      <c r="P143" s="119"/>
      <c r="Q143" s="119">
        <f t="shared" si="3"/>
        <v>103445.94999999998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103445.94999999998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>
        <v>20835.080000000002</v>
      </c>
      <c r="L144" s="119"/>
      <c r="M144" s="119"/>
      <c r="N144" s="119"/>
      <c r="O144" s="119"/>
      <c r="P144" s="119"/>
      <c r="Q144" s="119">
        <f t="shared" si="3"/>
        <v>136256.41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136256.41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>
        <v>143177.54</v>
      </c>
      <c r="L145" s="119"/>
      <c r="M145" s="119"/>
      <c r="N145" s="119"/>
      <c r="O145" s="119"/>
      <c r="P145" s="119"/>
      <c r="Q145" s="119">
        <f t="shared" si="3"/>
        <v>268331.39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268331.39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>
        <v>8</v>
      </c>
      <c r="L146" s="119"/>
      <c r="M146" s="119"/>
      <c r="N146" s="119"/>
      <c r="O146" s="119"/>
      <c r="P146" s="119"/>
      <c r="Q146" s="119">
        <f t="shared" si="3"/>
        <v>4726.7699999999995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4726.7699999999995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>
        <v>10280.39</v>
      </c>
      <c r="L147" s="119"/>
      <c r="M147" s="119"/>
      <c r="N147" s="119"/>
      <c r="O147" s="119"/>
      <c r="P147" s="119"/>
      <c r="Q147" s="119">
        <f t="shared" si="3"/>
        <v>97329.279999999999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97329.279999999999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>
        <v>0</v>
      </c>
      <c r="L148" s="119"/>
      <c r="M148" s="119"/>
      <c r="N148" s="119"/>
      <c r="O148" s="119"/>
      <c r="P148" s="119"/>
      <c r="Q148" s="119">
        <f t="shared" si="3"/>
        <v>3550000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3550000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>
        <v>12621.49</v>
      </c>
      <c r="L149" s="119"/>
      <c r="M149" s="119"/>
      <c r="N149" s="119"/>
      <c r="O149" s="119"/>
      <c r="P149" s="119"/>
      <c r="Q149" s="119">
        <f t="shared" si="3"/>
        <v>79406.810000000012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79406.810000000012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>
        <v>2241.73</v>
      </c>
      <c r="L150" s="119"/>
      <c r="M150" s="119"/>
      <c r="N150" s="119"/>
      <c r="O150" s="119"/>
      <c r="P150" s="119"/>
      <c r="Q150" s="119">
        <f t="shared" si="3"/>
        <v>66211.37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66211.37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>
        <v>58029.41</v>
      </c>
      <c r="L151" s="119"/>
      <c r="M151" s="119"/>
      <c r="N151" s="119"/>
      <c r="O151" s="119"/>
      <c r="P151" s="119"/>
      <c r="Q151" s="119">
        <f t="shared" si="3"/>
        <v>536896.69999999995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536896.69999999995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>
        <v>72795.340000000011</v>
      </c>
      <c r="L152" s="119"/>
      <c r="M152" s="119"/>
      <c r="N152" s="119"/>
      <c r="O152" s="119"/>
      <c r="P152" s="119"/>
      <c r="Q152" s="119">
        <f t="shared" si="3"/>
        <v>905761.67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905761.67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>
        <v>97938.13</v>
      </c>
      <c r="L153" s="119"/>
      <c r="M153" s="119"/>
      <c r="N153" s="119"/>
      <c r="O153" s="119"/>
      <c r="P153" s="119"/>
      <c r="Q153" s="119">
        <f t="shared" si="3"/>
        <v>2636113.25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2636113.25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>
        <v>39834.159999999996</v>
      </c>
      <c r="L154" s="119"/>
      <c r="M154" s="119"/>
      <c r="N154" s="119"/>
      <c r="O154" s="119"/>
      <c r="P154" s="119"/>
      <c r="Q154" s="119">
        <f t="shared" si="3"/>
        <v>255406.95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255406.95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>
        <v>2172576.89</v>
      </c>
      <c r="L155" s="119"/>
      <c r="M155" s="119"/>
      <c r="N155" s="119"/>
      <c r="O155" s="119"/>
      <c r="P155" s="119"/>
      <c r="Q155" s="119">
        <f t="shared" si="3"/>
        <v>10626303.190000001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10626303.190000001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>
        <v>428294.12</v>
      </c>
      <c r="L156" s="119"/>
      <c r="M156" s="119"/>
      <c r="N156" s="119"/>
      <c r="O156" s="119"/>
      <c r="P156" s="119"/>
      <c r="Q156" s="119">
        <f t="shared" si="3"/>
        <v>1886950.88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1886950.88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>
        <v>565043.64</v>
      </c>
      <c r="L157" s="119"/>
      <c r="M157" s="119"/>
      <c r="N157" s="119"/>
      <c r="O157" s="119"/>
      <c r="P157" s="119"/>
      <c r="Q157" s="119">
        <f t="shared" si="3"/>
        <v>2107082.71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2107082.71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>
        <v>1492982.7699999996</v>
      </c>
      <c r="L158" s="119"/>
      <c r="M158" s="119"/>
      <c r="N158" s="119"/>
      <c r="O158" s="119"/>
      <c r="P158" s="119"/>
      <c r="Q158" s="119">
        <f t="shared" si="3"/>
        <v>7448910.1999999993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7448910.1999999993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>
        <v>73845.679999999993</v>
      </c>
      <c r="L160" s="119"/>
      <c r="M160" s="119"/>
      <c r="N160" s="119"/>
      <c r="O160" s="119"/>
      <c r="P160" s="119"/>
      <c r="Q160" s="119">
        <f t="shared" si="3"/>
        <v>206803.30999999997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206803.30999999997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>
        <v>12102.520000000002</v>
      </c>
      <c r="L161" s="119"/>
      <c r="M161" s="119"/>
      <c r="N161" s="119"/>
      <c r="O161" s="119"/>
      <c r="P161" s="119"/>
      <c r="Q161" s="119">
        <f t="shared" si="3"/>
        <v>131646.19999999998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131646.19999999998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>
        <v>587254.97000000032</v>
      </c>
      <c r="L162" s="119"/>
      <c r="M162" s="119"/>
      <c r="N162" s="119"/>
      <c r="O162" s="119"/>
      <c r="P162" s="119"/>
      <c r="Q162" s="119">
        <f t="shared" si="3"/>
        <v>3983829.5300000007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3983829.5300000007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>
        <v>882937.47</v>
      </c>
      <c r="L163" s="119"/>
      <c r="M163" s="119"/>
      <c r="N163" s="119"/>
      <c r="O163" s="119"/>
      <c r="P163" s="119"/>
      <c r="Q163" s="119">
        <f t="shared" si="3"/>
        <v>1082615.79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1082615.79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>
        <v>22398.18</v>
      </c>
      <c r="L164" s="119"/>
      <c r="M164" s="119"/>
      <c r="N164" s="119"/>
      <c r="O164" s="119"/>
      <c r="P164" s="119"/>
      <c r="Q164" s="119">
        <f t="shared" si="3"/>
        <v>141203.56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141203.56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>
        <v>68340.58</v>
      </c>
      <c r="L165" s="119"/>
      <c r="M165" s="119"/>
      <c r="N165" s="119"/>
      <c r="O165" s="119"/>
      <c r="P165" s="119"/>
      <c r="Q165" s="119">
        <f t="shared" si="3"/>
        <v>676197.68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676197.68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>
        <v>44878.790000000008</v>
      </c>
      <c r="L166" s="119"/>
      <c r="M166" s="119"/>
      <c r="N166" s="119"/>
      <c r="O166" s="119"/>
      <c r="P166" s="119"/>
      <c r="Q166" s="119">
        <f t="shared" si="3"/>
        <v>283847.83999999997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283847.83999999997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>
        <v>9508.9699999999993</v>
      </c>
      <c r="L167" s="119"/>
      <c r="M167" s="119"/>
      <c r="N167" s="119"/>
      <c r="O167" s="119"/>
      <c r="P167" s="119"/>
      <c r="Q167" s="119">
        <f t="shared" si="3"/>
        <v>70831.009999999995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70831.009999999995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>
        <v>91391.910000000018</v>
      </c>
      <c r="L168" s="119"/>
      <c r="M168" s="119"/>
      <c r="N168" s="119"/>
      <c r="O168" s="119"/>
      <c r="P168" s="119"/>
      <c r="Q168" s="119">
        <f t="shared" si="3"/>
        <v>542468.68000000005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542468.68000000005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>
        <v>40068.300000000003</v>
      </c>
      <c r="L169" s="119"/>
      <c r="M169" s="119"/>
      <c r="N169" s="119"/>
      <c r="O169" s="119"/>
      <c r="P169" s="119"/>
      <c r="Q169" s="119">
        <f t="shared" si="3"/>
        <v>159833.53999999998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159833.53999999998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>
        <v>29607.02</v>
      </c>
      <c r="L170" s="119"/>
      <c r="M170" s="119"/>
      <c r="N170" s="119"/>
      <c r="O170" s="119"/>
      <c r="P170" s="119"/>
      <c r="Q170" s="119">
        <f t="shared" si="3"/>
        <v>201268.77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201268.77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>
        <v>104407.10000000003</v>
      </c>
      <c r="L171" s="119"/>
      <c r="M171" s="119"/>
      <c r="N171" s="119"/>
      <c r="O171" s="119"/>
      <c r="P171" s="119"/>
      <c r="Q171" s="119">
        <f t="shared" si="3"/>
        <v>699649.46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699649.46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>
        <v>2396892.2200000002</v>
      </c>
      <c r="L172" s="119"/>
      <c r="M172" s="119"/>
      <c r="N172" s="119"/>
      <c r="O172" s="119"/>
      <c r="P172" s="119"/>
      <c r="Q172" s="119">
        <f t="shared" si="3"/>
        <v>11133231.620000001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11133231.620000001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>
        <v>2425879.5699999998</v>
      </c>
      <c r="L173" s="119"/>
      <c r="M173" s="119"/>
      <c r="N173" s="119"/>
      <c r="O173" s="119"/>
      <c r="P173" s="119"/>
      <c r="Q173" s="119">
        <f t="shared" si="3"/>
        <v>10885744.109999999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10885744.109999999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>
        <v>6874.0299999999988</v>
      </c>
      <c r="L174" s="119"/>
      <c r="M174" s="119"/>
      <c r="N174" s="119"/>
      <c r="O174" s="119"/>
      <c r="P174" s="119"/>
      <c r="Q174" s="119">
        <f t="shared" si="3"/>
        <v>32829.269999999997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32829.269999999997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>
        <v>185923.01</v>
      </c>
      <c r="L175" s="119"/>
      <c r="M175" s="119"/>
      <c r="N175" s="119"/>
      <c r="O175" s="119"/>
      <c r="P175" s="119"/>
      <c r="Q175" s="119">
        <f t="shared" si="3"/>
        <v>1675898.98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1675898.98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>
        <v>7567103.21</v>
      </c>
      <c r="L176" s="119"/>
      <c r="M176" s="119"/>
      <c r="N176" s="119"/>
      <c r="O176" s="119"/>
      <c r="P176" s="119"/>
      <c r="Q176" s="119">
        <f t="shared" si="3"/>
        <v>28195316.150000002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28195316.150000002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>
        <v>0</v>
      </c>
      <c r="L177" s="119"/>
      <c r="M177" s="119"/>
      <c r="N177" s="119"/>
      <c r="O177" s="119"/>
      <c r="P177" s="119"/>
      <c r="Q177" s="119">
        <f t="shared" si="3"/>
        <v>88757.11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88757.11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>
        <v>55935.31</v>
      </c>
      <c r="L178" s="119"/>
      <c r="M178" s="119"/>
      <c r="N178" s="119"/>
      <c r="O178" s="119"/>
      <c r="P178" s="119"/>
      <c r="Q178" s="119">
        <f t="shared" si="3"/>
        <v>847003.01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847003.01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>
        <v>2710628.92</v>
      </c>
      <c r="L179" s="119"/>
      <c r="M179" s="119"/>
      <c r="N179" s="119"/>
      <c r="O179" s="119"/>
      <c r="P179" s="119"/>
      <c r="Q179" s="119">
        <f t="shared" si="3"/>
        <v>9730339.0399999991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9730339.0399999991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>
        <v>807221.8</v>
      </c>
      <c r="L180" s="119"/>
      <c r="M180" s="119"/>
      <c r="N180" s="119"/>
      <c r="O180" s="119"/>
      <c r="P180" s="119"/>
      <c r="Q180" s="119">
        <f t="shared" si="3"/>
        <v>3254968.91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3254968.91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>
        <v>59723.94</v>
      </c>
      <c r="L181" s="119"/>
      <c r="M181" s="119"/>
      <c r="N181" s="119"/>
      <c r="O181" s="119"/>
      <c r="P181" s="119"/>
      <c r="Q181" s="119">
        <f t="shared" si="3"/>
        <v>381621.6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381621.6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>
        <v>53667.379999999983</v>
      </c>
      <c r="L182" s="119"/>
      <c r="M182" s="119"/>
      <c r="N182" s="119"/>
      <c r="O182" s="119"/>
      <c r="P182" s="119"/>
      <c r="Q182" s="119">
        <f t="shared" si="3"/>
        <v>1063382.6399999999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1063382.6399999999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>
        <v>234034.70000000004</v>
      </c>
      <c r="L183" s="119"/>
      <c r="M183" s="119"/>
      <c r="N183" s="119"/>
      <c r="O183" s="119"/>
      <c r="P183" s="119"/>
      <c r="Q183" s="119">
        <f t="shared" si="3"/>
        <v>3469103.5300000007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3469103.5300000007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>
        <v>1297758.4000000001</v>
      </c>
      <c r="L184" s="119"/>
      <c r="M184" s="119"/>
      <c r="N184" s="119"/>
      <c r="O184" s="119"/>
      <c r="P184" s="119"/>
      <c r="Q184" s="119">
        <f t="shared" si="3"/>
        <v>5946700.4100000001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5946700.4100000001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>
        <v>394633.04000000004</v>
      </c>
      <c r="L185" s="119"/>
      <c r="M185" s="119"/>
      <c r="N185" s="119"/>
      <c r="O185" s="119"/>
      <c r="P185" s="119"/>
      <c r="Q185" s="119">
        <f t="shared" si="3"/>
        <v>723693.78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723693.78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>
        <v>119649.77</v>
      </c>
      <c r="L186" s="119"/>
      <c r="M186" s="119"/>
      <c r="N186" s="119"/>
      <c r="O186" s="119"/>
      <c r="P186" s="119"/>
      <c r="Q186" s="119">
        <f t="shared" si="3"/>
        <v>831100.78000000014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831100.78000000014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>
        <v>63953.52</v>
      </c>
      <c r="L187" s="119"/>
      <c r="M187" s="119"/>
      <c r="N187" s="119"/>
      <c r="O187" s="119"/>
      <c r="P187" s="119"/>
      <c r="Q187" s="119">
        <f t="shared" si="3"/>
        <v>566946.16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566946.16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>
        <v>337453.11</v>
      </c>
      <c r="L188" s="119"/>
      <c r="M188" s="119"/>
      <c r="N188" s="119"/>
      <c r="O188" s="119"/>
      <c r="P188" s="119"/>
      <c r="Q188" s="119">
        <f t="shared" si="3"/>
        <v>1259200.69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1259200.69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120166.78000000001</v>
      </c>
      <c r="I189" s="119">
        <v>144136.22999999998</v>
      </c>
      <c r="J189" s="119">
        <v>139194.19000000003</v>
      </c>
      <c r="K189" s="119">
        <v>126236.73000000001</v>
      </c>
      <c r="L189" s="119"/>
      <c r="M189" s="119"/>
      <c r="N189" s="119"/>
      <c r="O189" s="119"/>
      <c r="P189" s="119"/>
      <c r="Q189" s="119">
        <f t="shared" si="3"/>
        <v>906670.62000000011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906670.62000000011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>
        <v>10108.040000000001</v>
      </c>
      <c r="L190" s="119"/>
      <c r="M190" s="119"/>
      <c r="N190" s="119"/>
      <c r="O190" s="119"/>
      <c r="P190" s="119"/>
      <c r="Q190" s="119">
        <f t="shared" si="3"/>
        <v>77019.09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77019.09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>
        <v>1166680.56</v>
      </c>
      <c r="J191" s="119">
        <v>911975.53999999992</v>
      </c>
      <c r="K191" s="119">
        <v>270948.93000000005</v>
      </c>
      <c r="L191" s="119"/>
      <c r="M191" s="119"/>
      <c r="N191" s="119"/>
      <c r="O191" s="119"/>
      <c r="P191" s="119"/>
      <c r="Q191" s="119">
        <f t="shared" si="3"/>
        <v>3595975.7400000007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3595975.7400000007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>
        <v>88100.489999999976</v>
      </c>
      <c r="L192" s="119"/>
      <c r="M192" s="119"/>
      <c r="N192" s="119"/>
      <c r="O192" s="119"/>
      <c r="P192" s="119"/>
      <c r="Q192" s="119">
        <f t="shared" si="3"/>
        <v>506326.36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506326.36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>
        <v>66282.33</v>
      </c>
      <c r="L193" s="119"/>
      <c r="M193" s="119"/>
      <c r="N193" s="119"/>
      <c r="O193" s="119"/>
      <c r="P193" s="119"/>
      <c r="Q193" s="119">
        <f t="shared" si="3"/>
        <v>510261.29000000004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510261.29000000004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>
        <v>237537.18</v>
      </c>
      <c r="L194" s="119"/>
      <c r="M194" s="119"/>
      <c r="N194" s="119"/>
      <c r="O194" s="119"/>
      <c r="P194" s="119"/>
      <c r="Q194" s="119">
        <f t="shared" si="3"/>
        <v>2027258.5999999999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2027258.5999999999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>
        <v>2047192.33</v>
      </c>
      <c r="L195" s="119"/>
      <c r="M195" s="119"/>
      <c r="N195" s="119"/>
      <c r="O195" s="119"/>
      <c r="P195" s="119"/>
      <c r="Q195" s="119">
        <f t="shared" si="3"/>
        <v>7265109.0099999998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7265109.0099999998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>
        <v>1547071.3099999998</v>
      </c>
      <c r="L196" s="119"/>
      <c r="M196" s="119"/>
      <c r="N196" s="119"/>
      <c r="O196" s="119"/>
      <c r="P196" s="119"/>
      <c r="Q196" s="119">
        <f t="shared" si="3"/>
        <v>2263833.6999999997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2263833.6999999997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>
        <v>104775.31999999999</v>
      </c>
      <c r="L197" s="119"/>
      <c r="M197" s="119"/>
      <c r="N197" s="119"/>
      <c r="O197" s="119"/>
      <c r="P197" s="119"/>
      <c r="Q197" s="119">
        <f t="shared" si="3"/>
        <v>986793.68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986793.68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>
        <v>163313.47</v>
      </c>
      <c r="L198" s="119"/>
      <c r="M198" s="119"/>
      <c r="N198" s="119"/>
      <c r="O198" s="119"/>
      <c r="P198" s="119"/>
      <c r="Q198" s="119">
        <f t="shared" si="3"/>
        <v>653854.15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653854.15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>
        <v>58986.98000000001</v>
      </c>
      <c r="L199" s="119"/>
      <c r="M199" s="119"/>
      <c r="N199" s="119"/>
      <c r="O199" s="119"/>
      <c r="P199" s="119"/>
      <c r="Q199" s="119">
        <f t="shared" si="3"/>
        <v>402487.80000000005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402487.80000000005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>
        <v>42650.420000000006</v>
      </c>
      <c r="L200" s="119"/>
      <c r="M200" s="119"/>
      <c r="N200" s="119"/>
      <c r="O200" s="119"/>
      <c r="P200" s="119"/>
      <c r="Q200" s="119">
        <f t="shared" ref="Q200:Q251" si="4">SUM(E200:P200)</f>
        <v>198080.37000000002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198080.37000000002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>
        <v>106218.7</v>
      </c>
      <c r="L202" s="119"/>
      <c r="M202" s="119"/>
      <c r="N202" s="119"/>
      <c r="O202" s="119"/>
      <c r="P202" s="119"/>
      <c r="Q202" s="119">
        <f t="shared" si="4"/>
        <v>3844689.98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3844689.98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>
        <v>3684009.59</v>
      </c>
      <c r="L203" s="119"/>
      <c r="M203" s="119"/>
      <c r="N203" s="119"/>
      <c r="O203" s="119"/>
      <c r="P203" s="119"/>
      <c r="Q203" s="119">
        <f t="shared" si="4"/>
        <v>22711483.559999999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22711483.559999999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>
        <v>9969224.2199999988</v>
      </c>
      <c r="L204" s="119"/>
      <c r="M204" s="119"/>
      <c r="N204" s="119"/>
      <c r="O204" s="119"/>
      <c r="P204" s="119"/>
      <c r="Q204" s="119">
        <f t="shared" si="4"/>
        <v>68502345.24000001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68502345.24000001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>
        <v>3840337.6400000006</v>
      </c>
      <c r="L205" s="119"/>
      <c r="M205" s="119"/>
      <c r="N205" s="119"/>
      <c r="O205" s="119"/>
      <c r="P205" s="119"/>
      <c r="Q205" s="119">
        <f t="shared" si="4"/>
        <v>26408777.23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26408777.23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>
        <v>977967.04</v>
      </c>
      <c r="L206" s="119"/>
      <c r="M206" s="119"/>
      <c r="N206" s="119"/>
      <c r="O206" s="119"/>
      <c r="P206" s="119"/>
      <c r="Q206" s="119">
        <f t="shared" si="4"/>
        <v>5430787.4900000002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5430787.4900000002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>
        <v>3225199.02</v>
      </c>
      <c r="L207" s="119"/>
      <c r="M207" s="119"/>
      <c r="N207" s="119"/>
      <c r="O207" s="119"/>
      <c r="P207" s="119"/>
      <c r="Q207" s="119">
        <f t="shared" si="4"/>
        <v>22197243.169999998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22197243.169999998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>
        <v>265579.08999999997</v>
      </c>
      <c r="L208" s="119"/>
      <c r="M208" s="119"/>
      <c r="N208" s="119"/>
      <c r="O208" s="119"/>
      <c r="P208" s="119"/>
      <c r="Q208" s="119">
        <f t="shared" si="4"/>
        <v>3068069.09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3068069.09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>
        <v>242867.14000000004</v>
      </c>
      <c r="L209" s="119"/>
      <c r="M209" s="119"/>
      <c r="N209" s="119"/>
      <c r="O209" s="119"/>
      <c r="P209" s="119"/>
      <c r="Q209" s="119">
        <f t="shared" si="4"/>
        <v>5071694.75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5071694.75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>
        <v>236516.08</v>
      </c>
      <c r="L210" s="119"/>
      <c r="M210" s="119"/>
      <c r="N210" s="119"/>
      <c r="O210" s="119"/>
      <c r="P210" s="119"/>
      <c r="Q210" s="119">
        <f t="shared" si="4"/>
        <v>1557852.35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1557852.35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>
        <v>3699362.69</v>
      </c>
      <c r="L211" s="119"/>
      <c r="M211" s="119"/>
      <c r="N211" s="119"/>
      <c r="O211" s="119"/>
      <c r="P211" s="119"/>
      <c r="Q211" s="119">
        <f t="shared" si="4"/>
        <v>8353575.75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8353575.75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>
        <v>71544.66</v>
      </c>
      <c r="L212" s="119"/>
      <c r="M212" s="119"/>
      <c r="N212" s="119"/>
      <c r="O212" s="119"/>
      <c r="P212" s="119"/>
      <c r="Q212" s="119">
        <f t="shared" si="4"/>
        <v>431250.39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431250.39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>
        <v>725918.05</v>
      </c>
      <c r="L213" s="119"/>
      <c r="M213" s="119"/>
      <c r="N213" s="119"/>
      <c r="O213" s="119"/>
      <c r="P213" s="119"/>
      <c r="Q213" s="119">
        <f t="shared" si="4"/>
        <v>2103518.5099999998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2103518.5099999998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>
        <v>10410</v>
      </c>
      <c r="L214" s="119"/>
      <c r="M214" s="119"/>
      <c r="N214" s="119"/>
      <c r="O214" s="119"/>
      <c r="P214" s="119"/>
      <c r="Q214" s="119">
        <f t="shared" si="4"/>
        <v>116192.05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116192.05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>
        <v>615678.01</v>
      </c>
      <c r="L215" s="119"/>
      <c r="M215" s="119"/>
      <c r="N215" s="119"/>
      <c r="O215" s="119"/>
      <c r="P215" s="119"/>
      <c r="Q215" s="119">
        <f t="shared" si="4"/>
        <v>2072138.71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2072138.71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>
        <v>287683.95999999996</v>
      </c>
      <c r="L216" s="119"/>
      <c r="M216" s="119"/>
      <c r="N216" s="119"/>
      <c r="O216" s="119"/>
      <c r="P216" s="119"/>
      <c r="Q216" s="119">
        <f t="shared" si="4"/>
        <v>2480971.4899999998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2480971.4899999998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>
        <v>4608.2300000000005</v>
      </c>
      <c r="L217" s="119"/>
      <c r="M217" s="119"/>
      <c r="N217" s="119"/>
      <c r="O217" s="119"/>
      <c r="P217" s="119"/>
      <c r="Q217" s="119">
        <f t="shared" si="4"/>
        <v>19345.2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19345.2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403413.88</v>
      </c>
      <c r="J218" s="119">
        <v>491436.67000000004</v>
      </c>
      <c r="K218" s="119">
        <v>384993.46</v>
      </c>
      <c r="L218" s="119"/>
      <c r="M218" s="119"/>
      <c r="N218" s="119"/>
      <c r="O218" s="119"/>
      <c r="P218" s="119"/>
      <c r="Q218" s="119">
        <f t="shared" si="4"/>
        <v>3957105.5500000003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3957105.5500000003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>
        <v>437696.08999999997</v>
      </c>
      <c r="L219" s="119"/>
      <c r="M219" s="119"/>
      <c r="N219" s="119"/>
      <c r="O219" s="119"/>
      <c r="P219" s="119"/>
      <c r="Q219" s="119">
        <f t="shared" si="4"/>
        <v>1220175.72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1220175.72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>
        <v>798608.1399999999</v>
      </c>
      <c r="L220" s="119"/>
      <c r="M220" s="119"/>
      <c r="N220" s="119"/>
      <c r="O220" s="119"/>
      <c r="P220" s="119"/>
      <c r="Q220" s="119">
        <f t="shared" si="4"/>
        <v>4449247.2699999996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4449247.2699999996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>
        <v>58.66</v>
      </c>
      <c r="L221" s="119"/>
      <c r="M221" s="119"/>
      <c r="N221" s="119"/>
      <c r="O221" s="119"/>
      <c r="P221" s="119"/>
      <c r="Q221" s="119">
        <f t="shared" si="4"/>
        <v>9313.2099999999991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9313.2099999999991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14108.900000000001</v>
      </c>
      <c r="K222" s="119">
        <v>1787.67</v>
      </c>
      <c r="L222" s="119"/>
      <c r="M222" s="119"/>
      <c r="N222" s="119"/>
      <c r="O222" s="119"/>
      <c r="P222" s="119"/>
      <c r="Q222" s="119">
        <f t="shared" si="4"/>
        <v>63530.15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63530.15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395619.19999999995</v>
      </c>
      <c r="K223" s="119">
        <v>569875.05999999982</v>
      </c>
      <c r="L223" s="119"/>
      <c r="M223" s="119"/>
      <c r="N223" s="119"/>
      <c r="O223" s="119"/>
      <c r="P223" s="119"/>
      <c r="Q223" s="119">
        <f t="shared" si="4"/>
        <v>2639928.7699999996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2639928.7699999996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>
        <v>178519.46999999994</v>
      </c>
      <c r="L224" s="119"/>
      <c r="M224" s="119"/>
      <c r="N224" s="119"/>
      <c r="O224" s="119"/>
      <c r="P224" s="119"/>
      <c r="Q224" s="119">
        <f t="shared" si="4"/>
        <v>977121.6399999999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977121.6399999999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>
        <v>92269.989999999962</v>
      </c>
      <c r="L225" s="119"/>
      <c r="M225" s="119"/>
      <c r="N225" s="119"/>
      <c r="O225" s="119"/>
      <c r="P225" s="119"/>
      <c r="Q225" s="119">
        <f t="shared" si="4"/>
        <v>605275.47000000009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605275.47000000009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169350.33999999997</v>
      </c>
      <c r="I226" s="119">
        <v>171812.51</v>
      </c>
      <c r="J226" s="119">
        <v>196570.50000000006</v>
      </c>
      <c r="K226" s="119">
        <v>185987.31</v>
      </c>
      <c r="L226" s="119"/>
      <c r="M226" s="119"/>
      <c r="N226" s="119"/>
      <c r="O226" s="119"/>
      <c r="P226" s="119"/>
      <c r="Q226" s="119">
        <f t="shared" si="4"/>
        <v>1235728.1200000001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1235728.1200000001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>
        <v>46317.069999999985</v>
      </c>
      <c r="L227" s="119"/>
      <c r="M227" s="119"/>
      <c r="N227" s="119"/>
      <c r="O227" s="119"/>
      <c r="P227" s="119"/>
      <c r="Q227" s="119">
        <f t="shared" si="4"/>
        <v>306950.67000000004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306950.67000000004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>
        <v>39391.67</v>
      </c>
      <c r="L228" s="119"/>
      <c r="M228" s="119"/>
      <c r="N228" s="119"/>
      <c r="O228" s="119"/>
      <c r="P228" s="119"/>
      <c r="Q228" s="119">
        <f t="shared" si="4"/>
        <v>275741.68999999994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275741.68999999994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>
        <v>27619.79</v>
      </c>
      <c r="L229" s="119"/>
      <c r="M229" s="119"/>
      <c r="N229" s="119"/>
      <c r="O229" s="119"/>
      <c r="P229" s="119"/>
      <c r="Q229" s="119">
        <f t="shared" si="4"/>
        <v>179774.50000000003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179774.50000000003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>
        <v>466692.4</v>
      </c>
      <c r="L230" s="119"/>
      <c r="M230" s="119"/>
      <c r="N230" s="119"/>
      <c r="O230" s="119"/>
      <c r="P230" s="119"/>
      <c r="Q230" s="119">
        <f t="shared" si="4"/>
        <v>1145284.47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1145284.47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>
        <v>6492.9999999999991</v>
      </c>
      <c r="L231" s="119"/>
      <c r="M231" s="119"/>
      <c r="N231" s="119"/>
      <c r="O231" s="119"/>
      <c r="P231" s="119"/>
      <c r="Q231" s="119">
        <f t="shared" si="4"/>
        <v>52473.760000000002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52473.760000000002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94911.770000000019</v>
      </c>
      <c r="K232" s="119">
        <v>137443.78999999998</v>
      </c>
      <c r="L232" s="119"/>
      <c r="M232" s="119"/>
      <c r="N232" s="119"/>
      <c r="O232" s="119"/>
      <c r="P232" s="119"/>
      <c r="Q232" s="119">
        <f t="shared" si="4"/>
        <v>666719.79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666719.79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>
        <v>30000</v>
      </c>
      <c r="L233" s="119"/>
      <c r="M233" s="119"/>
      <c r="N233" s="119"/>
      <c r="O233" s="119"/>
      <c r="P233" s="119"/>
      <c r="Q233" s="119">
        <f t="shared" si="4"/>
        <v>210000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210000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>
        <v>12443.56</v>
      </c>
      <c r="L234" s="119"/>
      <c r="M234" s="119"/>
      <c r="N234" s="119"/>
      <c r="O234" s="119"/>
      <c r="P234" s="119"/>
      <c r="Q234" s="119">
        <f t="shared" si="4"/>
        <v>366398.92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366398.92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>
        <v>27747158.079999998</v>
      </c>
      <c r="L235" s="119"/>
      <c r="M235" s="119"/>
      <c r="N235" s="119"/>
      <c r="O235" s="119"/>
      <c r="P235" s="119"/>
      <c r="Q235" s="119">
        <f t="shared" si="4"/>
        <v>193167577.79000002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193167577.79000002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983782.04999999981</v>
      </c>
      <c r="F236" s="119">
        <v>5507601.5000000028</v>
      </c>
      <c r="G236" s="119">
        <v>6229947.2899999991</v>
      </c>
      <c r="H236" s="119">
        <v>7369744.6500000004</v>
      </c>
      <c r="I236" s="119">
        <v>2718377.5399999991</v>
      </c>
      <c r="J236" s="119">
        <v>5125986.5999999996</v>
      </c>
      <c r="K236" s="119">
        <v>10878709.07</v>
      </c>
      <c r="L236" s="119"/>
      <c r="M236" s="119"/>
      <c r="N236" s="119"/>
      <c r="O236" s="119"/>
      <c r="P236" s="119"/>
      <c r="Q236" s="119">
        <f t="shared" si="4"/>
        <v>38814148.700000003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38814148.700000003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>
        <v>403822.86</v>
      </c>
      <c r="K237" s="119">
        <v>383517.38000000012</v>
      </c>
      <c r="L237" s="119"/>
      <c r="M237" s="119"/>
      <c r="N237" s="119"/>
      <c r="O237" s="119"/>
      <c r="P237" s="119"/>
      <c r="Q237" s="119">
        <f t="shared" si="4"/>
        <v>2638217.0300000003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2638217.0300000003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>
        <v>472335.01999999996</v>
      </c>
      <c r="L238" s="119"/>
      <c r="M238" s="119"/>
      <c r="N238" s="119"/>
      <c r="O238" s="119"/>
      <c r="P238" s="119"/>
      <c r="Q238" s="119">
        <f t="shared" si="4"/>
        <v>3606602.0900000003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3606602.0900000003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>
        <v>164451.01999999999</v>
      </c>
      <c r="L239" s="119"/>
      <c r="M239" s="119"/>
      <c r="N239" s="119"/>
      <c r="O239" s="119"/>
      <c r="P239" s="119"/>
      <c r="Q239" s="119">
        <f t="shared" si="4"/>
        <v>2090860.9600000002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2090860.9600000002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>
        <v>1113288.95</v>
      </c>
      <c r="L240" s="119"/>
      <c r="M240" s="119"/>
      <c r="N240" s="119"/>
      <c r="O240" s="119"/>
      <c r="P240" s="119"/>
      <c r="Q240" s="119">
        <f t="shared" si="4"/>
        <v>3254209.66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3254209.66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>
        <v>130320.31999999998</v>
      </c>
      <c r="L241" s="119"/>
      <c r="M241" s="119"/>
      <c r="N241" s="119"/>
      <c r="O241" s="119"/>
      <c r="P241" s="119"/>
      <c r="Q241" s="119">
        <f t="shared" si="4"/>
        <v>1065150.42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1065150.42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61972227.069999956</v>
      </c>
      <c r="K242" s="119">
        <v>61550827.919999957</v>
      </c>
      <c r="L242" s="119"/>
      <c r="M242" s="119"/>
      <c r="N242" s="119"/>
      <c r="O242" s="119"/>
      <c r="P242" s="119"/>
      <c r="Q242" s="119">
        <f t="shared" si="4"/>
        <v>417055101.21999991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417055101.21999991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>
        <v>57500</v>
      </c>
      <c r="L243" s="119"/>
      <c r="M243" s="119"/>
      <c r="N243" s="119"/>
      <c r="O243" s="119"/>
      <c r="P243" s="119"/>
      <c r="Q243" s="119">
        <f t="shared" si="4"/>
        <v>453950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453950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203484.97000000003</v>
      </c>
      <c r="F244" s="119">
        <v>302960.18999999994</v>
      </c>
      <c r="G244" s="119">
        <v>332565.98</v>
      </c>
      <c r="H244" s="119">
        <v>269040.90000000002</v>
      </c>
      <c r="I244" s="119">
        <v>262093.42000000004</v>
      </c>
      <c r="J244" s="119">
        <v>252205.53999999992</v>
      </c>
      <c r="K244" s="119">
        <v>357978.93</v>
      </c>
      <c r="L244" s="119"/>
      <c r="M244" s="119"/>
      <c r="N244" s="119"/>
      <c r="O244" s="119"/>
      <c r="P244" s="119"/>
      <c r="Q244" s="119">
        <f t="shared" si="4"/>
        <v>1980329.93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1980329.93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>
        <v>35302.75</v>
      </c>
      <c r="L245" s="119"/>
      <c r="M245" s="119"/>
      <c r="N245" s="119"/>
      <c r="O245" s="119"/>
      <c r="P245" s="119"/>
      <c r="Q245" s="119">
        <f t="shared" si="4"/>
        <v>125896.32000000001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125896.32000000001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>
        <v>1151428.5399999989</v>
      </c>
      <c r="L246" s="119"/>
      <c r="M246" s="119"/>
      <c r="N246" s="119"/>
      <c r="O246" s="119"/>
      <c r="P246" s="119"/>
      <c r="Q246" s="119">
        <f t="shared" si="4"/>
        <v>8479731.0600000005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8479731.0600000005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>
        <v>18392354.060000006</v>
      </c>
      <c r="L247" s="119"/>
      <c r="M247" s="119"/>
      <c r="N247" s="119"/>
      <c r="O247" s="119"/>
      <c r="P247" s="119"/>
      <c r="Q247" s="119">
        <f t="shared" si="4"/>
        <v>126625973.44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126625973.44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>
        <v>10947.95</v>
      </c>
      <c r="L248" s="119"/>
      <c r="M248" s="119"/>
      <c r="N248" s="119"/>
      <c r="O248" s="119"/>
      <c r="P248" s="119"/>
      <c r="Q248" s="119">
        <f t="shared" si="4"/>
        <v>32889.630000000005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32889.630000000005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>
        <v>30242.11</v>
      </c>
      <c r="L249" s="119"/>
      <c r="M249" s="119"/>
      <c r="N249" s="119"/>
      <c r="O249" s="119"/>
      <c r="P249" s="119"/>
      <c r="Q249" s="119">
        <f t="shared" si="4"/>
        <v>207801.22000000003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207801.22000000003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>
        <v>93810.27</v>
      </c>
      <c r="L250" s="119"/>
      <c r="M250" s="119"/>
      <c r="N250" s="119"/>
      <c r="O250" s="119"/>
      <c r="P250" s="119"/>
      <c r="Q250" s="119">
        <f t="shared" si="4"/>
        <v>522048.57999999996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522048.57999999996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>
        <v>102696.91999999998</v>
      </c>
      <c r="L251" s="119"/>
      <c r="M251" s="119"/>
      <c r="N251" s="119"/>
      <c r="O251" s="119"/>
      <c r="P251" s="119"/>
      <c r="Q251" s="119">
        <f t="shared" si="4"/>
        <v>831367.34000000008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831367.34000000008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2014096952.2850003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291078.8000000001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25608.939999999995</v>
      </c>
      <c r="V262" s="115"/>
    </row>
    <row r="263" spans="2:22" ht="25.5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946348.73999999976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304274.28000000014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1292839.4100000001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4181879.7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681326.69000000006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780723.74000000011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105123.76999999999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879988.8600000001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3451926.3800000004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3512903.5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3495978.419999999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103166.64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9041.239999999998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774644.81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291176.31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266540.42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23044.49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7350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4449958.38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8569007.1500000004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2771224.6599999992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606641.24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1000.4899999999999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7120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4607195.5999999996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335911.97000000003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10916334.52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1625749.5699999998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709231.5700000003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2136061.1800000002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747567.44000000006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1716217.2299999988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1677921.4199999983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2954609.7200000007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7607303.7299999846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3132596.8700000029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3606891.6800000034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1002644.08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1620702.4999999998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756436.40000000014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9233753.5100000016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1808519.9200000002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481735.97000000003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469148.89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1775545.5300000003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1842717.7999999998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351218.52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494533.14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321804.9200000001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182287.78000000003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51.940000000000005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706426.12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1118200.5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1881487.21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1095047.4100000001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177644.39000000004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3170283.92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319991.00000000006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6949691.2799999975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268579.60000000009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9734086.9199999981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50885970.180000007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8000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4218166.62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4838483.8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1270557.77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4506051.5099999988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1678952.78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1462995.36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21854521.199999999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660644.55999999994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739694.62000000011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3739799.05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446416.62000000011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2161987.8000000003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333502.53999999998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841101.83000000007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14877772.17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3060685.55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36851056.030000001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444262883.56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621331.94000000006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9448432.5099999998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219214.96000000002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308509.08000000007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10351.32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1345198.0699999998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9187871.1600000001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490268.20000000007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1360210.8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313250.06000000006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312464.58000000007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12896849.560000001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1603732.56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2417276.330000001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2765904.5400000005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369148.87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1313587.2099999997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3596655.2300000004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1925469.6900000004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500659.57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918232.48999999976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1630716.9200000002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845446.7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657599.89000000013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397943.58000000007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477574.17000000016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692766.94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426051.15000000008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554752.94999999995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78333.37999999999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547493.31000000006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1872963.2399999995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5318200.07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1313162.5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17208333.310000002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2191667.1799999997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3135033.560000001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587008.31000000006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165814.93000000002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220969.13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14087500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318689.47000000015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159726.82999999999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646745.12000000011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483784.85000000003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830134.17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201912.06999999995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87899.9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3993100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590881.9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355033.20000000007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427953.35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321021.22000000009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136631.97000000006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1875603.9100000001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18813.64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281711.14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3800000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209317.66000000003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415262.10000000003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436816.11999999994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887461.2699999999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1886805.7900000003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277837.47999999992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12474506.770000001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2912941.94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2663129.61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9532472.1600000001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18425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257252.08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193387.37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3627545.4600000009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1641622.27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350491.80000000005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663711.12000000011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420580.91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88328.91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605434.08000000007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233697.58999999997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274820.02999999997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965389.71000000008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9099293.9000000004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10691655.779999999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35765.56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191321.87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36516602.880000003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1242440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11271666.67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11616690.91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5407883.1899999995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384102.76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906423.48999999976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1545979.0499999996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3710980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466129.97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1796327.02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643685.27999999991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752537.57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1061561.9099999999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96229.069999999978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476577.43000000011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913183.12000000023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817982.76000000013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2387449.0499999998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7022404.5000000019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2353708.4099999997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1085522.1399999997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746040.65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475279.73000000004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258015.62000000008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65000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2095483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21383392.600000005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66548826.510000013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25671396.350000001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7413069.6400000006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22539533.290000003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3316890.8000000003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5448168.3899999997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1676502.21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8670000.5600000005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1056846.21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312800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344306.38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3114369.8799999994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684500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31450.560000000005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4723468.4700000007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1806957.5399999998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6263133.049999997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907177.32000000007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683725.5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3165362.1300000008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1062632.7100000002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712464.77999999991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1542249.75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800684.39000000013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275741.68999999994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198008.01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675460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52153.219999999994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1335836.5100000002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210000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1819802.1400000001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195571961.62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38346427.039999999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4618103.0516666658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4047757.3033333318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3783499.4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358337.48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1509866.0499999998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423582938.55000007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1715000.0699999998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2229479.34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583333.31000000006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10174019.590000004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130664233.13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46914.939999999995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236851.10000000006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635450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1445824.1500000001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V7gpRf0CLH+LZU4JJ3eJVSOkO1UcSx7yqOd/Dwq8fk2urIgGQN9Wcbf1F5+yX8qPl1vIpdcoKqCbfIc96WEdRA==" saltValue="fFyIU2tv8P+KBmyLw/SMKA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2024-08-30T12:16:20Z</dcterms:modified>
</cp:coreProperties>
</file>