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597" activeTab="4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<sst xmlns="http://schemas.openxmlformats.org/spreadsheetml/2006/main" count="288" uniqueCount="105">
  <si>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</si>
  <si>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</si>
  <si>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</si>
  <si>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</si>
  <si>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</si>
  <si>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</si>
  <si>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</si>
  <si>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</si>
  <si>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</si>
  <si>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</si>
  <si>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</si>
  <si>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</si>
  <si>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</si>
  <si>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</si>
  <si>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</si>
  <si>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</si>
  <si>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</si>
  <si>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</si>
  <si>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</si>
  <si>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</si>
  <si>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</si>
  <si>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</si>
  <si>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</si>
  <si>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</si>
  <si>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</si>
  <si>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</si>
  <si>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</si>
  <si>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</si>
  <si>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</si>
  <si>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</si>
  <si>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</si>
  <si>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</si>
  <si>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</si>
  <si>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</si>
  <si>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</si>
  <si>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</si>
  <si>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</si>
  <si>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</si>
  <si>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</si>
  <si>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</si>
  <si>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</si>
  <si>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</si>
  <si>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</si>
  <si>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</si>
  <si>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</si>
  <si>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</si>
  <si>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</si>
  <si>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</si>
  <si>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</si>
  <si>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</si>
  <si>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</si>
  <si>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</si>
  <si>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</si>
  <si>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</si>
  <si>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</si>
  <si>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</si>
  <si>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</si>
  <si>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</si>
  <si>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</si>
  <si>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</si>
  <si>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</si>
  <si>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</si>
  <si>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</si>
  <si>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</si>
  <si>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</si>
  <si>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</si>
  <si>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</si>
  <si>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</si>
  <si>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</si>
  <si>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</si>
  <si>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</si>
  <si>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</si>
  <si>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</si>
  <si>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</si>
  <si>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</si>
  <si>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</si>
  <si>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</si>
  <si>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</si>
  <si>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</si>
  <si>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</si>
  <si>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</si>
  <si>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</si>
  <si>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</si>
  <si>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</si>
  <si>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</si>
  <si>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</si>
  <si>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15.08.2022</t>
  </si>
  <si>
    <t>broj nos.prava</t>
  </si>
  <si>
    <t>Dodatak za djecu 0-18godina</t>
  </si>
  <si>
    <t>Dodatak za djecu 0-18</t>
  </si>
  <si>
    <t>broj razlika</t>
  </si>
  <si>
    <t>Iznos razlike</t>
  </si>
  <si>
    <t>sumarni iznos</t>
  </si>
  <si>
    <t>ukupan broj</t>
  </si>
  <si>
    <t>ukupan iznos</t>
  </si>
  <si>
    <t>korisnici iz 2022.godine koji imaju pravo na razliku u skladu sa Izmjenama i dopunama Zakona o SIDZ("Sl.list CG",br.003/23)</t>
  </si>
  <si>
    <t xml:space="preserve">Naknada za novorođeno djete-Korisnici iz 2022godine koji imaju pravo na razliku u skladu sa Izmjenama i dopunama Zakona o SIDZ ( Sl.list CG 003/23) </t>
  </si>
  <si>
    <t>REKAPITULAR ZA APRIL 2023 .GODINE</t>
  </si>
  <si>
    <t>REKAPITULAR ZA APRIL 2023.godine</t>
  </si>
  <si>
    <t xml:space="preserve">                        REKAPITULAR ZA APRIL 2023.godine</t>
  </si>
  <si>
    <t>PREGLED BROJA KORISNIKA I ISPLAĆENIH SREDSTAVA  KORISNIKA MATERIJALNIH DAVANJA I USLUGA IZ OBLASTI SOCIJALNE I DJEČJE ZAŠTITE  ZA MJESEC APRIL 2023.GODINE</t>
  </si>
  <si>
    <t>17.05.2023</t>
  </si>
  <si>
    <t>01-402/23-974/4</t>
  </si>
  <si>
    <t>01-402/23-1005/4</t>
  </si>
  <si>
    <t>korisnici koji su ostvarili pravo u aprilu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</si>
</sst>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1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175" fontId="0" fillId="0" borderId="12" xfId="0" applyNumberFormat="1" applyBorder="1" applyAlignment="1">
      <alignment/>
    </xf>
    <xf numFmtId="174" fontId="5" fillId="0" borderId="17" xfId="0" applyNumberFormat="1" applyFont="1" applyFill="1" applyBorder="1" applyAlignment="1">
      <alignment/>
    </xf>
    <xf numFmtId="175" fontId="5" fillId="0" borderId="17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0" xfId="0" applyNumberFormat="1" applyAlignment="1">
      <alignment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175" fontId="7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74" fontId="0" fillId="0" borderId="10" xfId="0" applyNumberFormat="1" applyBorder="1" applyAlignment="1">
      <alignment/>
    </xf>
    <xf numFmtId="175" fontId="14" fillId="0" borderId="10" xfId="0" applyNumberFormat="1" applyFont="1" applyBorder="1" applyAlignment="1">
      <alignment/>
    </xf>
    <xf numFmtId="174" fontId="14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5" fontId="12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right"/>
    </xf>
    <xf numFmtId="174" fontId="0" fillId="33" borderId="10" xfId="0" applyNumberForma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12" fillId="33" borderId="10" xfId="0" applyNumberFormat="1" applyFont="1" applyFill="1" applyBorder="1" applyAlignment="1">
      <alignment horizontal="right"/>
    </xf>
    <xf numFmtId="171" fontId="5" fillId="33" borderId="10" xfId="45" applyFont="1" applyFill="1" applyBorder="1" applyAlignment="1">
      <alignment/>
    </xf>
    <xf numFmtId="171" fontId="7" fillId="33" borderId="10" xfId="42" applyFont="1" applyFill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174" fontId="12" fillId="33" borderId="10" xfId="0" applyNumberFormat="1" applyFont="1" applyFill="1" applyBorder="1" applyAlignment="1">
      <alignment horizontal="right" wrapText="1"/>
    </xf>
    <xf numFmtId="174" fontId="7" fillId="33" borderId="10" xfId="42" applyNumberFormat="1" applyFont="1" applyFill="1" applyBorder="1" applyAlignment="1">
      <alignment/>
    </xf>
    <xf numFmtId="175" fontId="7" fillId="33" borderId="10" xfId="42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4" fontId="12" fillId="0" borderId="12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justify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4" fontId="12" fillId="33" borderId="10" xfId="0" applyNumberFormat="1" applyFont="1" applyFill="1" applyBorder="1" applyAlignment="1">
      <alignment horizontal="center" wrapText="1"/>
    </xf>
    <xf numFmtId="174" fontId="12" fillId="0" borderId="24" xfId="0" applyNumberFormat="1" applyFont="1" applyBorder="1" applyAlignment="1">
      <alignment horizontal="center" wrapText="1"/>
    </xf>
    <xf numFmtId="174" fontId="12" fillId="0" borderId="23" xfId="0" applyNumberFormat="1" applyFont="1" applyBorder="1" applyAlignment="1">
      <alignment horizontal="center" wrapText="1"/>
    </xf>
    <xf numFmtId="174" fontId="12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13">
      <selection activeCell="M25" sqref="M25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103" t="s">
        <v>97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107" t="s">
        <v>78</v>
      </c>
      <c r="B4" s="107"/>
      <c r="C4" s="107" t="s">
        <v>41</v>
      </c>
      <c r="D4" s="107"/>
      <c r="E4" s="107"/>
      <c r="F4" s="107" t="s">
        <v>88</v>
      </c>
      <c r="G4" s="107"/>
      <c r="H4" s="107"/>
      <c r="I4" s="107" t="s">
        <v>39</v>
      </c>
      <c r="J4" s="107"/>
      <c r="K4" s="107"/>
      <c r="L4" s="107" t="s">
        <v>36</v>
      </c>
      <c r="M4" s="107"/>
      <c r="N4" s="108" t="s">
        <v>40</v>
      </c>
      <c r="O4" s="108"/>
      <c r="P4" s="104" t="s">
        <v>77</v>
      </c>
      <c r="Q4" s="104"/>
    </row>
    <row r="5" spans="1:17" ht="45" customHeight="1">
      <c r="A5" s="107"/>
      <c r="B5" s="107"/>
      <c r="C5" s="9" t="s">
        <v>0</v>
      </c>
      <c r="D5" s="9" t="s">
        <v>1</v>
      </c>
      <c r="E5" s="8" t="s">
        <v>2</v>
      </c>
      <c r="F5" s="9" t="s">
        <v>0</v>
      </c>
      <c r="G5" s="9" t="s">
        <v>1</v>
      </c>
      <c r="H5" s="8" t="s">
        <v>2</v>
      </c>
      <c r="I5" s="9" t="s">
        <v>3</v>
      </c>
      <c r="J5" s="9" t="s">
        <v>38</v>
      </c>
      <c r="K5" s="8" t="s">
        <v>2</v>
      </c>
      <c r="L5" s="8" t="s">
        <v>4</v>
      </c>
      <c r="M5" s="8" t="s">
        <v>2</v>
      </c>
      <c r="N5" s="8" t="s">
        <v>4</v>
      </c>
      <c r="O5" s="8" t="s">
        <v>28</v>
      </c>
      <c r="P5" s="8" t="s">
        <v>4</v>
      </c>
      <c r="Q5" s="8" t="s">
        <v>28</v>
      </c>
    </row>
    <row r="6" spans="1:18" ht="15.75">
      <c r="A6" s="7" t="s">
        <v>5</v>
      </c>
      <c r="B6" s="7" t="s">
        <v>6</v>
      </c>
      <c r="C6" s="11">
        <v>1539</v>
      </c>
      <c r="D6" s="11">
        <v>3004</v>
      </c>
      <c r="E6" s="12">
        <v>165185.55</v>
      </c>
      <c r="F6" s="11">
        <v>21318</v>
      </c>
      <c r="G6" s="11">
        <v>37139</v>
      </c>
      <c r="H6" s="12">
        <v>1170930</v>
      </c>
      <c r="I6" s="11">
        <v>1275</v>
      </c>
      <c r="J6" s="11">
        <v>4520</v>
      </c>
      <c r="K6" s="25">
        <v>151700.04</v>
      </c>
      <c r="L6" s="11">
        <v>946</v>
      </c>
      <c r="M6" s="12">
        <v>265139.02</v>
      </c>
      <c r="N6" s="11">
        <v>5475</v>
      </c>
      <c r="O6" s="12">
        <v>517087.05</v>
      </c>
      <c r="P6" s="11">
        <v>181</v>
      </c>
      <c r="Q6" s="12">
        <v>77322.62</v>
      </c>
      <c r="R6" s="69"/>
    </row>
    <row r="7" spans="1:17" ht="15.75">
      <c r="A7" s="7"/>
      <c r="B7" s="7" t="s">
        <v>70</v>
      </c>
      <c r="C7" s="11">
        <v>96</v>
      </c>
      <c r="D7" s="11">
        <v>144</v>
      </c>
      <c r="E7" s="12">
        <v>8427.19</v>
      </c>
      <c r="F7" s="11">
        <v>1776</v>
      </c>
      <c r="G7" s="11">
        <v>3222</v>
      </c>
      <c r="H7" s="12">
        <v>96660</v>
      </c>
      <c r="I7" s="11">
        <v>53</v>
      </c>
      <c r="J7" s="11">
        <v>148</v>
      </c>
      <c r="K7" s="35">
        <v>5819.21</v>
      </c>
      <c r="L7" s="11">
        <v>74</v>
      </c>
      <c r="M7" s="12">
        <v>19882.34</v>
      </c>
      <c r="N7" s="11">
        <v>850</v>
      </c>
      <c r="O7" s="12">
        <v>76753.68</v>
      </c>
      <c r="P7" s="11">
        <v>17</v>
      </c>
      <c r="Q7" s="12">
        <v>6711.39</v>
      </c>
    </row>
    <row r="8" spans="1:17" ht="15.75">
      <c r="A8" s="7"/>
      <c r="B8" s="7" t="s">
        <v>71</v>
      </c>
      <c r="C8" s="11">
        <v>124</v>
      </c>
      <c r="D8" s="11">
        <v>285</v>
      </c>
      <c r="E8" s="12">
        <v>15212.94</v>
      </c>
      <c r="F8" s="11">
        <v>1444</v>
      </c>
      <c r="G8" s="11">
        <v>2938</v>
      </c>
      <c r="H8" s="12">
        <v>88380</v>
      </c>
      <c r="I8" s="11">
        <v>126</v>
      </c>
      <c r="J8" s="11">
        <v>451</v>
      </c>
      <c r="K8" s="25">
        <v>15171.57</v>
      </c>
      <c r="L8" s="11">
        <v>115</v>
      </c>
      <c r="M8" s="12">
        <v>31008.51</v>
      </c>
      <c r="N8" s="11">
        <v>635</v>
      </c>
      <c r="O8" s="12">
        <v>50717.94</v>
      </c>
      <c r="P8" s="11">
        <v>8</v>
      </c>
      <c r="Q8" s="12">
        <v>3979.28</v>
      </c>
    </row>
    <row r="9" spans="1:17" ht="15.75">
      <c r="A9" s="7" t="s">
        <v>68</v>
      </c>
      <c r="B9" s="7" t="s">
        <v>69</v>
      </c>
      <c r="C9" s="11">
        <v>114</v>
      </c>
      <c r="D9" s="11">
        <v>192</v>
      </c>
      <c r="E9" s="12">
        <v>10832.46</v>
      </c>
      <c r="F9" s="11">
        <v>1670</v>
      </c>
      <c r="G9" s="11">
        <v>3092</v>
      </c>
      <c r="H9" s="12">
        <v>92760</v>
      </c>
      <c r="I9" s="11">
        <v>76</v>
      </c>
      <c r="J9" s="11">
        <v>246</v>
      </c>
      <c r="K9" s="25">
        <v>8506.09</v>
      </c>
      <c r="L9" s="11">
        <v>94</v>
      </c>
      <c r="M9" s="12">
        <v>24911.66</v>
      </c>
      <c r="N9" s="11">
        <v>676</v>
      </c>
      <c r="O9" s="12">
        <v>53823.12</v>
      </c>
      <c r="P9" s="11">
        <v>15</v>
      </c>
      <c r="Q9" s="12">
        <v>5947.25</v>
      </c>
    </row>
    <row r="10" spans="1:17" ht="15.75">
      <c r="A10" s="7" t="s">
        <v>45</v>
      </c>
      <c r="B10" s="7" t="s">
        <v>46</v>
      </c>
      <c r="C10" s="11">
        <v>137</v>
      </c>
      <c r="D10" s="11">
        <v>229</v>
      </c>
      <c r="E10" s="12">
        <v>12500.18</v>
      </c>
      <c r="F10" s="11">
        <v>1457</v>
      </c>
      <c r="G10" s="11">
        <v>2459</v>
      </c>
      <c r="H10" s="12">
        <v>73770</v>
      </c>
      <c r="I10" s="11">
        <v>130</v>
      </c>
      <c r="J10" s="11">
        <v>379</v>
      </c>
      <c r="K10" s="25">
        <v>14256.12</v>
      </c>
      <c r="L10" s="36">
        <v>119</v>
      </c>
      <c r="M10" s="13">
        <v>31596.39</v>
      </c>
      <c r="N10" s="11">
        <v>1120</v>
      </c>
      <c r="O10" s="13">
        <v>89174.4</v>
      </c>
      <c r="P10" s="11">
        <v>14</v>
      </c>
      <c r="Q10" s="12">
        <v>4968.16</v>
      </c>
    </row>
    <row r="11" spans="1:17" ht="15.75">
      <c r="A11" s="7" t="s">
        <v>29</v>
      </c>
      <c r="B11" s="7" t="s">
        <v>30</v>
      </c>
      <c r="C11" s="11">
        <v>725</v>
      </c>
      <c r="D11" s="11">
        <v>1402</v>
      </c>
      <c r="E11" s="12">
        <v>77016.36</v>
      </c>
      <c r="F11" s="11">
        <v>6727</v>
      </c>
      <c r="G11" s="11">
        <v>12138</v>
      </c>
      <c r="H11" s="12">
        <v>364140</v>
      </c>
      <c r="I11" s="11">
        <v>832</v>
      </c>
      <c r="J11" s="11">
        <v>2500</v>
      </c>
      <c r="K11" s="25">
        <v>89610.14</v>
      </c>
      <c r="L11" s="36">
        <v>368</v>
      </c>
      <c r="M11" s="12">
        <v>99827.84</v>
      </c>
      <c r="N11" s="11">
        <v>2968</v>
      </c>
      <c r="O11" s="12">
        <v>264688.62</v>
      </c>
      <c r="P11" s="11">
        <v>41</v>
      </c>
      <c r="Q11" s="12">
        <v>14671.51</v>
      </c>
    </row>
    <row r="12" spans="1:17" ht="15.75">
      <c r="A12" s="7"/>
      <c r="B12" s="7" t="s">
        <v>31</v>
      </c>
      <c r="C12" s="11">
        <v>14</v>
      </c>
      <c r="D12" s="11">
        <v>19</v>
      </c>
      <c r="E12" s="12">
        <v>1077.7</v>
      </c>
      <c r="F12" s="11">
        <v>182</v>
      </c>
      <c r="G12" s="11">
        <v>332</v>
      </c>
      <c r="H12" s="12">
        <v>9960</v>
      </c>
      <c r="I12" s="11">
        <v>24</v>
      </c>
      <c r="J12" s="11">
        <v>44</v>
      </c>
      <c r="K12" s="25">
        <v>2310.01</v>
      </c>
      <c r="L12" s="11">
        <v>13</v>
      </c>
      <c r="M12" s="13">
        <v>3527.81</v>
      </c>
      <c r="N12" s="11">
        <v>146</v>
      </c>
      <c r="O12" s="12">
        <v>11935.7</v>
      </c>
      <c r="P12" s="11">
        <v>2</v>
      </c>
      <c r="Q12" s="12">
        <v>805</v>
      </c>
    </row>
    <row r="13" spans="1:17" ht="15.75">
      <c r="A13" s="7"/>
      <c r="B13" s="7" t="s">
        <v>32</v>
      </c>
      <c r="C13" s="11">
        <v>8</v>
      </c>
      <c r="D13" s="11">
        <v>22</v>
      </c>
      <c r="E13" s="12">
        <v>1165.6</v>
      </c>
      <c r="F13" s="11">
        <v>101</v>
      </c>
      <c r="G13" s="69">
        <v>189</v>
      </c>
      <c r="H13" s="70">
        <v>5670</v>
      </c>
      <c r="I13" s="11">
        <v>18</v>
      </c>
      <c r="J13" s="11">
        <v>51</v>
      </c>
      <c r="K13" s="25">
        <v>1985.83</v>
      </c>
      <c r="L13" s="11">
        <v>8</v>
      </c>
      <c r="M13" s="12">
        <v>2170.96</v>
      </c>
      <c r="N13" s="11">
        <v>88</v>
      </c>
      <c r="O13" s="12">
        <v>7086.18</v>
      </c>
      <c r="P13" s="11">
        <v>3</v>
      </c>
      <c r="Q13" s="12">
        <v>437.5</v>
      </c>
    </row>
    <row r="14" spans="1:17" ht="15.75">
      <c r="A14" s="7" t="s">
        <v>8</v>
      </c>
      <c r="B14" s="7" t="s">
        <v>9</v>
      </c>
      <c r="C14" s="11">
        <v>325</v>
      </c>
      <c r="D14" s="11">
        <v>631</v>
      </c>
      <c r="E14" s="12">
        <v>34592.92</v>
      </c>
      <c r="F14" s="11">
        <v>4687</v>
      </c>
      <c r="G14" s="11">
        <v>8129</v>
      </c>
      <c r="H14" s="12">
        <v>243870</v>
      </c>
      <c r="I14" s="11">
        <v>261</v>
      </c>
      <c r="J14" s="11">
        <v>926</v>
      </c>
      <c r="K14" s="25">
        <v>30304.76</v>
      </c>
      <c r="L14" s="11">
        <v>207</v>
      </c>
      <c r="M14" s="12">
        <v>55775.51</v>
      </c>
      <c r="N14" s="11">
        <v>1306</v>
      </c>
      <c r="O14" s="12">
        <v>103983.72</v>
      </c>
      <c r="P14" s="11">
        <v>38</v>
      </c>
      <c r="Q14" s="12">
        <v>15934.26</v>
      </c>
    </row>
    <row r="15" spans="1:17" ht="15.75">
      <c r="A15" s="7"/>
      <c r="B15" s="7" t="s">
        <v>10</v>
      </c>
      <c r="C15" s="11">
        <v>144</v>
      </c>
      <c r="D15" s="11">
        <v>303</v>
      </c>
      <c r="E15" s="12">
        <v>16296.43</v>
      </c>
      <c r="F15" s="11">
        <v>1991</v>
      </c>
      <c r="G15" s="11">
        <v>3591</v>
      </c>
      <c r="H15" s="12">
        <v>108120</v>
      </c>
      <c r="I15" s="11">
        <v>140</v>
      </c>
      <c r="J15" s="11">
        <v>489</v>
      </c>
      <c r="K15" s="25">
        <v>16209.74</v>
      </c>
      <c r="L15" s="11">
        <v>112</v>
      </c>
      <c r="M15" s="12">
        <v>30194.4</v>
      </c>
      <c r="N15" s="11">
        <v>643</v>
      </c>
      <c r="O15" s="12">
        <v>51195.66</v>
      </c>
      <c r="P15" s="11">
        <v>8</v>
      </c>
      <c r="Q15" s="12">
        <v>3322.5</v>
      </c>
    </row>
    <row r="16" spans="1:17" ht="15.75">
      <c r="A16" s="7" t="s">
        <v>11</v>
      </c>
      <c r="B16" s="7" t="s">
        <v>12</v>
      </c>
      <c r="C16" s="11">
        <v>57</v>
      </c>
      <c r="D16" s="11">
        <v>83</v>
      </c>
      <c r="E16" s="12">
        <v>5092.38</v>
      </c>
      <c r="F16" s="11">
        <v>2474</v>
      </c>
      <c r="G16" s="11">
        <v>4310</v>
      </c>
      <c r="H16" s="12">
        <v>129480</v>
      </c>
      <c r="I16" s="11">
        <v>31</v>
      </c>
      <c r="J16" s="11">
        <v>65</v>
      </c>
      <c r="K16" s="25">
        <v>3230.5</v>
      </c>
      <c r="L16" s="11">
        <v>77</v>
      </c>
      <c r="M16" s="12">
        <v>20696.45</v>
      </c>
      <c r="N16" s="11">
        <v>393</v>
      </c>
      <c r="O16" s="12">
        <v>31290.66</v>
      </c>
      <c r="P16" s="11">
        <v>2</v>
      </c>
      <c r="Q16" s="12">
        <v>910</v>
      </c>
    </row>
    <row r="17" spans="1:17" ht="15.75">
      <c r="A17" s="7"/>
      <c r="B17" s="7" t="s">
        <v>13</v>
      </c>
      <c r="C17" s="11">
        <v>44</v>
      </c>
      <c r="D17" s="11">
        <v>67</v>
      </c>
      <c r="E17" s="12">
        <v>3880.56</v>
      </c>
      <c r="F17" s="11">
        <v>1831</v>
      </c>
      <c r="G17" s="11">
        <v>3258</v>
      </c>
      <c r="H17" s="12">
        <v>98430</v>
      </c>
      <c r="I17" s="11">
        <v>27</v>
      </c>
      <c r="J17" s="11">
        <v>74</v>
      </c>
      <c r="K17" s="25">
        <v>2960.04</v>
      </c>
      <c r="L17" s="11">
        <v>43</v>
      </c>
      <c r="M17" s="12">
        <v>11668.91</v>
      </c>
      <c r="N17" s="11">
        <v>287</v>
      </c>
      <c r="O17" s="12">
        <v>23010.18</v>
      </c>
      <c r="P17" s="11">
        <v>1</v>
      </c>
      <c r="Q17" s="12">
        <v>201.39</v>
      </c>
    </row>
    <row r="18" spans="1:17" ht="15.75">
      <c r="A18" s="7"/>
      <c r="B18" s="7" t="s">
        <v>14</v>
      </c>
      <c r="C18" s="11">
        <v>79</v>
      </c>
      <c r="D18" s="11">
        <v>101</v>
      </c>
      <c r="E18" s="12">
        <v>6119.2</v>
      </c>
      <c r="F18" s="11">
        <v>3168</v>
      </c>
      <c r="G18" s="11">
        <v>5357</v>
      </c>
      <c r="H18" s="12">
        <v>161070</v>
      </c>
      <c r="I18" s="11">
        <v>30</v>
      </c>
      <c r="J18" s="11">
        <v>81</v>
      </c>
      <c r="K18" s="25">
        <v>3331.85</v>
      </c>
      <c r="L18" s="11">
        <v>85</v>
      </c>
      <c r="M18" s="12">
        <v>22966.93</v>
      </c>
      <c r="N18" s="11">
        <v>346</v>
      </c>
      <c r="O18" s="12">
        <v>27548.52</v>
      </c>
      <c r="P18" s="11">
        <v>7</v>
      </c>
      <c r="Q18" s="12">
        <v>3080</v>
      </c>
    </row>
    <row r="19" spans="1:17" ht="15.75">
      <c r="A19" s="7" t="s">
        <v>15</v>
      </c>
      <c r="B19" s="7" t="s">
        <v>16</v>
      </c>
      <c r="C19" s="11">
        <v>73</v>
      </c>
      <c r="D19" s="11">
        <v>88</v>
      </c>
      <c r="E19" s="12">
        <v>5605.76</v>
      </c>
      <c r="F19" s="11">
        <v>3112</v>
      </c>
      <c r="G19" s="11">
        <v>5321</v>
      </c>
      <c r="H19" s="12">
        <v>159810</v>
      </c>
      <c r="I19" s="11">
        <v>21</v>
      </c>
      <c r="J19" s="11">
        <v>51</v>
      </c>
      <c r="K19" s="25">
        <v>2280.85</v>
      </c>
      <c r="L19" s="11">
        <v>133</v>
      </c>
      <c r="M19" s="12">
        <v>36164.54</v>
      </c>
      <c r="N19" s="11">
        <v>527</v>
      </c>
      <c r="O19" s="12">
        <v>41959.74</v>
      </c>
      <c r="P19" s="11">
        <v>7</v>
      </c>
      <c r="Q19" s="12">
        <v>3080</v>
      </c>
    </row>
    <row r="20" spans="1:17" ht="15.75">
      <c r="A20" s="7" t="s">
        <v>17</v>
      </c>
      <c r="B20" s="7" t="s">
        <v>18</v>
      </c>
      <c r="C20" s="11">
        <v>506</v>
      </c>
      <c r="D20" s="11">
        <v>1097</v>
      </c>
      <c r="E20" s="12">
        <v>57211.87</v>
      </c>
      <c r="F20" s="11">
        <v>2317</v>
      </c>
      <c r="G20" s="11">
        <v>4229</v>
      </c>
      <c r="H20" s="12">
        <v>126960</v>
      </c>
      <c r="I20" s="11">
        <v>596</v>
      </c>
      <c r="J20" s="11">
        <v>2054</v>
      </c>
      <c r="K20" s="25">
        <v>67218.96</v>
      </c>
      <c r="L20" s="11">
        <v>134</v>
      </c>
      <c r="M20" s="12">
        <v>37996.17</v>
      </c>
      <c r="N20" s="11">
        <v>1850</v>
      </c>
      <c r="O20" s="12">
        <v>149606.73</v>
      </c>
      <c r="P20" s="11">
        <v>15</v>
      </c>
      <c r="Q20" s="12">
        <v>5853.67</v>
      </c>
    </row>
    <row r="21" spans="1:17" ht="15.75">
      <c r="A21" s="7"/>
      <c r="B21" s="7" t="s">
        <v>26</v>
      </c>
      <c r="C21" s="11">
        <v>58</v>
      </c>
      <c r="D21" s="11">
        <v>123</v>
      </c>
      <c r="E21" s="12">
        <v>6489.46</v>
      </c>
      <c r="F21" s="11">
        <v>345</v>
      </c>
      <c r="G21" s="11">
        <v>665</v>
      </c>
      <c r="H21" s="12">
        <v>19950</v>
      </c>
      <c r="I21" s="11">
        <v>61</v>
      </c>
      <c r="J21" s="11">
        <v>223</v>
      </c>
      <c r="K21" s="25">
        <v>7165.99</v>
      </c>
      <c r="L21" s="11">
        <v>22</v>
      </c>
      <c r="M21" s="12">
        <v>5771.1</v>
      </c>
      <c r="N21" s="11">
        <v>157</v>
      </c>
      <c r="O21" s="12">
        <v>12500.34</v>
      </c>
      <c r="P21" s="11">
        <v>4</v>
      </c>
      <c r="Q21" s="12">
        <v>1715</v>
      </c>
    </row>
    <row r="22" spans="1:17" ht="15.75">
      <c r="A22" s="7"/>
      <c r="B22" s="7" t="s">
        <v>47</v>
      </c>
      <c r="C22" s="7">
        <v>149</v>
      </c>
      <c r="D22" s="7">
        <v>374</v>
      </c>
      <c r="E22" s="12">
        <v>19269.58</v>
      </c>
      <c r="F22" s="7">
        <v>255</v>
      </c>
      <c r="G22" s="7">
        <v>508</v>
      </c>
      <c r="H22" s="12">
        <v>15240</v>
      </c>
      <c r="I22" s="7">
        <v>185</v>
      </c>
      <c r="J22" s="7">
        <v>720</v>
      </c>
      <c r="K22" s="25">
        <v>23232.39</v>
      </c>
      <c r="L22" s="11">
        <v>28</v>
      </c>
      <c r="M22" s="12">
        <v>7598.36</v>
      </c>
      <c r="N22" s="11">
        <v>265</v>
      </c>
      <c r="O22" s="12">
        <v>21099.3</v>
      </c>
      <c r="P22" s="11">
        <v>8</v>
      </c>
      <c r="Q22" s="12">
        <v>3360</v>
      </c>
    </row>
    <row r="23" spans="1:17" ht="15.75">
      <c r="A23" s="7" t="s">
        <v>19</v>
      </c>
      <c r="B23" s="7" t="s">
        <v>20</v>
      </c>
      <c r="C23" s="11">
        <v>244</v>
      </c>
      <c r="D23" s="11">
        <v>585</v>
      </c>
      <c r="E23" s="12">
        <v>30652.1</v>
      </c>
      <c r="F23" s="11">
        <v>681</v>
      </c>
      <c r="G23" s="11">
        <v>1397</v>
      </c>
      <c r="H23" s="12">
        <v>41910</v>
      </c>
      <c r="I23" s="11">
        <v>291</v>
      </c>
      <c r="J23" s="11">
        <v>1103</v>
      </c>
      <c r="K23" s="25">
        <v>35688.76</v>
      </c>
      <c r="L23" s="11">
        <v>62</v>
      </c>
      <c r="M23" s="12">
        <v>16824.94</v>
      </c>
      <c r="N23" s="11">
        <v>721</v>
      </c>
      <c r="O23" s="12">
        <v>67199.28</v>
      </c>
      <c r="P23" s="11">
        <v>12</v>
      </c>
      <c r="Q23" s="12">
        <v>6439.89</v>
      </c>
    </row>
    <row r="24" spans="1:17" ht="15.75">
      <c r="A24" s="7"/>
      <c r="B24" s="7" t="s">
        <v>48</v>
      </c>
      <c r="C24" s="11">
        <v>77</v>
      </c>
      <c r="D24" s="11">
        <v>167</v>
      </c>
      <c r="E24" s="12">
        <v>8619</v>
      </c>
      <c r="F24" s="11">
        <v>231</v>
      </c>
      <c r="G24" s="11">
        <v>447</v>
      </c>
      <c r="H24" s="12">
        <v>13410</v>
      </c>
      <c r="I24" s="11">
        <v>127</v>
      </c>
      <c r="J24" s="11">
        <v>363</v>
      </c>
      <c r="K24" s="25">
        <v>14400.26</v>
      </c>
      <c r="L24" s="11">
        <v>28</v>
      </c>
      <c r="M24" s="12">
        <v>7598.36</v>
      </c>
      <c r="N24" s="11">
        <v>235</v>
      </c>
      <c r="O24" s="12">
        <v>23328.66</v>
      </c>
      <c r="P24" s="11">
        <v>2</v>
      </c>
      <c r="Q24" s="12">
        <v>780</v>
      </c>
    </row>
    <row r="25" spans="1:17" ht="15.75">
      <c r="A25" s="7" t="s">
        <v>35</v>
      </c>
      <c r="B25" s="7" t="s">
        <v>33</v>
      </c>
      <c r="C25" s="11">
        <v>860</v>
      </c>
      <c r="D25" s="11">
        <v>2016</v>
      </c>
      <c r="E25" s="12">
        <v>104007.57</v>
      </c>
      <c r="F25" s="11">
        <v>1931</v>
      </c>
      <c r="G25" s="11">
        <v>3783</v>
      </c>
      <c r="H25" s="12">
        <v>114630</v>
      </c>
      <c r="I25" s="11">
        <v>1019</v>
      </c>
      <c r="J25" s="11">
        <v>3979</v>
      </c>
      <c r="K25" s="25">
        <v>127891.48</v>
      </c>
      <c r="L25" s="11">
        <v>175</v>
      </c>
      <c r="M25" s="13">
        <v>47191.19</v>
      </c>
      <c r="N25" s="11">
        <v>1726</v>
      </c>
      <c r="O25" s="13">
        <v>157683.31</v>
      </c>
      <c r="P25" s="11">
        <v>14</v>
      </c>
      <c r="Q25" s="12">
        <v>6130</v>
      </c>
    </row>
    <row r="26" spans="1:17" ht="15.75">
      <c r="A26" s="7" t="s">
        <v>21</v>
      </c>
      <c r="B26" s="7" t="s">
        <v>22</v>
      </c>
      <c r="C26" s="11">
        <v>361</v>
      </c>
      <c r="D26" s="11">
        <v>727</v>
      </c>
      <c r="E26" s="12">
        <v>38953.44</v>
      </c>
      <c r="F26" s="11">
        <v>4141</v>
      </c>
      <c r="G26" s="11">
        <v>7790</v>
      </c>
      <c r="H26" s="12">
        <v>234221.61</v>
      </c>
      <c r="I26" s="11">
        <v>396</v>
      </c>
      <c r="J26" s="11">
        <v>1304</v>
      </c>
      <c r="K26" s="25">
        <v>45583.19</v>
      </c>
      <c r="L26" s="11">
        <v>312</v>
      </c>
      <c r="M26" s="12">
        <v>83653.96</v>
      </c>
      <c r="N26" s="11">
        <v>2471</v>
      </c>
      <c r="O26" s="12">
        <v>197059.5</v>
      </c>
      <c r="P26" s="52">
        <v>13</v>
      </c>
      <c r="Q26" s="13">
        <v>5441.87</v>
      </c>
    </row>
    <row r="27" spans="1:17" ht="15.75">
      <c r="A27" s="7" t="s">
        <v>67</v>
      </c>
      <c r="B27" s="7" t="s">
        <v>72</v>
      </c>
      <c r="C27" s="11">
        <v>61</v>
      </c>
      <c r="D27" s="11">
        <v>109</v>
      </c>
      <c r="E27" s="12">
        <v>5959.94</v>
      </c>
      <c r="F27" s="11">
        <v>596</v>
      </c>
      <c r="G27" s="11">
        <v>1038</v>
      </c>
      <c r="H27" s="12">
        <v>31140</v>
      </c>
      <c r="I27" s="11">
        <v>73</v>
      </c>
      <c r="J27" s="11">
        <v>199</v>
      </c>
      <c r="K27" s="25">
        <v>7536.08</v>
      </c>
      <c r="L27" s="11">
        <v>52</v>
      </c>
      <c r="M27" s="12">
        <v>13514.12</v>
      </c>
      <c r="N27" s="11">
        <v>868</v>
      </c>
      <c r="O27" s="12">
        <v>76674.06</v>
      </c>
      <c r="P27" s="11">
        <v>4</v>
      </c>
      <c r="Q27" s="12">
        <v>1387.08</v>
      </c>
    </row>
    <row r="28" spans="1:17" ht="15.75">
      <c r="A28" s="7"/>
      <c r="B28" s="14" t="s">
        <v>73</v>
      </c>
      <c r="C28" s="11">
        <v>92</v>
      </c>
      <c r="D28" s="11">
        <v>186</v>
      </c>
      <c r="E28" s="12">
        <v>9916.78</v>
      </c>
      <c r="F28" s="11">
        <v>561</v>
      </c>
      <c r="G28" s="11">
        <v>983</v>
      </c>
      <c r="H28" s="12">
        <v>29490</v>
      </c>
      <c r="I28" s="11">
        <v>139</v>
      </c>
      <c r="J28" s="11">
        <v>362</v>
      </c>
      <c r="K28" s="25">
        <v>14816.4</v>
      </c>
      <c r="L28" s="11">
        <v>47</v>
      </c>
      <c r="M28" s="12">
        <v>12455.83</v>
      </c>
      <c r="N28" s="11">
        <v>376</v>
      </c>
      <c r="O28" s="12">
        <v>31927.62</v>
      </c>
      <c r="P28" s="11">
        <v>15</v>
      </c>
      <c r="Q28" s="12">
        <v>6406.13</v>
      </c>
    </row>
    <row r="29" spans="1:17" ht="15.75">
      <c r="A29" s="7" t="s">
        <v>23</v>
      </c>
      <c r="B29" s="7" t="s">
        <v>24</v>
      </c>
      <c r="C29" s="11">
        <v>209</v>
      </c>
      <c r="D29" s="11">
        <v>349</v>
      </c>
      <c r="E29" s="25">
        <v>18748.42</v>
      </c>
      <c r="F29" s="11">
        <v>2039</v>
      </c>
      <c r="G29" s="11">
        <v>3392</v>
      </c>
      <c r="H29" s="25">
        <v>101760</v>
      </c>
      <c r="I29" s="11">
        <v>256</v>
      </c>
      <c r="J29" s="11">
        <v>654</v>
      </c>
      <c r="K29" s="25">
        <v>25426.15</v>
      </c>
      <c r="L29" s="11">
        <v>144</v>
      </c>
      <c r="M29" s="12">
        <v>38380.64</v>
      </c>
      <c r="N29" s="11">
        <v>1652</v>
      </c>
      <c r="O29" s="12">
        <v>131532.24</v>
      </c>
      <c r="P29" s="11">
        <v>5</v>
      </c>
      <c r="Q29" s="12">
        <v>1741.39</v>
      </c>
    </row>
    <row r="30" spans="1:17" ht="15.75">
      <c r="A30" s="7"/>
      <c r="B30" s="7" t="s">
        <v>34</v>
      </c>
      <c r="C30" s="11">
        <v>11</v>
      </c>
      <c r="D30" s="11">
        <v>13</v>
      </c>
      <c r="E30" s="12">
        <v>772.42</v>
      </c>
      <c r="F30" s="11">
        <v>268</v>
      </c>
      <c r="G30" s="11">
        <v>494</v>
      </c>
      <c r="H30" s="12">
        <v>14850</v>
      </c>
      <c r="I30" s="11">
        <v>29</v>
      </c>
      <c r="J30" s="11">
        <v>37</v>
      </c>
      <c r="K30" s="12">
        <v>2450.62</v>
      </c>
      <c r="L30" s="11">
        <v>13</v>
      </c>
      <c r="M30" s="12">
        <v>3428.29</v>
      </c>
      <c r="N30" s="11">
        <v>257</v>
      </c>
      <c r="O30" s="12">
        <v>20462.34</v>
      </c>
      <c r="P30" s="49">
        <v>1</v>
      </c>
      <c r="Q30" s="50">
        <v>201.39</v>
      </c>
    </row>
    <row r="31" spans="1:17" ht="15.75" customHeight="1" hidden="1">
      <c r="A31" s="105" t="s">
        <v>27</v>
      </c>
      <c r="B31" s="105"/>
      <c r="C31" s="11"/>
      <c r="D31" s="11"/>
      <c r="E31" s="12"/>
      <c r="F31" s="12"/>
      <c r="G31" s="12"/>
      <c r="H31" s="12"/>
      <c r="I31" s="11"/>
      <c r="J31" s="11"/>
      <c r="K31" s="12"/>
      <c r="L31" s="7"/>
      <c r="M31" s="12"/>
      <c r="N31" s="7"/>
      <c r="O31" s="12"/>
      <c r="P31" s="7"/>
      <c r="Q31" s="12"/>
    </row>
    <row r="32" spans="1:17" ht="15.75">
      <c r="A32" s="106" t="s">
        <v>25</v>
      </c>
      <c r="B32" s="106"/>
      <c r="C32" s="15">
        <f aca="true" t="shared" si="0" ref="C32:N32">SUM(C6:C30)</f>
        <v>6107</v>
      </c>
      <c r="D32" s="15">
        <f t="shared" si="0"/>
        <v>12316</v>
      </c>
      <c r="E32" s="16">
        <f t="shared" si="0"/>
        <v>663605.81</v>
      </c>
      <c r="F32" s="17">
        <f aca="true" t="shared" si="1" ref="F32:K32">SUM(F6:F30)</f>
        <v>65303</v>
      </c>
      <c r="G32" s="17">
        <f t="shared" si="1"/>
        <v>116201</v>
      </c>
      <c r="H32" s="16">
        <f t="shared" si="1"/>
        <v>3546611.61</v>
      </c>
      <c r="I32" s="15">
        <f t="shared" si="1"/>
        <v>6216</v>
      </c>
      <c r="J32" s="15">
        <f t="shared" si="1"/>
        <v>21023</v>
      </c>
      <c r="K32" s="16">
        <f t="shared" si="1"/>
        <v>719087.03</v>
      </c>
      <c r="L32" s="15">
        <f t="shared" si="0"/>
        <v>3411</v>
      </c>
      <c r="M32" s="16">
        <f t="shared" si="0"/>
        <v>929944.2300000001</v>
      </c>
      <c r="N32" s="96">
        <f t="shared" si="0"/>
        <v>26038</v>
      </c>
      <c r="O32" s="97">
        <f>SUM(O6:O30)</f>
        <v>2239328.55</v>
      </c>
      <c r="P32" s="17">
        <f>SUM(P6:P30)</f>
        <v>437</v>
      </c>
      <c r="Q32" s="16">
        <f>SUM(Q6:Q30)</f>
        <v>180827.28000000003</v>
      </c>
    </row>
    <row r="34" spans="2:5" ht="15.75" hidden="1">
      <c r="B34" t="s">
        <v>87</v>
      </c>
      <c r="E34" s="76">
        <f>C32+F32+I32+L32+N32+P32+' II'!D31+' II'!G31+' II'!J31+' II'!L31+'III '!D33+'III '!F33+' IV '!E33+' IV '!G33+' IV '!I33+' IV '!K33</f>
        <v>133070</v>
      </c>
    </row>
    <row r="36" spans="5:14" ht="15.75">
      <c r="E36" s="10"/>
      <c r="F36" s="10"/>
      <c r="G36" s="10"/>
      <c r="H36" s="10"/>
      <c r="K36" s="10"/>
      <c r="N36" s="2"/>
    </row>
    <row r="38" ht="15.75">
      <c r="Q38" s="10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" footer="0.511811023622047"/>
  <pageSetup horizontalDpi="600" verticalDpi="600" orientation="landscape" paperSize="9" scale="85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1">
      <selection activeCell="L38" sqref="L38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03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6"/>
      <c r="K3" s="6"/>
      <c r="L3" s="4"/>
      <c r="M3" s="4"/>
    </row>
    <row r="4" spans="2:13" ht="76.5" customHeight="1">
      <c r="B4" s="107" t="s">
        <v>78</v>
      </c>
      <c r="C4" s="107"/>
      <c r="D4" s="109" t="s">
        <v>49</v>
      </c>
      <c r="E4" s="109"/>
      <c r="F4" s="109"/>
      <c r="G4" s="110" t="s">
        <v>52</v>
      </c>
      <c r="H4" s="110"/>
      <c r="I4" s="111"/>
      <c r="J4" s="112" t="s">
        <v>37</v>
      </c>
      <c r="K4" s="111"/>
      <c r="L4" s="109" t="s">
        <v>42</v>
      </c>
      <c r="M4" s="109"/>
    </row>
    <row r="5" spans="2:13" ht="33" customHeight="1">
      <c r="B5" s="107"/>
      <c r="C5" s="107"/>
      <c r="D5" s="9" t="s">
        <v>50</v>
      </c>
      <c r="E5" s="9" t="s">
        <v>51</v>
      </c>
      <c r="F5" s="8" t="s">
        <v>2</v>
      </c>
      <c r="G5" s="20" t="s">
        <v>50</v>
      </c>
      <c r="H5" s="20"/>
      <c r="I5" s="8" t="s">
        <v>2</v>
      </c>
      <c r="J5" s="8" t="s">
        <v>4</v>
      </c>
      <c r="K5" s="8" t="s">
        <v>2</v>
      </c>
      <c r="L5" s="8" t="s">
        <v>4</v>
      </c>
      <c r="M5" s="8" t="s">
        <v>2</v>
      </c>
    </row>
    <row r="6" spans="2:13" ht="15.75">
      <c r="B6" s="7" t="s">
        <v>5</v>
      </c>
      <c r="C6" s="7" t="s">
        <v>6</v>
      </c>
      <c r="D6" s="33">
        <v>204</v>
      </c>
      <c r="E6" s="11">
        <v>759</v>
      </c>
      <c r="F6" s="12">
        <v>31823.75</v>
      </c>
      <c r="G6" s="33">
        <v>240</v>
      </c>
      <c r="H6" s="11"/>
      <c r="I6" s="12">
        <v>21538.8</v>
      </c>
      <c r="J6" s="100">
        <v>133</v>
      </c>
      <c r="K6" s="92"/>
      <c r="L6" s="5">
        <v>4</v>
      </c>
      <c r="M6" s="40">
        <v>1990.9</v>
      </c>
    </row>
    <row r="7" spans="2:13" ht="15.75">
      <c r="B7" s="7"/>
      <c r="C7" s="7" t="s">
        <v>70</v>
      </c>
      <c r="D7" s="33">
        <v>27</v>
      </c>
      <c r="E7" s="33">
        <v>121</v>
      </c>
      <c r="F7" s="34">
        <v>5282.4</v>
      </c>
      <c r="G7" s="33">
        <v>25</v>
      </c>
      <c r="H7" s="33"/>
      <c r="I7" s="34">
        <v>2242</v>
      </c>
      <c r="J7" s="99">
        <v>10</v>
      </c>
      <c r="K7" s="92"/>
      <c r="L7" s="5">
        <v>1</v>
      </c>
      <c r="M7" s="40">
        <v>398.18</v>
      </c>
    </row>
    <row r="8" spans="2:15" ht="15.75">
      <c r="B8" s="7"/>
      <c r="C8" s="7" t="s">
        <v>71</v>
      </c>
      <c r="D8" s="7">
        <v>15</v>
      </c>
      <c r="E8" s="7">
        <v>65</v>
      </c>
      <c r="F8" s="12">
        <v>3409.9</v>
      </c>
      <c r="G8" s="7">
        <v>7</v>
      </c>
      <c r="H8" s="7"/>
      <c r="I8" s="12">
        <v>742.4</v>
      </c>
      <c r="J8" s="99">
        <v>12</v>
      </c>
      <c r="K8" s="92"/>
      <c r="L8" s="5">
        <v>0</v>
      </c>
      <c r="M8" s="39">
        <v>0</v>
      </c>
      <c r="O8" s="10" t="e">
        <f>#REF!+#REF!+#REF!+#REF!</f>
        <v>#REF!</v>
      </c>
    </row>
    <row r="9" spans="2:15" ht="15.75">
      <c r="B9" s="7" t="s">
        <v>68</v>
      </c>
      <c r="C9" s="7" t="s">
        <v>74</v>
      </c>
      <c r="D9" s="7">
        <v>26</v>
      </c>
      <c r="E9" s="7">
        <v>82</v>
      </c>
      <c r="F9" s="12">
        <v>3915.6</v>
      </c>
      <c r="G9" s="7">
        <v>22</v>
      </c>
      <c r="H9" s="7"/>
      <c r="I9" s="12">
        <v>3856.8</v>
      </c>
      <c r="J9" s="99">
        <v>22</v>
      </c>
      <c r="K9" s="92"/>
      <c r="L9" s="5">
        <v>0</v>
      </c>
      <c r="M9" s="40">
        <v>0</v>
      </c>
      <c r="O9" s="10"/>
    </row>
    <row r="10" spans="2:15" ht="15.75">
      <c r="B10" s="7" t="s">
        <v>45</v>
      </c>
      <c r="C10" s="7" t="s">
        <v>46</v>
      </c>
      <c r="D10" s="11">
        <v>26</v>
      </c>
      <c r="E10" s="11">
        <v>98</v>
      </c>
      <c r="F10" s="12">
        <v>4567.84</v>
      </c>
      <c r="G10" s="11">
        <v>11</v>
      </c>
      <c r="H10" s="11"/>
      <c r="I10" s="12">
        <v>1069.8</v>
      </c>
      <c r="J10" s="99">
        <v>26</v>
      </c>
      <c r="K10" s="92"/>
      <c r="L10" s="71">
        <v>3</v>
      </c>
      <c r="M10" s="51">
        <v>1274.44</v>
      </c>
      <c r="O10" s="10" t="e">
        <f>#REF!</f>
        <v>#REF!</v>
      </c>
    </row>
    <row r="11" spans="2:13" ht="15.75">
      <c r="B11" s="7" t="s">
        <v>29</v>
      </c>
      <c r="C11" s="7" t="s">
        <v>30</v>
      </c>
      <c r="D11" s="11">
        <v>231</v>
      </c>
      <c r="E11" s="11">
        <v>1151</v>
      </c>
      <c r="F11" s="12">
        <v>42689.7</v>
      </c>
      <c r="G11" s="11">
        <v>27</v>
      </c>
      <c r="H11" s="11"/>
      <c r="I11" s="12">
        <v>4042</v>
      </c>
      <c r="J11" s="101">
        <v>87</v>
      </c>
      <c r="K11" s="92"/>
      <c r="L11" s="5">
        <v>3</v>
      </c>
      <c r="M11" s="40">
        <v>1398.54</v>
      </c>
    </row>
    <row r="12" spans="2:13" ht="15.75">
      <c r="B12" s="7"/>
      <c r="C12" s="7" t="s">
        <v>31</v>
      </c>
      <c r="D12" s="11">
        <v>11</v>
      </c>
      <c r="E12" s="11">
        <v>41</v>
      </c>
      <c r="F12" s="12">
        <v>2254</v>
      </c>
      <c r="G12" s="11">
        <v>0</v>
      </c>
      <c r="H12" s="11"/>
      <c r="I12" s="12">
        <v>0</v>
      </c>
      <c r="J12" s="99">
        <v>8</v>
      </c>
      <c r="K12" s="92"/>
      <c r="L12" s="5">
        <v>1</v>
      </c>
      <c r="M12" s="40">
        <v>478.18</v>
      </c>
    </row>
    <row r="13" spans="2:15" ht="15.75">
      <c r="B13" s="7"/>
      <c r="C13" s="7" t="s">
        <v>32</v>
      </c>
      <c r="D13" s="11">
        <v>8</v>
      </c>
      <c r="E13" s="11">
        <v>48</v>
      </c>
      <c r="F13" s="12">
        <v>2605</v>
      </c>
      <c r="G13" s="11">
        <v>0</v>
      </c>
      <c r="H13" s="11"/>
      <c r="I13" s="12">
        <v>0</v>
      </c>
      <c r="J13" s="99">
        <v>2</v>
      </c>
      <c r="K13" s="92"/>
      <c r="L13" s="5">
        <v>0</v>
      </c>
      <c r="M13" s="40">
        <v>0</v>
      </c>
      <c r="O13" s="10" t="e">
        <f>#REF!+#REF!+#REF!</f>
        <v>#REF!</v>
      </c>
    </row>
    <row r="14" spans="2:16" ht="15.75">
      <c r="B14" s="7" t="s">
        <v>8</v>
      </c>
      <c r="C14" s="7" t="s">
        <v>9</v>
      </c>
      <c r="D14" s="11">
        <v>38</v>
      </c>
      <c r="E14" s="11">
        <v>97</v>
      </c>
      <c r="F14" s="12">
        <v>5250.8</v>
      </c>
      <c r="G14" s="11">
        <v>18</v>
      </c>
      <c r="H14" s="11"/>
      <c r="I14" s="12">
        <v>4010</v>
      </c>
      <c r="J14" s="99">
        <v>139</v>
      </c>
      <c r="K14" s="92"/>
      <c r="L14" s="5">
        <v>2</v>
      </c>
      <c r="M14" s="40">
        <v>796.36</v>
      </c>
      <c r="O14" s="10"/>
      <c r="P14" s="10"/>
    </row>
    <row r="15" spans="2:15" ht="15.75">
      <c r="B15" s="7"/>
      <c r="C15" s="7" t="s">
        <v>10</v>
      </c>
      <c r="D15" s="11">
        <v>0</v>
      </c>
      <c r="E15" s="11">
        <v>0</v>
      </c>
      <c r="F15" s="12">
        <v>0</v>
      </c>
      <c r="G15" s="11">
        <v>0</v>
      </c>
      <c r="H15" s="11"/>
      <c r="I15" s="12">
        <v>0</v>
      </c>
      <c r="J15" s="99">
        <v>71</v>
      </c>
      <c r="K15" s="92"/>
      <c r="L15" s="5">
        <v>0</v>
      </c>
      <c r="M15" s="40">
        <v>0</v>
      </c>
      <c r="O15" s="10" t="e">
        <f>#REF!+#REF!</f>
        <v>#REF!</v>
      </c>
    </row>
    <row r="16" spans="2:15" ht="15.75">
      <c r="B16" s="7" t="s">
        <v>11</v>
      </c>
      <c r="C16" s="7" t="s">
        <v>12</v>
      </c>
      <c r="D16" s="11">
        <v>37</v>
      </c>
      <c r="E16" s="11">
        <v>173</v>
      </c>
      <c r="F16" s="12">
        <v>6892</v>
      </c>
      <c r="G16" s="11">
        <v>11</v>
      </c>
      <c r="H16" s="11"/>
      <c r="I16" s="12">
        <v>4170</v>
      </c>
      <c r="J16" s="99">
        <v>5</v>
      </c>
      <c r="K16" s="92"/>
      <c r="L16" s="5">
        <v>0</v>
      </c>
      <c r="M16" s="40">
        <v>0</v>
      </c>
      <c r="O16" s="10"/>
    </row>
    <row r="17" spans="2:13" ht="15.75">
      <c r="B17" s="7"/>
      <c r="C17" s="7" t="s">
        <v>13</v>
      </c>
      <c r="D17" s="11">
        <v>25</v>
      </c>
      <c r="E17" s="11">
        <v>60</v>
      </c>
      <c r="F17" s="12">
        <v>3001</v>
      </c>
      <c r="G17" s="11">
        <v>3</v>
      </c>
      <c r="H17" s="11"/>
      <c r="I17" s="12">
        <v>553</v>
      </c>
      <c r="J17" s="99">
        <v>3</v>
      </c>
      <c r="K17" s="92"/>
      <c r="L17" s="5">
        <v>0</v>
      </c>
      <c r="M17" s="40">
        <v>0</v>
      </c>
    </row>
    <row r="18" spans="2:15" ht="15.75">
      <c r="B18" s="7"/>
      <c r="C18" s="7" t="s">
        <v>14</v>
      </c>
      <c r="D18" s="11">
        <v>28</v>
      </c>
      <c r="E18" s="11">
        <v>80</v>
      </c>
      <c r="F18" s="12">
        <v>3862</v>
      </c>
      <c r="G18" s="11">
        <v>30</v>
      </c>
      <c r="H18" s="11"/>
      <c r="I18" s="12">
        <v>13664</v>
      </c>
      <c r="J18" s="99">
        <v>3</v>
      </c>
      <c r="K18" s="92"/>
      <c r="L18" s="5">
        <v>0</v>
      </c>
      <c r="M18" s="40">
        <v>0</v>
      </c>
      <c r="O18" s="10" t="e">
        <f>#REF!+#REF!+#REF!</f>
        <v>#REF!</v>
      </c>
    </row>
    <row r="19" spans="2:21" ht="15.75">
      <c r="B19" s="7" t="s">
        <v>15</v>
      </c>
      <c r="C19" s="7" t="s">
        <v>16</v>
      </c>
      <c r="D19" s="11">
        <v>44</v>
      </c>
      <c r="E19" s="11">
        <v>145</v>
      </c>
      <c r="F19" s="12">
        <v>4918.5</v>
      </c>
      <c r="G19" s="11">
        <v>19</v>
      </c>
      <c r="H19" s="11"/>
      <c r="I19" s="12">
        <v>1902</v>
      </c>
      <c r="J19" s="99">
        <v>115</v>
      </c>
      <c r="K19" s="92"/>
      <c r="L19" s="5">
        <v>1</v>
      </c>
      <c r="M19" s="40">
        <v>518.18</v>
      </c>
      <c r="O19" s="10" t="e">
        <f>#REF!</f>
        <v>#REF!</v>
      </c>
      <c r="U19" s="37"/>
    </row>
    <row r="20" spans="2:21" ht="15.75">
      <c r="B20" s="7" t="s">
        <v>17</v>
      </c>
      <c r="C20" s="7" t="s">
        <v>18</v>
      </c>
      <c r="D20" s="11">
        <v>304</v>
      </c>
      <c r="E20" s="11">
        <v>800</v>
      </c>
      <c r="F20" s="12">
        <v>43575</v>
      </c>
      <c r="G20" s="11">
        <v>3</v>
      </c>
      <c r="H20" s="11"/>
      <c r="I20" s="12">
        <v>538</v>
      </c>
      <c r="J20" s="99">
        <v>125</v>
      </c>
      <c r="K20" s="92"/>
      <c r="L20" s="5">
        <v>0</v>
      </c>
      <c r="M20" s="40">
        <v>0</v>
      </c>
      <c r="U20" s="37"/>
    </row>
    <row r="21" spans="2:21" ht="15.75">
      <c r="B21" s="7"/>
      <c r="C21" s="7" t="s">
        <v>26</v>
      </c>
      <c r="D21" s="11">
        <v>20</v>
      </c>
      <c r="E21" s="11">
        <v>62</v>
      </c>
      <c r="F21" s="12">
        <v>3337</v>
      </c>
      <c r="G21" s="11">
        <v>0</v>
      </c>
      <c r="H21" s="11"/>
      <c r="I21" s="12">
        <v>0</v>
      </c>
      <c r="J21" s="99">
        <v>20</v>
      </c>
      <c r="K21" s="92"/>
      <c r="L21" s="5">
        <v>0</v>
      </c>
      <c r="M21" s="40">
        <v>0</v>
      </c>
      <c r="U21" s="38"/>
    </row>
    <row r="22" spans="2:21" ht="15.75">
      <c r="B22" s="7"/>
      <c r="C22" s="7" t="s">
        <v>47</v>
      </c>
      <c r="D22" s="11">
        <v>4</v>
      </c>
      <c r="E22" s="11">
        <v>37</v>
      </c>
      <c r="F22" s="12">
        <v>1747</v>
      </c>
      <c r="G22" s="11">
        <v>0</v>
      </c>
      <c r="H22" s="11"/>
      <c r="I22" s="12">
        <v>0</v>
      </c>
      <c r="J22" s="99">
        <v>14</v>
      </c>
      <c r="K22" s="92"/>
      <c r="L22" s="5">
        <v>0</v>
      </c>
      <c r="M22" s="40">
        <v>0</v>
      </c>
      <c r="O22" s="10" t="e">
        <f>#REF!+#REF!+#REF!</f>
        <v>#REF!</v>
      </c>
      <c r="U22" s="37"/>
    </row>
    <row r="23" spans="2:15" ht="15.75">
      <c r="B23" s="7" t="s">
        <v>19</v>
      </c>
      <c r="C23" s="7" t="s">
        <v>20</v>
      </c>
      <c r="D23" s="11">
        <v>246</v>
      </c>
      <c r="E23" s="11">
        <v>598</v>
      </c>
      <c r="F23" s="12">
        <v>31993.3</v>
      </c>
      <c r="G23" s="11">
        <v>2</v>
      </c>
      <c r="H23" s="11"/>
      <c r="I23" s="12">
        <v>219</v>
      </c>
      <c r="J23" s="99">
        <v>60</v>
      </c>
      <c r="K23" s="92"/>
      <c r="L23" s="5">
        <v>0</v>
      </c>
      <c r="M23" s="40">
        <v>0</v>
      </c>
      <c r="O23" s="10" t="e">
        <f>#REF!</f>
        <v>#REF!</v>
      </c>
    </row>
    <row r="24" spans="2:13" ht="15.75">
      <c r="B24" s="7"/>
      <c r="C24" s="7" t="s">
        <v>48</v>
      </c>
      <c r="D24" s="11">
        <v>80</v>
      </c>
      <c r="E24" s="11">
        <v>192</v>
      </c>
      <c r="F24" s="12">
        <v>10172</v>
      </c>
      <c r="G24" s="11">
        <v>0</v>
      </c>
      <c r="H24" s="11"/>
      <c r="I24" s="12">
        <v>0</v>
      </c>
      <c r="J24" s="99">
        <v>0</v>
      </c>
      <c r="K24" s="92"/>
      <c r="L24" s="5">
        <v>1</v>
      </c>
      <c r="M24" s="40">
        <v>398.18</v>
      </c>
    </row>
    <row r="25" spans="2:13" ht="15.75">
      <c r="B25" s="7" t="s">
        <v>35</v>
      </c>
      <c r="C25" s="7" t="s">
        <v>33</v>
      </c>
      <c r="D25" s="11">
        <v>80</v>
      </c>
      <c r="E25" s="11">
        <v>576</v>
      </c>
      <c r="F25" s="12">
        <v>37148.5</v>
      </c>
      <c r="G25" s="11">
        <v>0</v>
      </c>
      <c r="H25" s="11"/>
      <c r="I25" s="12">
        <v>0</v>
      </c>
      <c r="J25" s="100">
        <v>113</v>
      </c>
      <c r="K25" s="92"/>
      <c r="L25" s="71">
        <v>5</v>
      </c>
      <c r="M25" s="51">
        <v>1990.9</v>
      </c>
    </row>
    <row r="26" spans="2:13" ht="15.75">
      <c r="B26" s="7" t="s">
        <v>21</v>
      </c>
      <c r="C26" s="7" t="s">
        <v>22</v>
      </c>
      <c r="D26" s="11">
        <v>276</v>
      </c>
      <c r="E26" s="11">
        <v>1194</v>
      </c>
      <c r="F26" s="12">
        <v>72802.8</v>
      </c>
      <c r="G26" s="11">
        <v>39</v>
      </c>
      <c r="H26" s="11"/>
      <c r="I26" s="12">
        <v>2970</v>
      </c>
      <c r="J26" s="100">
        <v>36</v>
      </c>
      <c r="K26" s="92"/>
      <c r="L26" s="5">
        <v>9</v>
      </c>
      <c r="M26" s="40">
        <v>3583.62</v>
      </c>
    </row>
    <row r="27" spans="2:13" ht="15.75">
      <c r="B27" s="7" t="s">
        <v>67</v>
      </c>
      <c r="C27" s="7" t="s">
        <v>72</v>
      </c>
      <c r="D27" s="11">
        <v>141</v>
      </c>
      <c r="E27" s="11">
        <v>618</v>
      </c>
      <c r="F27" s="12">
        <v>40334.1</v>
      </c>
      <c r="G27" s="11">
        <v>4</v>
      </c>
      <c r="H27" s="11"/>
      <c r="I27" s="12">
        <v>355</v>
      </c>
      <c r="J27" s="99">
        <v>27</v>
      </c>
      <c r="K27" s="92"/>
      <c r="L27" s="71">
        <v>0</v>
      </c>
      <c r="M27" s="51">
        <v>0</v>
      </c>
    </row>
    <row r="28" spans="2:15" ht="15.75">
      <c r="B28" s="7"/>
      <c r="C28" s="14" t="s">
        <v>73</v>
      </c>
      <c r="D28" s="11">
        <v>32</v>
      </c>
      <c r="E28" s="11">
        <v>97</v>
      </c>
      <c r="F28" s="12">
        <v>4161.5</v>
      </c>
      <c r="G28" s="11">
        <v>5</v>
      </c>
      <c r="H28" s="11"/>
      <c r="I28" s="12">
        <v>793.2</v>
      </c>
      <c r="J28" s="99">
        <v>22</v>
      </c>
      <c r="K28" s="92"/>
      <c r="L28" s="5">
        <v>0</v>
      </c>
      <c r="M28" s="40">
        <v>0</v>
      </c>
      <c r="O28" s="10" t="e">
        <f>#REF!+#REF!+#REF!</f>
        <v>#REF!</v>
      </c>
    </row>
    <row r="29" spans="2:13" ht="15.75">
      <c r="B29" s="7" t="s">
        <v>23</v>
      </c>
      <c r="C29" s="7" t="s">
        <v>24</v>
      </c>
      <c r="D29" s="11">
        <v>146</v>
      </c>
      <c r="E29" s="11">
        <v>520</v>
      </c>
      <c r="F29" s="12">
        <v>29940.5</v>
      </c>
      <c r="G29" s="11">
        <v>43</v>
      </c>
      <c r="H29" s="11"/>
      <c r="I29" s="12">
        <v>3338.1</v>
      </c>
      <c r="J29" s="99">
        <v>102</v>
      </c>
      <c r="K29" s="92"/>
      <c r="L29" s="5">
        <v>6</v>
      </c>
      <c r="M29" s="40">
        <v>2389.08</v>
      </c>
    </row>
    <row r="30" spans="2:13" ht="15.75">
      <c r="B30" s="7"/>
      <c r="C30" s="7" t="s">
        <v>34</v>
      </c>
      <c r="D30" s="26">
        <v>36</v>
      </c>
      <c r="E30" s="26">
        <v>113</v>
      </c>
      <c r="F30" s="25">
        <v>5594</v>
      </c>
      <c r="G30" s="26">
        <v>1</v>
      </c>
      <c r="H30" s="26"/>
      <c r="I30" s="25">
        <v>48</v>
      </c>
      <c r="J30" s="99">
        <v>43</v>
      </c>
      <c r="K30" s="92"/>
      <c r="L30" s="5">
        <v>0</v>
      </c>
      <c r="M30" s="40">
        <v>0</v>
      </c>
    </row>
    <row r="31" spans="2:13" ht="15.75">
      <c r="B31" s="106" t="s">
        <v>25</v>
      </c>
      <c r="C31" s="106"/>
      <c r="D31" s="17">
        <f>SUM(D6:D30)</f>
        <v>2085</v>
      </c>
      <c r="E31" s="17">
        <f>SUM(E6:E30)</f>
        <v>7727</v>
      </c>
      <c r="F31" s="18">
        <f>SUM(F6:F30)</f>
        <v>401278.18999999994</v>
      </c>
      <c r="G31" s="19">
        <f>SUM(G6:G30)</f>
        <v>510</v>
      </c>
      <c r="H31" s="19"/>
      <c r="I31" s="18">
        <f>SUM(I6:I30)</f>
        <v>66052.1</v>
      </c>
      <c r="J31" s="102">
        <f>SUM(J6:J30)</f>
        <v>1198</v>
      </c>
      <c r="K31" s="93">
        <f>SUM(K6:K30)</f>
        <v>0</v>
      </c>
      <c r="L31" s="24">
        <f>SUM(L6:L30)</f>
        <v>36</v>
      </c>
      <c r="M31" s="16">
        <f>SUM(M6:M30)</f>
        <v>15216.56</v>
      </c>
    </row>
    <row r="33" ht="15.75">
      <c r="M33" s="41"/>
    </row>
    <row r="34" spans="4:8" ht="15.75">
      <c r="D34" s="10"/>
      <c r="E34" s="10"/>
      <c r="F34" s="10"/>
      <c r="G34" s="10"/>
      <c r="H34" s="10"/>
    </row>
    <row r="35" spans="7:13" ht="15.75">
      <c r="G35" s="10"/>
      <c r="H35" s="10"/>
      <c r="M35" s="10"/>
    </row>
    <row r="36" spans="9:10" ht="15.75">
      <c r="I36" s="10"/>
      <c r="J36" s="10"/>
    </row>
    <row r="37" ht="15.75">
      <c r="L37" s="10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" footer="0.511811023622047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37"/>
  <sheetViews>
    <sheetView zoomScalePageLayoutView="0" workbookViewId="0" topLeftCell="A1">
      <selection activeCell="E28" sqref="E28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13.09765625" style="0" customWidth="1"/>
    <col min="6" max="6" width="6.59765625" style="0" bestFit="1" customWidth="1"/>
    <col min="7" max="7" width="15.5" style="0" customWidth="1"/>
    <col min="8" max="8" width="10.69921875" style="0" customWidth="1"/>
    <col min="9" max="9" width="21" style="0" customWidth="1"/>
    <col min="10" max="10" width="9.19921875" style="0" bestFit="1" customWidth="1"/>
    <col min="11" max="11" width="11.3984375" style="0" bestFit="1" customWidth="1"/>
  </cols>
  <sheetData>
    <row r="1" ht="38.25" customHeight="1"/>
    <row r="2" spans="2:11" ht="19.5" customHeight="1">
      <c r="B2" s="113" t="s">
        <v>99</v>
      </c>
      <c r="C2" s="113"/>
      <c r="D2" s="113"/>
      <c r="E2" s="113"/>
      <c r="F2" s="113"/>
      <c r="G2" s="113"/>
      <c r="H2" s="113"/>
      <c r="I2" s="113"/>
      <c r="J2" s="113"/>
      <c r="K2" s="113"/>
    </row>
    <row r="3" ht="10.5" customHeight="1" hidden="1" thickBot="1"/>
    <row r="5" spans="2:11" ht="13.5" customHeight="1">
      <c r="B5" s="107" t="s">
        <v>78</v>
      </c>
      <c r="C5" s="107"/>
      <c r="D5" s="114" t="s">
        <v>44</v>
      </c>
      <c r="E5" s="114"/>
      <c r="F5" s="115" t="s">
        <v>43</v>
      </c>
      <c r="G5" s="115"/>
      <c r="H5" s="115"/>
      <c r="I5" s="115"/>
      <c r="J5" s="115"/>
      <c r="K5" s="115"/>
    </row>
    <row r="6" spans="2:11" ht="57.75" customHeight="1">
      <c r="B6" s="107"/>
      <c r="C6" s="107"/>
      <c r="D6" s="114"/>
      <c r="E6" s="114"/>
      <c r="F6" s="109" t="s">
        <v>104</v>
      </c>
      <c r="G6" s="109"/>
      <c r="H6" s="109" t="s">
        <v>95</v>
      </c>
      <c r="I6" s="109"/>
      <c r="J6" s="109" t="s">
        <v>92</v>
      </c>
      <c r="K6" s="109"/>
    </row>
    <row r="7" spans="2:11" ht="17.25" customHeight="1">
      <c r="B7" s="107"/>
      <c r="C7" s="107"/>
      <c r="D7" s="8" t="s">
        <v>4</v>
      </c>
      <c r="E7" s="8" t="s">
        <v>2</v>
      </c>
      <c r="F7" s="8" t="s">
        <v>4</v>
      </c>
      <c r="G7" s="8" t="s">
        <v>2</v>
      </c>
      <c r="H7" s="7" t="s">
        <v>90</v>
      </c>
      <c r="I7" s="81" t="s">
        <v>91</v>
      </c>
      <c r="J7" s="81" t="s">
        <v>93</v>
      </c>
      <c r="K7" s="7" t="s">
        <v>94</v>
      </c>
    </row>
    <row r="8" spans="2:11" ht="15.75">
      <c r="B8" s="7" t="s">
        <v>5</v>
      </c>
      <c r="C8" s="7" t="s">
        <v>6</v>
      </c>
      <c r="D8" s="11">
        <v>579</v>
      </c>
      <c r="E8" s="12">
        <v>54410.27</v>
      </c>
      <c r="F8" s="11">
        <v>195</v>
      </c>
      <c r="G8" s="12">
        <v>177000</v>
      </c>
      <c r="H8" s="82">
        <v>42</v>
      </c>
      <c r="I8" s="34">
        <v>90066.39</v>
      </c>
      <c r="J8" s="82">
        <f>F8+H8</f>
        <v>237</v>
      </c>
      <c r="K8" s="34">
        <f>G8+I8</f>
        <v>267066.39</v>
      </c>
    </row>
    <row r="9" spans="2:11" ht="15.75">
      <c r="B9" s="7"/>
      <c r="C9" s="7" t="s">
        <v>70</v>
      </c>
      <c r="D9" s="11">
        <v>56</v>
      </c>
      <c r="E9" s="12">
        <v>5321.48</v>
      </c>
      <c r="F9" s="11">
        <v>8</v>
      </c>
      <c r="G9" s="12">
        <v>9000</v>
      </c>
      <c r="H9" s="82">
        <v>1</v>
      </c>
      <c r="I9" s="34">
        <v>773.22</v>
      </c>
      <c r="J9" s="82">
        <f aca="true" t="shared" si="0" ref="J9:J33">F9+H9</f>
        <v>9</v>
      </c>
      <c r="K9" s="34">
        <f aca="true" t="shared" si="1" ref="K9:K33">G9+I9</f>
        <v>9773.22</v>
      </c>
    </row>
    <row r="10" spans="2:11" ht="15.75">
      <c r="B10" s="32"/>
      <c r="C10" s="7" t="s">
        <v>71</v>
      </c>
      <c r="D10" s="11">
        <v>87</v>
      </c>
      <c r="E10" s="12">
        <v>8286.81</v>
      </c>
      <c r="F10" s="11">
        <v>15</v>
      </c>
      <c r="G10" s="12">
        <v>13700</v>
      </c>
      <c r="H10" s="82">
        <v>0</v>
      </c>
      <c r="I10" s="34">
        <v>0</v>
      </c>
      <c r="J10" s="82">
        <f t="shared" si="0"/>
        <v>15</v>
      </c>
      <c r="K10" s="34">
        <f t="shared" si="1"/>
        <v>13700</v>
      </c>
    </row>
    <row r="11" spans="2:11" ht="15.75">
      <c r="B11" s="7" t="s">
        <v>68</v>
      </c>
      <c r="C11" s="7" t="s">
        <v>69</v>
      </c>
      <c r="D11" s="7">
        <v>44</v>
      </c>
      <c r="E11" s="12">
        <v>4059.8</v>
      </c>
      <c r="F11" s="7">
        <v>9</v>
      </c>
      <c r="G11" s="12">
        <v>8100</v>
      </c>
      <c r="H11" s="82">
        <v>1</v>
      </c>
      <c r="I11" s="34">
        <v>773.22</v>
      </c>
      <c r="J11" s="82">
        <f t="shared" si="0"/>
        <v>10</v>
      </c>
      <c r="K11" s="34">
        <f t="shared" si="1"/>
        <v>8873.22</v>
      </c>
    </row>
    <row r="12" spans="2:11" ht="15.75">
      <c r="B12" s="7" t="s">
        <v>45</v>
      </c>
      <c r="C12" s="7" t="s">
        <v>7</v>
      </c>
      <c r="D12" s="11">
        <v>45</v>
      </c>
      <c r="E12" s="12">
        <v>4152.05</v>
      </c>
      <c r="F12" s="11">
        <v>5</v>
      </c>
      <c r="G12" s="12">
        <v>4500</v>
      </c>
      <c r="H12" s="82">
        <v>2</v>
      </c>
      <c r="I12" s="34">
        <v>1670.14</v>
      </c>
      <c r="J12" s="82">
        <f t="shared" si="0"/>
        <v>7</v>
      </c>
      <c r="K12" s="34">
        <f t="shared" si="1"/>
        <v>6170.14</v>
      </c>
    </row>
    <row r="13" spans="2:11" ht="15.75">
      <c r="B13" s="7" t="s">
        <v>29</v>
      </c>
      <c r="C13" s="7" t="s">
        <v>30</v>
      </c>
      <c r="D13" s="11">
        <v>268</v>
      </c>
      <c r="E13" s="12">
        <v>25426.88</v>
      </c>
      <c r="F13" s="11">
        <v>46</v>
      </c>
      <c r="G13" s="12">
        <v>42500</v>
      </c>
      <c r="H13" s="82">
        <v>4</v>
      </c>
      <c r="I13" s="34">
        <v>3167.5</v>
      </c>
      <c r="J13" s="82">
        <f t="shared" si="0"/>
        <v>50</v>
      </c>
      <c r="K13" s="34">
        <f t="shared" si="1"/>
        <v>45667.5</v>
      </c>
    </row>
    <row r="14" spans="2:11" ht="15.75">
      <c r="B14" s="7"/>
      <c r="C14" s="7" t="s">
        <v>31</v>
      </c>
      <c r="D14" s="11">
        <v>9</v>
      </c>
      <c r="E14" s="12">
        <v>817.66</v>
      </c>
      <c r="F14" s="11">
        <v>4</v>
      </c>
      <c r="G14" s="12">
        <v>3600</v>
      </c>
      <c r="H14" s="82">
        <v>0</v>
      </c>
      <c r="I14" s="34">
        <v>0</v>
      </c>
      <c r="J14" s="82">
        <f t="shared" si="0"/>
        <v>4</v>
      </c>
      <c r="K14" s="34">
        <f t="shared" si="1"/>
        <v>3600</v>
      </c>
    </row>
    <row r="15" spans="2:11" ht="15.75">
      <c r="B15" s="7"/>
      <c r="C15" s="7" t="s">
        <v>32</v>
      </c>
      <c r="D15" s="11">
        <v>1</v>
      </c>
      <c r="E15" s="12">
        <v>96.28</v>
      </c>
      <c r="F15" s="11">
        <v>1</v>
      </c>
      <c r="G15" s="12">
        <v>900</v>
      </c>
      <c r="H15" s="82">
        <v>0</v>
      </c>
      <c r="I15" s="34">
        <v>0</v>
      </c>
      <c r="J15" s="82">
        <f t="shared" si="0"/>
        <v>1</v>
      </c>
      <c r="K15" s="34">
        <f t="shared" si="1"/>
        <v>900</v>
      </c>
    </row>
    <row r="16" spans="2:11" ht="15.75">
      <c r="B16" s="7" t="s">
        <v>8</v>
      </c>
      <c r="C16" s="7" t="s">
        <v>9</v>
      </c>
      <c r="D16" s="11">
        <v>177</v>
      </c>
      <c r="E16" s="12">
        <v>16608.31</v>
      </c>
      <c r="F16" s="11">
        <v>34</v>
      </c>
      <c r="G16" s="12">
        <v>30600</v>
      </c>
      <c r="H16" s="82">
        <v>2</v>
      </c>
      <c r="I16" s="34">
        <v>1556.59</v>
      </c>
      <c r="J16" s="82">
        <f t="shared" si="0"/>
        <v>36</v>
      </c>
      <c r="K16" s="34">
        <f t="shared" si="1"/>
        <v>32156.59</v>
      </c>
    </row>
    <row r="17" spans="2:11" ht="15.75">
      <c r="B17" s="7"/>
      <c r="C17" s="7" t="s">
        <v>10</v>
      </c>
      <c r="D17" s="11">
        <v>101</v>
      </c>
      <c r="E17" s="12">
        <v>9816.11</v>
      </c>
      <c r="F17" s="11">
        <v>20</v>
      </c>
      <c r="G17" s="12">
        <v>18000</v>
      </c>
      <c r="H17" s="82">
        <v>10</v>
      </c>
      <c r="I17" s="34">
        <v>7794.82</v>
      </c>
      <c r="J17" s="82">
        <f t="shared" si="0"/>
        <v>30</v>
      </c>
      <c r="K17" s="34">
        <f t="shared" si="1"/>
        <v>25794.82</v>
      </c>
    </row>
    <row r="18" spans="2:11" ht="15.75">
      <c r="B18" s="7" t="s">
        <v>11</v>
      </c>
      <c r="C18" s="7" t="s">
        <v>12</v>
      </c>
      <c r="D18" s="11">
        <v>49</v>
      </c>
      <c r="E18" s="12">
        <v>4551.64</v>
      </c>
      <c r="F18" s="11">
        <v>16</v>
      </c>
      <c r="G18" s="12">
        <v>14400</v>
      </c>
      <c r="H18" s="82">
        <v>13</v>
      </c>
      <c r="I18" s="34">
        <v>10112.76</v>
      </c>
      <c r="J18" s="82">
        <f t="shared" si="0"/>
        <v>29</v>
      </c>
      <c r="K18" s="34">
        <f t="shared" si="1"/>
        <v>24512.760000000002</v>
      </c>
    </row>
    <row r="19" spans="2:11" ht="15.75">
      <c r="B19" s="7"/>
      <c r="C19" s="7" t="s">
        <v>13</v>
      </c>
      <c r="D19" s="11">
        <v>47</v>
      </c>
      <c r="E19" s="12">
        <v>4372.83</v>
      </c>
      <c r="F19" s="11">
        <v>16</v>
      </c>
      <c r="G19" s="12">
        <v>14500</v>
      </c>
      <c r="H19" s="82">
        <v>1</v>
      </c>
      <c r="I19" s="34">
        <v>910.15</v>
      </c>
      <c r="J19" s="82">
        <f t="shared" si="0"/>
        <v>17</v>
      </c>
      <c r="K19" s="34">
        <f t="shared" si="1"/>
        <v>15410.15</v>
      </c>
    </row>
    <row r="20" spans="2:11" ht="15.75">
      <c r="B20" s="7"/>
      <c r="C20" s="7" t="s">
        <v>14</v>
      </c>
      <c r="D20" s="11">
        <v>45</v>
      </c>
      <c r="E20" s="12">
        <v>4155.98</v>
      </c>
      <c r="F20" s="11">
        <v>28</v>
      </c>
      <c r="G20" s="12">
        <v>27000</v>
      </c>
      <c r="H20" s="82">
        <v>4</v>
      </c>
      <c r="I20" s="34">
        <v>3103.03</v>
      </c>
      <c r="J20" s="82">
        <f t="shared" si="0"/>
        <v>32</v>
      </c>
      <c r="K20" s="34">
        <f t="shared" si="1"/>
        <v>30103.03</v>
      </c>
    </row>
    <row r="21" spans="2:11" ht="15.75">
      <c r="B21" s="7" t="s">
        <v>15</v>
      </c>
      <c r="C21" s="7" t="s">
        <v>16</v>
      </c>
      <c r="D21" s="11">
        <v>75</v>
      </c>
      <c r="E21" s="12">
        <v>6976.61</v>
      </c>
      <c r="F21" s="11">
        <v>22</v>
      </c>
      <c r="G21" s="12">
        <v>19800</v>
      </c>
      <c r="H21" s="82">
        <v>5</v>
      </c>
      <c r="I21" s="34">
        <v>3896.55</v>
      </c>
      <c r="J21" s="82">
        <f t="shared" si="0"/>
        <v>27</v>
      </c>
      <c r="K21" s="34">
        <f t="shared" si="1"/>
        <v>23696.55</v>
      </c>
    </row>
    <row r="22" spans="2:11" ht="15.75">
      <c r="B22" s="7" t="s">
        <v>17</v>
      </c>
      <c r="C22" s="7" t="s">
        <v>18</v>
      </c>
      <c r="D22" s="11">
        <v>133</v>
      </c>
      <c r="E22" s="12">
        <v>12557.61</v>
      </c>
      <c r="F22" s="11">
        <v>11</v>
      </c>
      <c r="G22" s="12">
        <v>10000</v>
      </c>
      <c r="H22" s="82">
        <v>1</v>
      </c>
      <c r="I22" s="34">
        <v>773.22</v>
      </c>
      <c r="J22" s="82">
        <f t="shared" si="0"/>
        <v>12</v>
      </c>
      <c r="K22" s="34">
        <f t="shared" si="1"/>
        <v>10773.22</v>
      </c>
    </row>
    <row r="23" spans="2:11" ht="15.75">
      <c r="B23" s="7"/>
      <c r="C23" s="7" t="s">
        <v>26</v>
      </c>
      <c r="D23" s="11">
        <v>20</v>
      </c>
      <c r="E23" s="12">
        <v>1866.9</v>
      </c>
      <c r="F23" s="11">
        <v>2</v>
      </c>
      <c r="G23" s="12">
        <v>1800</v>
      </c>
      <c r="H23" s="82">
        <v>0</v>
      </c>
      <c r="I23" s="34">
        <v>0</v>
      </c>
      <c r="J23" s="82">
        <f t="shared" si="0"/>
        <v>2</v>
      </c>
      <c r="K23" s="34">
        <f t="shared" si="1"/>
        <v>1800</v>
      </c>
    </row>
    <row r="24" spans="2:11" ht="15.75">
      <c r="B24" s="7"/>
      <c r="C24" s="7" t="s">
        <v>47</v>
      </c>
      <c r="D24" s="11">
        <v>26</v>
      </c>
      <c r="E24" s="12">
        <v>2562.29</v>
      </c>
      <c r="F24" s="11">
        <v>1</v>
      </c>
      <c r="G24" s="12">
        <v>1000</v>
      </c>
      <c r="H24" s="85">
        <v>0</v>
      </c>
      <c r="I24" s="44">
        <v>0</v>
      </c>
      <c r="J24" s="82">
        <f t="shared" si="0"/>
        <v>1</v>
      </c>
      <c r="K24" s="34">
        <f t="shared" si="1"/>
        <v>1000</v>
      </c>
    </row>
    <row r="25" spans="2:11" ht="15.75">
      <c r="B25" s="7" t="s">
        <v>19</v>
      </c>
      <c r="C25" s="7" t="s">
        <v>20</v>
      </c>
      <c r="D25" s="11">
        <v>80</v>
      </c>
      <c r="E25" s="12">
        <v>7236.11</v>
      </c>
      <c r="F25" s="11">
        <v>5</v>
      </c>
      <c r="G25" s="12">
        <v>4600</v>
      </c>
      <c r="H25" s="82">
        <v>0</v>
      </c>
      <c r="I25" s="34">
        <v>0</v>
      </c>
      <c r="J25" s="82">
        <f t="shared" si="0"/>
        <v>5</v>
      </c>
      <c r="K25" s="34">
        <f t="shared" si="1"/>
        <v>4600</v>
      </c>
    </row>
    <row r="26" spans="2:11" ht="15.75">
      <c r="B26" s="7"/>
      <c r="C26" s="7" t="s">
        <v>48</v>
      </c>
      <c r="D26" s="11">
        <v>31</v>
      </c>
      <c r="E26" s="12">
        <v>2776.07</v>
      </c>
      <c r="F26" s="11">
        <v>4</v>
      </c>
      <c r="G26" s="12">
        <v>3700</v>
      </c>
      <c r="H26" s="82">
        <v>0</v>
      </c>
      <c r="I26" s="34">
        <v>0</v>
      </c>
      <c r="J26" s="82">
        <f t="shared" si="0"/>
        <v>4</v>
      </c>
      <c r="K26" s="34">
        <f t="shared" si="1"/>
        <v>3700</v>
      </c>
    </row>
    <row r="27" spans="2:11" ht="15.75">
      <c r="B27" s="7" t="s">
        <v>35</v>
      </c>
      <c r="C27" s="7" t="s">
        <v>33</v>
      </c>
      <c r="D27" s="11">
        <v>170</v>
      </c>
      <c r="E27" s="12">
        <v>17726.31</v>
      </c>
      <c r="F27" s="11">
        <v>23</v>
      </c>
      <c r="G27" s="12">
        <v>21800</v>
      </c>
      <c r="H27" s="82">
        <v>83</v>
      </c>
      <c r="I27" s="34">
        <v>65281.13</v>
      </c>
      <c r="J27" s="82">
        <f t="shared" si="0"/>
        <v>106</v>
      </c>
      <c r="K27" s="34">
        <f t="shared" si="1"/>
        <v>87081.13</v>
      </c>
    </row>
    <row r="28" spans="2:11" ht="15.75">
      <c r="B28" s="7" t="s">
        <v>21</v>
      </c>
      <c r="C28" s="7" t="s">
        <v>22</v>
      </c>
      <c r="D28" s="11">
        <v>199</v>
      </c>
      <c r="E28" s="13">
        <v>19038.41</v>
      </c>
      <c r="F28" s="36">
        <v>39</v>
      </c>
      <c r="G28" s="40">
        <v>35100</v>
      </c>
      <c r="H28" s="89">
        <v>6</v>
      </c>
      <c r="I28" s="90">
        <v>4649.47</v>
      </c>
      <c r="J28" s="82">
        <f t="shared" si="0"/>
        <v>45</v>
      </c>
      <c r="K28" s="34">
        <f t="shared" si="1"/>
        <v>39749.47</v>
      </c>
    </row>
    <row r="29" spans="2:11" ht="15.75">
      <c r="B29" s="7" t="s">
        <v>67</v>
      </c>
      <c r="C29" s="7" t="s">
        <v>72</v>
      </c>
      <c r="D29" s="11">
        <v>22</v>
      </c>
      <c r="E29" s="12">
        <v>2076.44</v>
      </c>
      <c r="F29" s="11">
        <v>2</v>
      </c>
      <c r="G29" s="12">
        <v>1800</v>
      </c>
      <c r="H29" s="82">
        <v>0</v>
      </c>
      <c r="I29" s="34">
        <v>0</v>
      </c>
      <c r="J29" s="82">
        <f t="shared" si="0"/>
        <v>2</v>
      </c>
      <c r="K29" s="34">
        <f t="shared" si="1"/>
        <v>1800</v>
      </c>
    </row>
    <row r="30" spans="2:11" ht="15.75">
      <c r="B30" s="7"/>
      <c r="C30" s="14" t="s">
        <v>73</v>
      </c>
      <c r="D30" s="11">
        <v>24</v>
      </c>
      <c r="E30" s="12">
        <v>2321.28</v>
      </c>
      <c r="F30" s="11">
        <v>10</v>
      </c>
      <c r="G30" s="12">
        <v>9100</v>
      </c>
      <c r="H30" s="82">
        <v>1</v>
      </c>
      <c r="I30" s="34">
        <v>783.37</v>
      </c>
      <c r="J30" s="82">
        <f t="shared" si="0"/>
        <v>11</v>
      </c>
      <c r="K30" s="34">
        <f t="shared" si="1"/>
        <v>9883.37</v>
      </c>
    </row>
    <row r="31" spans="2:11" ht="15.75">
      <c r="B31" s="7" t="s">
        <v>23</v>
      </c>
      <c r="C31" s="7" t="s">
        <v>24</v>
      </c>
      <c r="D31" s="11">
        <v>57</v>
      </c>
      <c r="E31" s="12">
        <v>5364.87</v>
      </c>
      <c r="F31" s="11">
        <v>8</v>
      </c>
      <c r="G31" s="12">
        <v>7200</v>
      </c>
      <c r="H31" s="82">
        <v>0</v>
      </c>
      <c r="I31" s="34">
        <v>0</v>
      </c>
      <c r="J31" s="82">
        <f t="shared" si="0"/>
        <v>8</v>
      </c>
      <c r="K31" s="34">
        <f t="shared" si="1"/>
        <v>7200</v>
      </c>
    </row>
    <row r="32" spans="2:11" ht="15.75" customHeight="1">
      <c r="B32" s="7"/>
      <c r="C32" s="7" t="s">
        <v>34</v>
      </c>
      <c r="D32" s="11">
        <v>13</v>
      </c>
      <c r="E32" s="12">
        <v>1151.94</v>
      </c>
      <c r="F32" s="11">
        <v>2</v>
      </c>
      <c r="G32" s="12">
        <v>1800</v>
      </c>
      <c r="H32" s="82">
        <v>0</v>
      </c>
      <c r="I32" s="34">
        <v>0</v>
      </c>
      <c r="J32" s="82">
        <f t="shared" si="0"/>
        <v>2</v>
      </c>
      <c r="K32" s="34">
        <f t="shared" si="1"/>
        <v>1800</v>
      </c>
    </row>
    <row r="33" spans="2:11" ht="15.75">
      <c r="B33" s="106" t="s">
        <v>25</v>
      </c>
      <c r="C33" s="106"/>
      <c r="D33" s="19">
        <f aca="true" t="shared" si="2" ref="D33:I33">SUM(D8:D32)</f>
        <v>2358</v>
      </c>
      <c r="E33" s="30">
        <f t="shared" si="2"/>
        <v>223730.94</v>
      </c>
      <c r="F33" s="19">
        <f t="shared" si="2"/>
        <v>526</v>
      </c>
      <c r="G33" s="30">
        <f t="shared" si="2"/>
        <v>481500</v>
      </c>
      <c r="H33" s="84">
        <f t="shared" si="2"/>
        <v>176</v>
      </c>
      <c r="I33" s="83">
        <f t="shared" si="2"/>
        <v>195311.56</v>
      </c>
      <c r="J33" s="84">
        <f t="shared" si="0"/>
        <v>702</v>
      </c>
      <c r="K33" s="83">
        <f t="shared" si="1"/>
        <v>676811.56</v>
      </c>
    </row>
    <row r="34" spans="4:7" ht="15.75">
      <c r="D34" s="4"/>
      <c r="E34" s="4"/>
      <c r="F34" s="4"/>
      <c r="G34" s="4"/>
    </row>
    <row r="35" spans="4:7" ht="15.75">
      <c r="D35" s="4"/>
      <c r="E35" s="21"/>
      <c r="F35" s="4"/>
      <c r="G35" s="22"/>
    </row>
    <row r="36" spans="4:7" ht="15.75">
      <c r="D36" s="4"/>
      <c r="E36" s="4"/>
      <c r="F36" s="4"/>
      <c r="G36" s="4"/>
    </row>
    <row r="37" ht="15.75">
      <c r="C37" s="3"/>
    </row>
  </sheetData>
  <sheetProtection/>
  <mergeCells count="8">
    <mergeCell ref="B2:K2"/>
    <mergeCell ref="B5:C7"/>
    <mergeCell ref="D5:E6"/>
    <mergeCell ref="B33:C33"/>
    <mergeCell ref="F5:K5"/>
    <mergeCell ref="F6:G6"/>
    <mergeCell ref="H6:I6"/>
    <mergeCell ref="J6:K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F17" sqref="F17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</cols>
  <sheetData>
    <row r="1" ht="38.25" customHeight="1"/>
    <row r="2" spans="1:12" ht="40.5" customHeight="1">
      <c r="A2" s="103" t="s">
        <v>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ht="8.25" customHeight="1"/>
    <row r="4" ht="7.5" customHeight="1"/>
    <row r="5" spans="1:12" ht="13.5" customHeight="1">
      <c r="A5" s="107" t="s">
        <v>78</v>
      </c>
      <c r="B5" s="107"/>
      <c r="C5" s="109" t="s">
        <v>75</v>
      </c>
      <c r="D5" s="109"/>
      <c r="E5" s="116" t="s">
        <v>79</v>
      </c>
      <c r="F5" s="117"/>
      <c r="G5" s="116" t="s">
        <v>80</v>
      </c>
      <c r="H5" s="117"/>
      <c r="I5" s="116" t="s">
        <v>84</v>
      </c>
      <c r="J5" s="117"/>
      <c r="K5" s="116" t="s">
        <v>76</v>
      </c>
      <c r="L5" s="117"/>
    </row>
    <row r="6" spans="1:12" ht="45.75" customHeight="1">
      <c r="A6" s="107"/>
      <c r="B6" s="107"/>
      <c r="C6" s="109"/>
      <c r="D6" s="109"/>
      <c r="E6" s="118"/>
      <c r="F6" s="119"/>
      <c r="G6" s="118"/>
      <c r="H6" s="119"/>
      <c r="I6" s="118"/>
      <c r="J6" s="119"/>
      <c r="K6" s="118"/>
      <c r="L6" s="119"/>
    </row>
    <row r="7" spans="1:12" ht="17.25" customHeight="1">
      <c r="A7" s="107"/>
      <c r="B7" s="107"/>
      <c r="C7" s="8" t="s">
        <v>4</v>
      </c>
      <c r="D7" s="8" t="s">
        <v>2</v>
      </c>
      <c r="E7" s="8" t="s">
        <v>4</v>
      </c>
      <c r="F7" s="8" t="s">
        <v>2</v>
      </c>
      <c r="G7" s="8" t="s">
        <v>4</v>
      </c>
      <c r="H7" s="8" t="s">
        <v>2</v>
      </c>
      <c r="I7" s="8" t="s">
        <v>4</v>
      </c>
      <c r="J7" s="8" t="s">
        <v>2</v>
      </c>
      <c r="K7" s="8" t="s">
        <v>4</v>
      </c>
      <c r="L7" s="8" t="s">
        <v>2</v>
      </c>
    </row>
    <row r="8" spans="1:12" ht="15.75">
      <c r="A8" s="46" t="s">
        <v>5</v>
      </c>
      <c r="B8" s="46" t="s">
        <v>6</v>
      </c>
      <c r="C8" s="49">
        <v>0</v>
      </c>
      <c r="D8" s="50">
        <v>0</v>
      </c>
      <c r="E8" s="11">
        <v>62</v>
      </c>
      <c r="F8" s="12">
        <v>16950.6</v>
      </c>
      <c r="G8" s="11">
        <v>62</v>
      </c>
      <c r="H8" s="12">
        <v>4391.25</v>
      </c>
      <c r="I8" s="11">
        <v>3339</v>
      </c>
      <c r="J8" s="12">
        <v>824515.2</v>
      </c>
      <c r="K8" s="11">
        <v>780</v>
      </c>
      <c r="L8" s="12">
        <v>198919.98</v>
      </c>
    </row>
    <row r="9" spans="1:12" ht="15.75">
      <c r="A9" s="46"/>
      <c r="B9" s="46" t="s">
        <v>70</v>
      </c>
      <c r="C9" s="49">
        <v>0</v>
      </c>
      <c r="D9" s="50">
        <v>0</v>
      </c>
      <c r="E9" s="11">
        <v>6</v>
      </c>
      <c r="F9" s="12">
        <v>1585</v>
      </c>
      <c r="G9" s="11">
        <v>6</v>
      </c>
      <c r="H9" s="12">
        <v>408.73</v>
      </c>
      <c r="I9" s="11">
        <v>412</v>
      </c>
      <c r="J9" s="12">
        <v>93648</v>
      </c>
      <c r="K9" s="11">
        <v>67</v>
      </c>
      <c r="L9" s="12">
        <v>16929.36</v>
      </c>
    </row>
    <row r="10" spans="1:12" ht="15.75">
      <c r="A10" s="46"/>
      <c r="B10" s="46" t="s">
        <v>71</v>
      </c>
      <c r="C10" s="49">
        <v>0</v>
      </c>
      <c r="D10" s="50">
        <v>0</v>
      </c>
      <c r="E10" s="11">
        <v>3</v>
      </c>
      <c r="F10" s="12">
        <v>792</v>
      </c>
      <c r="G10" s="11">
        <v>3</v>
      </c>
      <c r="H10" s="12">
        <v>204.24</v>
      </c>
      <c r="I10" s="11">
        <v>598</v>
      </c>
      <c r="J10" s="12">
        <v>119856</v>
      </c>
      <c r="K10" s="11">
        <v>77</v>
      </c>
      <c r="L10" s="44">
        <v>19280.66</v>
      </c>
    </row>
    <row r="11" spans="1:12" ht="15.75">
      <c r="A11" s="46" t="s">
        <v>68</v>
      </c>
      <c r="B11" s="46" t="s">
        <v>69</v>
      </c>
      <c r="C11" s="49">
        <v>0</v>
      </c>
      <c r="D11" s="50">
        <v>0</v>
      </c>
      <c r="E11" s="11">
        <v>9</v>
      </c>
      <c r="F11" s="12">
        <v>2593</v>
      </c>
      <c r="G11" s="11">
        <v>9</v>
      </c>
      <c r="H11" s="12">
        <v>668.65</v>
      </c>
      <c r="I11" s="11">
        <v>516</v>
      </c>
      <c r="J11" s="12">
        <v>123984</v>
      </c>
      <c r="K11" s="7">
        <v>80</v>
      </c>
      <c r="L11" s="12">
        <v>19986.05</v>
      </c>
    </row>
    <row r="12" spans="1:12" ht="15.75">
      <c r="A12" s="46" t="s">
        <v>45</v>
      </c>
      <c r="B12" s="46" t="s">
        <v>7</v>
      </c>
      <c r="C12" s="49">
        <v>0</v>
      </c>
      <c r="D12" s="50">
        <v>0</v>
      </c>
      <c r="E12" s="11">
        <v>5</v>
      </c>
      <c r="F12" s="12">
        <v>1393</v>
      </c>
      <c r="G12" s="11">
        <v>5</v>
      </c>
      <c r="H12" s="12">
        <v>359.21</v>
      </c>
      <c r="I12" s="11">
        <v>518</v>
      </c>
      <c r="J12" s="12">
        <v>157540.8</v>
      </c>
      <c r="K12" s="11">
        <v>85</v>
      </c>
      <c r="L12" s="12">
        <v>20691.44</v>
      </c>
    </row>
    <row r="13" spans="1:12" ht="15.75">
      <c r="A13" s="46" t="s">
        <v>29</v>
      </c>
      <c r="B13" s="46" t="s">
        <v>30</v>
      </c>
      <c r="C13" s="49">
        <v>0</v>
      </c>
      <c r="D13" s="50">
        <v>0</v>
      </c>
      <c r="E13" s="11">
        <v>20</v>
      </c>
      <c r="F13" s="12">
        <v>4856</v>
      </c>
      <c r="G13" s="11">
        <v>19</v>
      </c>
      <c r="H13" s="12">
        <v>1184.16</v>
      </c>
      <c r="I13" s="11">
        <v>2012</v>
      </c>
      <c r="J13" s="12">
        <v>493496</v>
      </c>
      <c r="K13" s="11">
        <v>310</v>
      </c>
      <c r="L13" s="12">
        <v>77357.77</v>
      </c>
    </row>
    <row r="14" spans="1:12" ht="15.75">
      <c r="A14" s="46"/>
      <c r="B14" s="46" t="s">
        <v>31</v>
      </c>
      <c r="C14" s="49">
        <v>0</v>
      </c>
      <c r="D14" s="50">
        <v>0</v>
      </c>
      <c r="E14" s="11">
        <v>0</v>
      </c>
      <c r="F14" s="12">
        <v>0</v>
      </c>
      <c r="G14" s="11">
        <v>0</v>
      </c>
      <c r="H14" s="12">
        <v>0</v>
      </c>
      <c r="I14" s="11">
        <v>87</v>
      </c>
      <c r="J14" s="12">
        <v>23184</v>
      </c>
      <c r="K14" s="11">
        <v>10</v>
      </c>
      <c r="L14" s="12">
        <v>2351.3</v>
      </c>
    </row>
    <row r="15" spans="1:12" ht="15.75">
      <c r="A15" s="46"/>
      <c r="B15" s="46" t="s">
        <v>32</v>
      </c>
      <c r="C15" s="49">
        <v>0</v>
      </c>
      <c r="D15" s="50">
        <v>0</v>
      </c>
      <c r="E15" s="11">
        <v>0</v>
      </c>
      <c r="F15" s="12">
        <v>0</v>
      </c>
      <c r="G15" s="11">
        <v>0</v>
      </c>
      <c r="H15" s="12">
        <v>0</v>
      </c>
      <c r="I15" s="11">
        <v>74</v>
      </c>
      <c r="J15" s="12">
        <v>19104</v>
      </c>
      <c r="K15" s="11">
        <v>7</v>
      </c>
      <c r="L15" s="12">
        <v>1645.91</v>
      </c>
    </row>
    <row r="16" spans="1:12" ht="15.75">
      <c r="A16" s="46" t="s">
        <v>8</v>
      </c>
      <c r="B16" s="46" t="s">
        <v>9</v>
      </c>
      <c r="C16" s="49">
        <v>0</v>
      </c>
      <c r="D16" s="50">
        <v>0</v>
      </c>
      <c r="E16" s="11">
        <v>10</v>
      </c>
      <c r="F16" s="12">
        <v>2786</v>
      </c>
      <c r="G16" s="11">
        <v>10</v>
      </c>
      <c r="H16" s="12">
        <v>718.42</v>
      </c>
      <c r="I16" s="11">
        <v>662</v>
      </c>
      <c r="J16" s="12">
        <v>167424</v>
      </c>
      <c r="K16" s="11">
        <v>179</v>
      </c>
      <c r="L16" s="12">
        <v>46320.61</v>
      </c>
    </row>
    <row r="17" spans="1:12" ht="15.75">
      <c r="A17" s="46"/>
      <c r="B17" s="46" t="s">
        <v>10</v>
      </c>
      <c r="C17" s="49">
        <v>0</v>
      </c>
      <c r="D17" s="50">
        <v>0</v>
      </c>
      <c r="E17" s="11">
        <v>3</v>
      </c>
      <c r="F17" s="12">
        <v>722</v>
      </c>
      <c r="G17" s="11">
        <v>4</v>
      </c>
      <c r="H17" s="12">
        <v>235.95</v>
      </c>
      <c r="I17" s="11">
        <v>348</v>
      </c>
      <c r="J17" s="12">
        <v>85680</v>
      </c>
      <c r="K17" s="11">
        <v>87</v>
      </c>
      <c r="L17" s="12">
        <v>22337.35</v>
      </c>
    </row>
    <row r="18" spans="1:12" ht="15.75">
      <c r="A18" s="46" t="s">
        <v>11</v>
      </c>
      <c r="B18" s="46" t="s">
        <v>12</v>
      </c>
      <c r="C18" s="49">
        <v>0</v>
      </c>
      <c r="D18" s="50">
        <v>0</v>
      </c>
      <c r="E18" s="11">
        <v>8</v>
      </c>
      <c r="F18" s="12">
        <v>2258</v>
      </c>
      <c r="G18" s="11">
        <v>8</v>
      </c>
      <c r="H18" s="12">
        <v>582.26</v>
      </c>
      <c r="I18" s="11">
        <v>325</v>
      </c>
      <c r="J18" s="12">
        <v>90360</v>
      </c>
      <c r="K18" s="11">
        <v>63</v>
      </c>
      <c r="L18" s="12">
        <v>16223.97</v>
      </c>
    </row>
    <row r="19" spans="1:12" ht="15.75">
      <c r="A19" s="46"/>
      <c r="B19" s="46" t="s">
        <v>13</v>
      </c>
      <c r="C19" s="49">
        <v>0</v>
      </c>
      <c r="D19" s="50">
        <v>0</v>
      </c>
      <c r="E19" s="11">
        <v>9</v>
      </c>
      <c r="F19" s="12">
        <v>2306</v>
      </c>
      <c r="G19" s="11">
        <v>9</v>
      </c>
      <c r="H19" s="12">
        <v>594.66</v>
      </c>
      <c r="I19" s="11">
        <v>129</v>
      </c>
      <c r="J19" s="12">
        <v>35856</v>
      </c>
      <c r="K19" s="11">
        <v>37</v>
      </c>
      <c r="L19" s="12">
        <v>10110.59</v>
      </c>
    </row>
    <row r="20" spans="1:12" ht="15.75">
      <c r="A20" s="46"/>
      <c r="B20" s="46" t="s">
        <v>14</v>
      </c>
      <c r="C20" s="49">
        <v>0</v>
      </c>
      <c r="D20" s="50">
        <v>0</v>
      </c>
      <c r="E20" s="11">
        <v>5</v>
      </c>
      <c r="F20" s="12">
        <v>1393</v>
      </c>
      <c r="G20" s="11">
        <v>5</v>
      </c>
      <c r="H20" s="12">
        <v>359.21</v>
      </c>
      <c r="I20" s="11">
        <v>217</v>
      </c>
      <c r="J20" s="12">
        <v>64272</v>
      </c>
      <c r="K20" s="11">
        <v>77</v>
      </c>
      <c r="L20" s="12">
        <v>19280.66</v>
      </c>
    </row>
    <row r="21" spans="1:12" ht="15.75">
      <c r="A21" s="46" t="s">
        <v>15</v>
      </c>
      <c r="B21" s="46" t="s">
        <v>16</v>
      </c>
      <c r="C21" s="49">
        <v>0</v>
      </c>
      <c r="D21" s="50">
        <v>0</v>
      </c>
      <c r="E21" s="11">
        <v>8</v>
      </c>
      <c r="F21" s="12">
        <v>2043</v>
      </c>
      <c r="G21" s="11">
        <v>8</v>
      </c>
      <c r="H21" s="12">
        <v>526.83</v>
      </c>
      <c r="I21" s="11">
        <v>395</v>
      </c>
      <c r="J21" s="12">
        <v>114720</v>
      </c>
      <c r="K21" s="11">
        <v>119</v>
      </c>
      <c r="L21" s="12">
        <v>28450.73</v>
      </c>
    </row>
    <row r="22" spans="1:12" ht="15.75">
      <c r="A22" s="46" t="s">
        <v>17</v>
      </c>
      <c r="B22" s="46" t="s">
        <v>18</v>
      </c>
      <c r="C22" s="49">
        <v>0</v>
      </c>
      <c r="D22" s="50">
        <v>0</v>
      </c>
      <c r="E22" s="11">
        <v>11</v>
      </c>
      <c r="F22" s="12">
        <v>2763</v>
      </c>
      <c r="G22" s="11">
        <v>11</v>
      </c>
      <c r="H22" s="12">
        <v>712.51</v>
      </c>
      <c r="I22" s="11">
        <v>896</v>
      </c>
      <c r="J22" s="12">
        <v>212208</v>
      </c>
      <c r="K22" s="11">
        <v>99</v>
      </c>
      <c r="L22" s="12">
        <v>24218.39</v>
      </c>
    </row>
    <row r="23" spans="1:12" ht="15.75">
      <c r="A23" s="46"/>
      <c r="B23" s="46" t="s">
        <v>26</v>
      </c>
      <c r="C23" s="49">
        <v>0</v>
      </c>
      <c r="D23" s="50">
        <v>0</v>
      </c>
      <c r="E23" s="11">
        <v>1</v>
      </c>
      <c r="F23" s="12">
        <v>264</v>
      </c>
      <c r="G23" s="11">
        <v>1</v>
      </c>
      <c r="H23" s="12">
        <v>68.08</v>
      </c>
      <c r="I23" s="11">
        <v>140</v>
      </c>
      <c r="J23" s="12">
        <v>32928</v>
      </c>
      <c r="K23" s="11">
        <v>17</v>
      </c>
      <c r="L23" s="12">
        <v>4467.47</v>
      </c>
    </row>
    <row r="24" spans="1:12" ht="15.75">
      <c r="A24" s="46"/>
      <c r="B24" s="46" t="s">
        <v>47</v>
      </c>
      <c r="C24" s="49">
        <v>0</v>
      </c>
      <c r="D24" s="50">
        <v>0</v>
      </c>
      <c r="E24" s="11">
        <v>1</v>
      </c>
      <c r="F24" s="12">
        <v>336</v>
      </c>
      <c r="G24" s="11">
        <v>1</v>
      </c>
      <c r="H24" s="12">
        <v>86.64</v>
      </c>
      <c r="I24" s="11">
        <v>174</v>
      </c>
      <c r="J24" s="12">
        <v>35280</v>
      </c>
      <c r="K24" s="11">
        <v>20</v>
      </c>
      <c r="L24" s="12">
        <v>4937.73</v>
      </c>
    </row>
    <row r="25" spans="1:12" ht="15.75">
      <c r="A25" s="46" t="s">
        <v>19</v>
      </c>
      <c r="B25" s="46" t="s">
        <v>20</v>
      </c>
      <c r="C25" s="49">
        <v>0</v>
      </c>
      <c r="D25" s="50">
        <v>0</v>
      </c>
      <c r="E25" s="11">
        <v>1</v>
      </c>
      <c r="F25" s="12">
        <v>336</v>
      </c>
      <c r="G25" s="11">
        <v>1</v>
      </c>
      <c r="H25" s="12">
        <v>68.08</v>
      </c>
      <c r="I25" s="11">
        <v>316</v>
      </c>
      <c r="J25" s="12">
        <v>69456</v>
      </c>
      <c r="K25" s="11">
        <v>55</v>
      </c>
      <c r="L25" s="12">
        <v>13872.67</v>
      </c>
    </row>
    <row r="26" spans="1:12" ht="15.75">
      <c r="A26" s="46"/>
      <c r="B26" s="46" t="s">
        <v>48</v>
      </c>
      <c r="C26" s="49">
        <v>0</v>
      </c>
      <c r="D26" s="50">
        <v>0</v>
      </c>
      <c r="E26" s="11">
        <v>1</v>
      </c>
      <c r="F26" s="12">
        <v>268.8</v>
      </c>
      <c r="G26" s="11">
        <v>1</v>
      </c>
      <c r="H26" s="12">
        <v>69.31</v>
      </c>
      <c r="I26" s="11">
        <v>90</v>
      </c>
      <c r="J26" s="12">
        <v>18451.2</v>
      </c>
      <c r="K26" s="11">
        <v>26</v>
      </c>
      <c r="L26" s="12">
        <v>6583.64</v>
      </c>
    </row>
    <row r="27" spans="1:12" ht="15.75">
      <c r="A27" s="46" t="s">
        <v>35</v>
      </c>
      <c r="B27" s="46" t="s">
        <v>33</v>
      </c>
      <c r="C27" s="49">
        <v>0</v>
      </c>
      <c r="D27" s="50">
        <v>0</v>
      </c>
      <c r="E27" s="11">
        <v>4</v>
      </c>
      <c r="F27" s="12">
        <v>915</v>
      </c>
      <c r="G27" s="11">
        <v>4</v>
      </c>
      <c r="H27" s="12">
        <v>235.95</v>
      </c>
      <c r="I27" s="11">
        <v>964</v>
      </c>
      <c r="J27" s="12">
        <v>223392</v>
      </c>
      <c r="K27" s="11">
        <v>142</v>
      </c>
      <c r="L27" s="12">
        <v>34799.24</v>
      </c>
    </row>
    <row r="28" spans="1:12" ht="15.75">
      <c r="A28" s="46" t="s">
        <v>21</v>
      </c>
      <c r="B28" s="46" t="s">
        <v>22</v>
      </c>
      <c r="C28" s="49">
        <v>0</v>
      </c>
      <c r="D28" s="50">
        <v>0</v>
      </c>
      <c r="E28" s="52">
        <v>7</v>
      </c>
      <c r="F28" s="13">
        <v>1564</v>
      </c>
      <c r="G28" s="11">
        <v>7</v>
      </c>
      <c r="H28" s="12">
        <v>403.32</v>
      </c>
      <c r="I28" s="11">
        <v>2197</v>
      </c>
      <c r="J28" s="12">
        <v>523590.4</v>
      </c>
      <c r="K28" s="11">
        <v>260</v>
      </c>
      <c r="L28" s="13">
        <v>67482.31</v>
      </c>
    </row>
    <row r="29" spans="1:12" ht="15.75">
      <c r="A29" s="46" t="s">
        <v>67</v>
      </c>
      <c r="B29" s="46" t="s">
        <v>72</v>
      </c>
      <c r="C29" s="49">
        <v>0</v>
      </c>
      <c r="D29" s="50">
        <v>0</v>
      </c>
      <c r="E29" s="11">
        <v>7</v>
      </c>
      <c r="F29" s="12">
        <v>2064</v>
      </c>
      <c r="G29" s="11">
        <v>7</v>
      </c>
      <c r="H29" s="12">
        <v>532.24</v>
      </c>
      <c r="I29" s="11">
        <v>319</v>
      </c>
      <c r="J29" s="12">
        <v>74208</v>
      </c>
      <c r="K29" s="11">
        <v>51</v>
      </c>
      <c r="L29" s="12">
        <v>12226.76</v>
      </c>
    </row>
    <row r="30" spans="1:12" ht="15.75">
      <c r="A30" s="46"/>
      <c r="B30" s="47" t="s">
        <v>73</v>
      </c>
      <c r="C30" s="49">
        <v>0</v>
      </c>
      <c r="D30" s="50">
        <v>0</v>
      </c>
      <c r="E30" s="11">
        <v>2</v>
      </c>
      <c r="F30" s="12">
        <v>457</v>
      </c>
      <c r="G30" s="11">
        <v>2</v>
      </c>
      <c r="H30" s="12">
        <v>117.85</v>
      </c>
      <c r="I30" s="11">
        <v>232</v>
      </c>
      <c r="J30" s="12">
        <v>56064</v>
      </c>
      <c r="K30" s="11">
        <v>36</v>
      </c>
      <c r="L30" s="12">
        <v>8464.68</v>
      </c>
    </row>
    <row r="31" spans="1:12" ht="15.75">
      <c r="A31" s="46" t="s">
        <v>23</v>
      </c>
      <c r="B31" s="46" t="s">
        <v>24</v>
      </c>
      <c r="C31" s="49">
        <v>0</v>
      </c>
      <c r="D31" s="50">
        <v>0</v>
      </c>
      <c r="E31" s="11">
        <v>2</v>
      </c>
      <c r="F31" s="12">
        <v>529</v>
      </c>
      <c r="G31" s="11">
        <v>2</v>
      </c>
      <c r="H31" s="12">
        <v>136.41</v>
      </c>
      <c r="I31" s="11">
        <v>604</v>
      </c>
      <c r="J31" s="12">
        <v>137568</v>
      </c>
      <c r="K31" s="11">
        <v>116</v>
      </c>
      <c r="L31" s="12">
        <v>28215.6</v>
      </c>
    </row>
    <row r="32" spans="1:12" ht="15.75" customHeight="1">
      <c r="A32" s="46"/>
      <c r="B32" s="46" t="s">
        <v>34</v>
      </c>
      <c r="C32" s="49">
        <v>0</v>
      </c>
      <c r="D32" s="50">
        <v>0</v>
      </c>
      <c r="E32" s="49">
        <v>0</v>
      </c>
      <c r="F32" s="50">
        <v>0</v>
      </c>
      <c r="G32" s="49">
        <v>0</v>
      </c>
      <c r="H32" s="50">
        <v>0</v>
      </c>
      <c r="I32" s="49">
        <v>98</v>
      </c>
      <c r="J32" s="50">
        <v>28762.84</v>
      </c>
      <c r="K32" s="49">
        <v>13</v>
      </c>
      <c r="L32" s="50">
        <v>3291.82</v>
      </c>
    </row>
    <row r="33" spans="1:12" ht="15.75">
      <c r="A33" s="106" t="s">
        <v>25</v>
      </c>
      <c r="B33" s="106"/>
      <c r="C33" s="19">
        <f aca="true" t="shared" si="0" ref="C33:L33">SUM(C8:C32)</f>
        <v>0</v>
      </c>
      <c r="D33" s="30">
        <f t="shared" si="0"/>
        <v>0</v>
      </c>
      <c r="E33" s="19">
        <f t="shared" si="0"/>
        <v>185</v>
      </c>
      <c r="F33" s="30">
        <f t="shared" si="0"/>
        <v>49174.4</v>
      </c>
      <c r="G33" s="19">
        <f t="shared" si="0"/>
        <v>185</v>
      </c>
      <c r="H33" s="30">
        <f t="shared" si="0"/>
        <v>12663.959999999997</v>
      </c>
      <c r="I33" s="19">
        <f>SUM(I8:I32)</f>
        <v>15662</v>
      </c>
      <c r="J33" s="80">
        <f>SUM(J8:J32)</f>
        <v>3825548.44</v>
      </c>
      <c r="K33" s="19">
        <f t="shared" si="0"/>
        <v>2813</v>
      </c>
      <c r="L33" s="30">
        <f t="shared" si="0"/>
        <v>708446.6899999998</v>
      </c>
    </row>
    <row r="34" spans="3:12" ht="15.7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.75">
      <c r="C35" s="4"/>
      <c r="D35" s="21"/>
      <c r="E35" s="21"/>
      <c r="F35" s="21"/>
      <c r="G35" s="4"/>
      <c r="H35" s="4"/>
      <c r="I35" s="4"/>
      <c r="J35" s="4"/>
      <c r="K35" s="4"/>
      <c r="L35" s="4"/>
    </row>
    <row r="36" spans="3:12" ht="15.7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.7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5.75">
      <c r="B38" s="3"/>
    </row>
    <row r="41" spans="8:12" ht="15.75">
      <c r="H41" s="23"/>
      <c r="I41" s="23"/>
      <c r="J41" s="23"/>
      <c r="K41" s="23"/>
      <c r="L41" s="23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" footer="0.511811023622047"/>
  <pageSetup horizontalDpi="600" verticalDpi="600" orientation="landscape" paperSize="9" scale="95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6">
      <selection activeCell="C30" sqref="C30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16.5" thickBot="1"/>
    <row r="3" spans="1:11" ht="54">
      <c r="A3" s="54" t="s">
        <v>53</v>
      </c>
      <c r="B3" s="55" t="s">
        <v>54</v>
      </c>
      <c r="C3" s="56" t="s">
        <v>55</v>
      </c>
      <c r="D3" s="57" t="s">
        <v>56</v>
      </c>
      <c r="E3" s="134" t="s">
        <v>57</v>
      </c>
      <c r="F3" s="135"/>
      <c r="G3" s="58" t="s">
        <v>58</v>
      </c>
      <c r="H3" s="27"/>
      <c r="I3" s="27"/>
      <c r="J3" s="59" t="s">
        <v>59</v>
      </c>
      <c r="K3" s="60" t="s">
        <v>60</v>
      </c>
    </row>
    <row r="4" spans="1:11" ht="18">
      <c r="A4" s="123">
        <v>1</v>
      </c>
      <c r="B4" s="124">
        <v>4211</v>
      </c>
      <c r="C4" s="125" t="s">
        <v>41</v>
      </c>
      <c r="D4" s="61"/>
      <c r="E4" s="137">
        <f>'I '!C32</f>
        <v>6107</v>
      </c>
      <c r="F4" s="137">
        <f>'I '!D32</f>
        <v>12316</v>
      </c>
      <c r="G4" s="133">
        <f>'I '!E32</f>
        <v>663605.81</v>
      </c>
      <c r="H4" s="62"/>
      <c r="I4" s="63"/>
      <c r="J4" s="121" t="s">
        <v>102</v>
      </c>
      <c r="K4" s="122" t="s">
        <v>101</v>
      </c>
    </row>
    <row r="5" spans="1:11" ht="18">
      <c r="A5" s="123"/>
      <c r="B5" s="124"/>
      <c r="C5" s="125"/>
      <c r="D5" s="29">
        <v>18567</v>
      </c>
      <c r="E5" s="138"/>
      <c r="F5" s="138"/>
      <c r="G5" s="133"/>
      <c r="H5" s="62"/>
      <c r="I5" s="63"/>
      <c r="J5" s="121"/>
      <c r="K5" s="122"/>
    </row>
    <row r="6" spans="1:11" ht="18">
      <c r="A6" s="123">
        <v>2</v>
      </c>
      <c r="B6" s="124">
        <v>4211</v>
      </c>
      <c r="C6" s="125" t="s">
        <v>89</v>
      </c>
      <c r="D6" s="29"/>
      <c r="E6" s="126">
        <f>'I '!F32</f>
        <v>65303</v>
      </c>
      <c r="F6" s="126">
        <f>'I '!G32</f>
        <v>116201</v>
      </c>
      <c r="G6" s="127">
        <f>'I '!H32</f>
        <v>3546611.61</v>
      </c>
      <c r="H6" s="62"/>
      <c r="I6" s="63"/>
      <c r="J6" s="121" t="s">
        <v>102</v>
      </c>
      <c r="K6" s="122" t="s">
        <v>101</v>
      </c>
    </row>
    <row r="7" spans="1:11" ht="18">
      <c r="A7" s="123"/>
      <c r="B7" s="124"/>
      <c r="C7" s="125"/>
      <c r="D7" s="29"/>
      <c r="E7" s="126"/>
      <c r="F7" s="126"/>
      <c r="G7" s="127"/>
      <c r="H7" s="62"/>
      <c r="I7" s="63"/>
      <c r="J7" s="121"/>
      <c r="K7" s="122"/>
    </row>
    <row r="8" spans="1:11" ht="18">
      <c r="A8" s="123">
        <v>3</v>
      </c>
      <c r="B8" s="124">
        <v>4213</v>
      </c>
      <c r="C8" s="125" t="s">
        <v>39</v>
      </c>
      <c r="D8" s="29"/>
      <c r="E8" s="128">
        <f>'I '!I32</f>
        <v>6216</v>
      </c>
      <c r="F8" s="128">
        <f>'I '!J32</f>
        <v>21023</v>
      </c>
      <c r="G8" s="131">
        <f>'I '!K32</f>
        <v>719087.03</v>
      </c>
      <c r="H8" s="62"/>
      <c r="I8" s="63"/>
      <c r="J8" s="121" t="s">
        <v>102</v>
      </c>
      <c r="K8" s="122" t="s">
        <v>101</v>
      </c>
    </row>
    <row r="9" spans="1:11" ht="18">
      <c r="A9" s="123"/>
      <c r="B9" s="124"/>
      <c r="C9" s="125"/>
      <c r="D9" s="29">
        <v>39030</v>
      </c>
      <c r="E9" s="128"/>
      <c r="F9" s="128"/>
      <c r="G9" s="131"/>
      <c r="H9" s="130"/>
      <c r="I9" s="63"/>
      <c r="J9" s="121"/>
      <c r="K9" s="122"/>
    </row>
    <row r="10" spans="1:11" ht="18">
      <c r="A10" s="72">
        <v>4</v>
      </c>
      <c r="B10" s="73">
        <v>4213</v>
      </c>
      <c r="C10" s="28" t="s">
        <v>61</v>
      </c>
      <c r="D10" s="29"/>
      <c r="E10" s="128">
        <f>' II'!L31</f>
        <v>36</v>
      </c>
      <c r="F10" s="128"/>
      <c r="G10" s="78">
        <f>' II'!M31</f>
        <v>15216.56</v>
      </c>
      <c r="H10" s="130"/>
      <c r="I10" s="63"/>
      <c r="J10" s="5" t="s">
        <v>102</v>
      </c>
      <c r="K10" s="88" t="s">
        <v>101</v>
      </c>
    </row>
    <row r="11" spans="1:11" ht="36">
      <c r="A11" s="72">
        <v>5</v>
      </c>
      <c r="B11" s="73">
        <v>4215</v>
      </c>
      <c r="C11" s="28" t="s">
        <v>62</v>
      </c>
      <c r="D11" s="29"/>
      <c r="E11" s="128">
        <f>' II'!D31</f>
        <v>2085</v>
      </c>
      <c r="F11" s="128"/>
      <c r="G11" s="48">
        <f>' II'!F31</f>
        <v>401278.18999999994</v>
      </c>
      <c r="H11" s="130"/>
      <c r="I11" s="64"/>
      <c r="J11" s="5" t="s">
        <v>102</v>
      </c>
      <c r="K11" s="98" t="s">
        <v>101</v>
      </c>
    </row>
    <row r="12" spans="1:11" ht="36.75">
      <c r="A12" s="72">
        <v>6</v>
      </c>
      <c r="B12" s="73">
        <v>4215</v>
      </c>
      <c r="C12" s="28" t="s">
        <v>63</v>
      </c>
      <c r="D12" s="29"/>
      <c r="E12" s="128">
        <f>' II'!G31</f>
        <v>510</v>
      </c>
      <c r="F12" s="128"/>
      <c r="G12" s="48">
        <f>' II'!I31</f>
        <v>66052.1</v>
      </c>
      <c r="H12" s="77"/>
      <c r="I12" s="64"/>
      <c r="J12" s="5" t="s">
        <v>102</v>
      </c>
      <c r="K12" s="98" t="s">
        <v>101</v>
      </c>
    </row>
    <row r="13" spans="1:11" ht="18">
      <c r="A13" s="72">
        <v>7</v>
      </c>
      <c r="B13" s="73">
        <v>4214</v>
      </c>
      <c r="C13" s="28" t="s">
        <v>64</v>
      </c>
      <c r="D13" s="29">
        <v>5836</v>
      </c>
      <c r="E13" s="128">
        <f>'III '!D33</f>
        <v>2358</v>
      </c>
      <c r="F13" s="128"/>
      <c r="G13" s="129">
        <f>'III '!E33</f>
        <v>223730.94</v>
      </c>
      <c r="H13" s="129"/>
      <c r="I13" s="63"/>
      <c r="J13" s="5" t="s">
        <v>102</v>
      </c>
      <c r="K13" s="98" t="s">
        <v>101</v>
      </c>
    </row>
    <row r="14" spans="1:12" ht="18">
      <c r="A14" s="72">
        <v>8</v>
      </c>
      <c r="B14" s="73">
        <v>4214</v>
      </c>
      <c r="C14" s="28" t="s">
        <v>65</v>
      </c>
      <c r="D14" s="29"/>
      <c r="E14" s="128">
        <f>'III '!F33</f>
        <v>526</v>
      </c>
      <c r="F14" s="128"/>
      <c r="G14" s="78">
        <f>'III '!G33</f>
        <v>481500</v>
      </c>
      <c r="H14" s="62"/>
      <c r="I14" s="63"/>
      <c r="J14" s="5" t="s">
        <v>102</v>
      </c>
      <c r="K14" s="98" t="s">
        <v>101</v>
      </c>
      <c r="L14" s="42"/>
    </row>
    <row r="15" spans="1:12" ht="72">
      <c r="A15" s="72">
        <v>9</v>
      </c>
      <c r="B15" s="73">
        <v>4214</v>
      </c>
      <c r="C15" s="28" t="s">
        <v>96</v>
      </c>
      <c r="D15" s="29"/>
      <c r="E15" s="140">
        <f>'III '!H33</f>
        <v>176</v>
      </c>
      <c r="F15" s="141"/>
      <c r="G15" s="86">
        <f>'III '!I33</f>
        <v>195311.56</v>
      </c>
      <c r="H15" s="62"/>
      <c r="I15" s="63"/>
      <c r="J15" s="5" t="s">
        <v>102</v>
      </c>
      <c r="K15" s="98" t="s">
        <v>101</v>
      </c>
      <c r="L15" s="42"/>
    </row>
    <row r="16" spans="1:12" ht="18">
      <c r="A16" s="72">
        <v>10</v>
      </c>
      <c r="B16" s="73">
        <v>4215</v>
      </c>
      <c r="C16" s="94" t="s">
        <v>66</v>
      </c>
      <c r="D16" s="95">
        <v>4545</v>
      </c>
      <c r="E16" s="139">
        <f>'I '!N32</f>
        <v>26038</v>
      </c>
      <c r="F16" s="139"/>
      <c r="G16" s="91">
        <f>'I '!O32</f>
        <v>2239328.55</v>
      </c>
      <c r="H16" s="130"/>
      <c r="I16" s="63"/>
      <c r="J16" s="5" t="s">
        <v>102</v>
      </c>
      <c r="K16" s="98" t="s">
        <v>101</v>
      </c>
      <c r="L16" s="43"/>
    </row>
    <row r="17" spans="1:12" ht="18">
      <c r="A17" s="72">
        <v>11</v>
      </c>
      <c r="B17" s="73">
        <v>4215</v>
      </c>
      <c r="C17" s="28" t="s">
        <v>36</v>
      </c>
      <c r="D17" s="29">
        <v>1166</v>
      </c>
      <c r="E17" s="128">
        <f>'I '!L32</f>
        <v>3411</v>
      </c>
      <c r="F17" s="128"/>
      <c r="G17" s="78">
        <f>'I '!M32</f>
        <v>929944.2300000001</v>
      </c>
      <c r="H17" s="136"/>
      <c r="I17" s="64"/>
      <c r="J17" s="5" t="s">
        <v>102</v>
      </c>
      <c r="K17" s="98" t="s">
        <v>101</v>
      </c>
      <c r="L17" s="42"/>
    </row>
    <row r="18" spans="1:15" ht="37.5" customHeight="1">
      <c r="A18" s="72">
        <v>12</v>
      </c>
      <c r="B18" s="73">
        <v>4215</v>
      </c>
      <c r="C18" s="65" t="s">
        <v>76</v>
      </c>
      <c r="D18" s="65"/>
      <c r="E18" s="128">
        <f>' IV '!K33</f>
        <v>2813</v>
      </c>
      <c r="F18" s="128"/>
      <c r="G18" s="78">
        <f>' IV '!L33</f>
        <v>708446.6899999998</v>
      </c>
      <c r="H18" s="79"/>
      <c r="I18" s="64"/>
      <c r="J18" s="5" t="s">
        <v>102</v>
      </c>
      <c r="K18" s="98" t="s">
        <v>101</v>
      </c>
      <c r="O18" s="10"/>
    </row>
    <row r="19" spans="1:15" ht="37.5" customHeight="1">
      <c r="A19" s="72">
        <v>13</v>
      </c>
      <c r="B19" s="73">
        <v>4217</v>
      </c>
      <c r="C19" s="65" t="s">
        <v>77</v>
      </c>
      <c r="D19" s="65"/>
      <c r="E19" s="128">
        <f>'I '!P32</f>
        <v>437</v>
      </c>
      <c r="F19" s="128"/>
      <c r="G19" s="129">
        <f>'I '!Q32</f>
        <v>180827.28000000003</v>
      </c>
      <c r="H19" s="129"/>
      <c r="I19" s="64"/>
      <c r="J19" s="5" t="s">
        <v>102</v>
      </c>
      <c r="K19" s="98" t="s">
        <v>101</v>
      </c>
      <c r="O19" s="10"/>
    </row>
    <row r="20" spans="1:11" ht="36" customHeight="1" hidden="1">
      <c r="A20" s="72">
        <v>14</v>
      </c>
      <c r="B20" s="73">
        <v>4218</v>
      </c>
      <c r="C20" s="66" t="s">
        <v>75</v>
      </c>
      <c r="D20" s="65"/>
      <c r="E20" s="128">
        <f>' IV '!C33</f>
        <v>0</v>
      </c>
      <c r="F20" s="128"/>
      <c r="G20" s="78">
        <f>' IV '!D33</f>
        <v>0</v>
      </c>
      <c r="H20" s="79"/>
      <c r="I20" s="64"/>
      <c r="J20" s="5" t="s">
        <v>85</v>
      </c>
      <c r="K20" s="88" t="s">
        <v>86</v>
      </c>
    </row>
    <row r="21" spans="1:11" ht="36">
      <c r="A21" s="72">
        <v>14</v>
      </c>
      <c r="B21" s="74">
        <v>4218</v>
      </c>
      <c r="C21" s="45" t="s">
        <v>82</v>
      </c>
      <c r="D21" s="33"/>
      <c r="E21" s="142">
        <f>' IV '!E33</f>
        <v>185</v>
      </c>
      <c r="F21" s="142"/>
      <c r="G21" s="131">
        <f>' IV '!F33</f>
        <v>49174.4</v>
      </c>
      <c r="H21" s="131"/>
      <c r="I21" s="33"/>
      <c r="J21" s="5" t="s">
        <v>102</v>
      </c>
      <c r="K21" s="98" t="s">
        <v>101</v>
      </c>
    </row>
    <row r="22" spans="1:11" ht="36">
      <c r="A22" s="72">
        <v>15</v>
      </c>
      <c r="B22" s="74">
        <v>4218</v>
      </c>
      <c r="C22" s="53" t="s">
        <v>81</v>
      </c>
      <c r="D22" s="33"/>
      <c r="E22" s="142">
        <f>' IV '!G33</f>
        <v>185</v>
      </c>
      <c r="F22" s="142"/>
      <c r="G22" s="131">
        <f>' IV '!H33</f>
        <v>12663.959999999997</v>
      </c>
      <c r="H22" s="131"/>
      <c r="I22" s="33"/>
      <c r="J22" s="87" t="s">
        <v>103</v>
      </c>
      <c r="K22" s="98" t="s">
        <v>101</v>
      </c>
    </row>
    <row r="23" spans="1:11" ht="37.5" customHeight="1" thickBot="1">
      <c r="A23" s="72">
        <v>16</v>
      </c>
      <c r="B23" s="75">
        <v>4218</v>
      </c>
      <c r="C23" s="67" t="s">
        <v>83</v>
      </c>
      <c r="D23" s="31"/>
      <c r="E23" s="120">
        <f>' IV '!I33</f>
        <v>15662</v>
      </c>
      <c r="F23" s="120"/>
      <c r="G23" s="68">
        <f>' IV '!J33</f>
        <v>3825548.44</v>
      </c>
      <c r="H23" s="31"/>
      <c r="I23" s="31"/>
      <c r="J23" s="5" t="s">
        <v>102</v>
      </c>
      <c r="K23" s="98" t="s">
        <v>101</v>
      </c>
    </row>
  </sheetData>
  <sheetProtection/>
  <mergeCells count="46"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E18:F18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E11:F11"/>
    <mergeCell ref="A1:K1"/>
    <mergeCell ref="A4:A5"/>
    <mergeCell ref="B4:B5"/>
    <mergeCell ref="C4:C5"/>
    <mergeCell ref="G4:G5"/>
    <mergeCell ref="E3:F3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</mergeCells>
  <printOptions/>
  <pageMargins left="0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2023-05-26T06:38:12Z</cp:lastPrinted>
  <dcterms:created xsi:type="dcterms:W3CDTF">2004-03-12T09:29:14Z</dcterms:created>
  <dcterms:modified xsi:type="dcterms:W3CDTF">2023-05-26T08:31:18Z</dcterms:modified>
  <cp:category/>
  <cp:version/>
  <cp:contentType/>
  <cp:contentStatus/>
</cp:coreProperties>
</file>