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19095" windowHeight="8445" tabRatio="879" firstSheet="3" activeTab="11"/>
  </bookViews>
  <sheets>
    <sheet name="Opste informacije" sheetId="2" r:id="rId1"/>
    <sheet name="UKUPNI IZDACI" sheetId="15" r:id="rId2"/>
    <sheet name="Mastersheet" sheetId="27" state="hidden" r:id="rId3"/>
    <sheet name="PROGRAM 1" sheetId="31" r:id="rId4"/>
    <sheet name="PROGRAM 2" sheetId="32" r:id="rId5"/>
    <sheet name="PROGRAM 3" sheetId="33" r:id="rId6"/>
    <sheet name="PROGRAM 4" sheetId="34" r:id="rId7"/>
    <sheet name="PROGRAM 5" sheetId="35" r:id="rId8"/>
    <sheet name="PROGRAM 6" sheetId="36" r:id="rId9"/>
    <sheet name="PROGRAM 7" sheetId="37" r:id="rId10"/>
    <sheet name="PROGRAM 8" sheetId="38" r:id="rId11"/>
    <sheet name="PROGRAM 9" sheetId="39" r:id="rId12"/>
    <sheet name="PROGRAM 10" sheetId="40" r:id="rId13"/>
    <sheet name="PROGRAM 11" sheetId="41" r:id="rId14"/>
    <sheet name="PROGRAM 12" sheetId="42" r:id="rId15"/>
    <sheet name="PROGRAM 13" sheetId="43" r:id="rId16"/>
    <sheet name="PROGRAM 14" sheetId="44" r:id="rId17"/>
    <sheet name="PROGRAM 15" sheetId="45" r:id="rId18"/>
  </sheets>
  <definedNames>
    <definedName name="Izvori_finansiranja">Mastersheet!$G$73:$G$79</definedName>
    <definedName name="Kontni_okvir">Mastersheet!$B$73:$B$338</definedName>
    <definedName name="_xlnm.Print_Area" localSheetId="0">'Opste informacije'!$B$4:$F$28</definedName>
  </definedNames>
  <calcPr calcId="125725"/>
</workbook>
</file>

<file path=xl/calcChain.xml><?xml version="1.0" encoding="utf-8"?>
<calcChain xmlns="http://schemas.openxmlformats.org/spreadsheetml/2006/main">
  <c r="F6" i="15"/>
  <c r="F4"/>
  <c r="F2"/>
  <c r="O146" l="1"/>
  <c r="O145"/>
  <c r="O144"/>
  <c r="O142"/>
  <c r="O141"/>
  <c r="O140"/>
  <c r="O138"/>
  <c r="O137"/>
  <c r="O134"/>
  <c r="O133"/>
  <c r="O132"/>
  <c r="O131"/>
  <c r="O129" s="1"/>
  <c r="O128" s="1"/>
  <c r="O130"/>
  <c r="O127"/>
  <c r="O126"/>
  <c r="O125"/>
  <c r="O124"/>
  <c r="O123"/>
  <c r="O122"/>
  <c r="O121"/>
  <c r="O120"/>
  <c r="O117"/>
  <c r="O116"/>
  <c r="O115"/>
  <c r="O114"/>
  <c r="O113"/>
  <c r="O112"/>
  <c r="O110"/>
  <c r="O109"/>
  <c r="O108"/>
  <c r="O107"/>
  <c r="O106"/>
  <c r="O105"/>
  <c r="O104"/>
  <c r="O103"/>
  <c r="O102"/>
  <c r="O99"/>
  <c r="O98"/>
  <c r="O97"/>
  <c r="O95"/>
  <c r="O94" s="1"/>
  <c r="O93"/>
  <c r="O92"/>
  <c r="O91"/>
  <c r="O90"/>
  <c r="O89"/>
  <c r="O88"/>
  <c r="O87"/>
  <c r="O85"/>
  <c r="O84"/>
  <c r="O83"/>
  <c r="O82"/>
  <c r="O81"/>
  <c r="O80" s="1"/>
  <c r="O79"/>
  <c r="O78"/>
  <c r="O77"/>
  <c r="O76"/>
  <c r="O75"/>
  <c r="O74"/>
  <c r="O73"/>
  <c r="O70"/>
  <c r="O69"/>
  <c r="O68"/>
  <c r="O67"/>
  <c r="O66"/>
  <c r="O65"/>
  <c r="O64"/>
  <c r="O63"/>
  <c r="O62"/>
  <c r="O60"/>
  <c r="O59"/>
  <c r="O58"/>
  <c r="O56"/>
  <c r="O55"/>
  <c r="O54"/>
  <c r="O53" s="1"/>
  <c r="O52"/>
  <c r="O51"/>
  <c r="O49"/>
  <c r="O48"/>
  <c r="O46" s="1"/>
  <c r="O47"/>
  <c r="O45"/>
  <c r="O44"/>
  <c r="O43"/>
  <c r="O42"/>
  <c r="O41"/>
  <c r="O40"/>
  <c r="O39"/>
  <c r="O38"/>
  <c r="O37"/>
  <c r="O35"/>
  <c r="O34"/>
  <c r="O33"/>
  <c r="O32"/>
  <c r="O31"/>
  <c r="O30"/>
  <c r="O28"/>
  <c r="O27"/>
  <c r="O26"/>
  <c r="O25"/>
  <c r="O24"/>
  <c r="O23"/>
  <c r="O22"/>
  <c r="O20"/>
  <c r="O19"/>
  <c r="O18"/>
  <c r="O17"/>
  <c r="O16"/>
  <c r="O15" s="1"/>
  <c r="O143"/>
  <c r="N143"/>
  <c r="M143"/>
  <c r="L143"/>
  <c r="K143"/>
  <c r="J143"/>
  <c r="I143"/>
  <c r="H143"/>
  <c r="O139"/>
  <c r="N139"/>
  <c r="M139"/>
  <c r="L139"/>
  <c r="K139"/>
  <c r="J139"/>
  <c r="I139"/>
  <c r="H139"/>
  <c r="O136"/>
  <c r="N136"/>
  <c r="M136"/>
  <c r="L136"/>
  <c r="K136"/>
  <c r="J136"/>
  <c r="I136"/>
  <c r="H136"/>
  <c r="O135"/>
  <c r="N135"/>
  <c r="M135"/>
  <c r="L135"/>
  <c r="K135"/>
  <c r="J135"/>
  <c r="I135"/>
  <c r="H135"/>
  <c r="N129"/>
  <c r="M129"/>
  <c r="L129"/>
  <c r="K129"/>
  <c r="J129"/>
  <c r="I129"/>
  <c r="H129"/>
  <c r="N128"/>
  <c r="M128"/>
  <c r="L128"/>
  <c r="K128"/>
  <c r="J128"/>
  <c r="I128"/>
  <c r="H128"/>
  <c r="O119"/>
  <c r="N119"/>
  <c r="M119"/>
  <c r="L119"/>
  <c r="K119"/>
  <c r="J119"/>
  <c r="I119"/>
  <c r="H119"/>
  <c r="O118"/>
  <c r="N118"/>
  <c r="M118"/>
  <c r="L118"/>
  <c r="K118"/>
  <c r="J118"/>
  <c r="I118"/>
  <c r="H118"/>
  <c r="O111"/>
  <c r="N111"/>
  <c r="M111"/>
  <c r="L111"/>
  <c r="K111"/>
  <c r="J111"/>
  <c r="I111"/>
  <c r="H111"/>
  <c r="O101"/>
  <c r="N101"/>
  <c r="M101"/>
  <c r="L101"/>
  <c r="K101"/>
  <c r="J101"/>
  <c r="I101"/>
  <c r="H101"/>
  <c r="O100"/>
  <c r="N100"/>
  <c r="M100"/>
  <c r="L100"/>
  <c r="K100"/>
  <c r="J100"/>
  <c r="I100"/>
  <c r="H100"/>
  <c r="O96"/>
  <c r="N96"/>
  <c r="M96"/>
  <c r="L96"/>
  <c r="K96"/>
  <c r="J96"/>
  <c r="I96"/>
  <c r="H96"/>
  <c r="N94"/>
  <c r="M94"/>
  <c r="L94"/>
  <c r="K94"/>
  <c r="J94"/>
  <c r="I94"/>
  <c r="H94"/>
  <c r="O86"/>
  <c r="N86"/>
  <c r="M86"/>
  <c r="L86"/>
  <c r="K86"/>
  <c r="J86"/>
  <c r="I86"/>
  <c r="H86"/>
  <c r="N80"/>
  <c r="M80"/>
  <c r="L80"/>
  <c r="K80"/>
  <c r="J80"/>
  <c r="I80"/>
  <c r="H80"/>
  <c r="O72"/>
  <c r="N72"/>
  <c r="M72"/>
  <c r="L72"/>
  <c r="K72"/>
  <c r="J72"/>
  <c r="I72"/>
  <c r="H72"/>
  <c r="N71"/>
  <c r="M71"/>
  <c r="L71"/>
  <c r="K71"/>
  <c r="J71"/>
  <c r="I71"/>
  <c r="H71"/>
  <c r="O61"/>
  <c r="N61"/>
  <c r="M61"/>
  <c r="L61"/>
  <c r="K61"/>
  <c r="J61"/>
  <c r="I61"/>
  <c r="H61"/>
  <c r="O57"/>
  <c r="N57"/>
  <c r="M57"/>
  <c r="L57"/>
  <c r="K57"/>
  <c r="J57"/>
  <c r="I57"/>
  <c r="H57"/>
  <c r="N53"/>
  <c r="M53"/>
  <c r="L53"/>
  <c r="K53"/>
  <c r="J53"/>
  <c r="I53"/>
  <c r="H53"/>
  <c r="O50"/>
  <c r="N50"/>
  <c r="M50"/>
  <c r="L50"/>
  <c r="K50"/>
  <c r="J50"/>
  <c r="I50"/>
  <c r="H50"/>
  <c r="N46"/>
  <c r="M46"/>
  <c r="L46"/>
  <c r="K46"/>
  <c r="J46"/>
  <c r="I46"/>
  <c r="H46"/>
  <c r="O36"/>
  <c r="N36"/>
  <c r="M36"/>
  <c r="L36"/>
  <c r="K36"/>
  <c r="J36"/>
  <c r="I36"/>
  <c r="H36"/>
  <c r="O29"/>
  <c r="N29"/>
  <c r="M29"/>
  <c r="L29"/>
  <c r="K29"/>
  <c r="J29"/>
  <c r="I29"/>
  <c r="H29"/>
  <c r="O21"/>
  <c r="N21"/>
  <c r="M21"/>
  <c r="L21"/>
  <c r="K21"/>
  <c r="J21"/>
  <c r="I21"/>
  <c r="H21"/>
  <c r="N15"/>
  <c r="M15"/>
  <c r="L15"/>
  <c r="K15"/>
  <c r="J15"/>
  <c r="I15"/>
  <c r="H15"/>
  <c r="N14"/>
  <c r="M14"/>
  <c r="L14"/>
  <c r="K14"/>
  <c r="J14"/>
  <c r="I14"/>
  <c r="H14"/>
  <c r="N13"/>
  <c r="M13"/>
  <c r="L13"/>
  <c r="K13"/>
  <c r="J13"/>
  <c r="I13"/>
  <c r="H13"/>
  <c r="G143"/>
  <c r="G139"/>
  <c r="G136"/>
  <c r="G129"/>
  <c r="G128" s="1"/>
  <c r="G119"/>
  <c r="G118" s="1"/>
  <c r="G111"/>
  <c r="G101"/>
  <c r="G100" s="1"/>
  <c r="G96"/>
  <c r="G94"/>
  <c r="G86"/>
  <c r="G80"/>
  <c r="G72"/>
  <c r="G71" s="1"/>
  <c r="G61"/>
  <c r="G57"/>
  <c r="G53"/>
  <c r="G50"/>
  <c r="G46"/>
  <c r="G36"/>
  <c r="G29"/>
  <c r="G21"/>
  <c r="G15"/>
  <c r="G14" s="1"/>
  <c r="G135" l="1"/>
  <c r="G13" s="1"/>
  <c r="O71"/>
  <c r="O14"/>
  <c r="E72" i="27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O13" i="15" l="1"/>
  <c r="E338" i="27" l="1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F86" i="15" l="1"/>
  <c r="F21"/>
  <c r="F15"/>
  <c r="F143"/>
  <c r="F139"/>
  <c r="F136"/>
  <c r="F129"/>
  <c r="F128" s="1"/>
  <c r="F119"/>
  <c r="F118" s="1"/>
  <c r="F111"/>
  <c r="F101"/>
  <c r="F96"/>
  <c r="F94"/>
  <c r="F80"/>
  <c r="F72"/>
  <c r="F61"/>
  <c r="F57"/>
  <c r="F53"/>
  <c r="F50"/>
  <c r="F46"/>
  <c r="F36"/>
  <c r="F29"/>
  <c r="P146"/>
  <c r="P145"/>
  <c r="P144"/>
  <c r="P142"/>
  <c r="P134"/>
  <c r="P133"/>
  <c r="P132"/>
  <c r="P131"/>
  <c r="P130"/>
  <c r="P127"/>
  <c r="P126"/>
  <c r="P117"/>
  <c r="P116"/>
  <c r="P115"/>
  <c r="P114"/>
  <c r="P110"/>
  <c r="P108"/>
  <c r="P107"/>
  <c r="P106"/>
  <c r="P105"/>
  <c r="P104"/>
  <c r="P99"/>
  <c r="P98"/>
  <c r="P97"/>
  <c r="P93"/>
  <c r="P89"/>
  <c r="P88"/>
  <c r="P87"/>
  <c r="P85"/>
  <c r="P84"/>
  <c r="P83"/>
  <c r="P82"/>
  <c r="P81"/>
  <c r="P79"/>
  <c r="P78"/>
  <c r="P77"/>
  <c r="P76"/>
  <c r="P75"/>
  <c r="P74"/>
  <c r="P73"/>
  <c r="P70"/>
  <c r="P69"/>
  <c r="P68"/>
  <c r="P67"/>
  <c r="P65"/>
  <c r="P64"/>
  <c r="P63"/>
  <c r="P62"/>
  <c r="P60"/>
  <c r="P59"/>
  <c r="P58"/>
  <c r="P56"/>
  <c r="P55"/>
  <c r="P54"/>
  <c r="P49"/>
  <c r="P48"/>
  <c r="P47"/>
  <c r="P45"/>
  <c r="P44"/>
  <c r="P43"/>
  <c r="P42"/>
  <c r="P41"/>
  <c r="P35"/>
  <c r="P28"/>
  <c r="P27"/>
  <c r="P26"/>
  <c r="P25"/>
  <c r="P24"/>
  <c r="P23"/>
  <c r="P22"/>
  <c r="P20"/>
  <c r="P17"/>
  <c r="F100" l="1"/>
  <c r="F135"/>
  <c r="P46"/>
  <c r="F71"/>
  <c r="P92"/>
  <c r="P34"/>
  <c r="F14"/>
  <c r="P21"/>
  <c r="P91"/>
  <c r="P125"/>
  <c r="P123"/>
  <c r="P66"/>
  <c r="P18"/>
  <c r="P129"/>
  <c r="P109"/>
  <c r="P120"/>
  <c r="P19"/>
  <c r="P138"/>
  <c r="P143"/>
  <c r="P113"/>
  <c r="P31"/>
  <c r="P103"/>
  <c r="P33"/>
  <c r="P51"/>
  <c r="P52"/>
  <c r="P122"/>
  <c r="P40"/>
  <c r="P124"/>
  <c r="P57"/>
  <c r="P53"/>
  <c r="P38"/>
  <c r="P80"/>
  <c r="P141"/>
  <c r="P121"/>
  <c r="P96"/>
  <c r="P39"/>
  <c r="P32"/>
  <c r="F13" l="1"/>
  <c r="P61"/>
  <c r="P128"/>
  <c r="P50"/>
  <c r="P16"/>
  <c r="P15"/>
  <c r="P102"/>
  <c r="P137"/>
  <c r="P37"/>
  <c r="P36"/>
  <c r="P30"/>
  <c r="P90"/>
  <c r="P86"/>
  <c r="P72"/>
  <c r="P112"/>
  <c r="P111"/>
  <c r="P140"/>
  <c r="P139"/>
  <c r="P95"/>
  <c r="P94"/>
  <c r="P119" l="1"/>
  <c r="P118"/>
  <c r="P29"/>
  <c r="P136"/>
  <c r="P135"/>
  <c r="P101"/>
  <c r="P100"/>
  <c r="P71"/>
  <c r="P14" l="1"/>
  <c r="P13" l="1"/>
</calcChain>
</file>

<file path=xl/sharedStrings.xml><?xml version="1.0" encoding="utf-8"?>
<sst xmlns="http://schemas.openxmlformats.org/spreadsheetml/2006/main" count="1827" uniqueCount="685">
  <si>
    <t>OPIS</t>
  </si>
  <si>
    <t>NAPOMENA: Popunjavati samo osjenčena polja</t>
  </si>
  <si>
    <t>UKUPNO</t>
  </si>
  <si>
    <t>IZDACI</t>
  </si>
  <si>
    <t>Bruto zarade i doprinosi na teret poslodavca</t>
  </si>
  <si>
    <t>411-1</t>
  </si>
  <si>
    <t>Neto zarade</t>
  </si>
  <si>
    <t>411-1-1</t>
  </si>
  <si>
    <t>Zarada za redovan rad</t>
  </si>
  <si>
    <t>411-1-2</t>
  </si>
  <si>
    <t>Prekovremeni rad</t>
  </si>
  <si>
    <t>411-1-3</t>
  </si>
  <si>
    <t>Noćni rad i dežurstva</t>
  </si>
  <si>
    <t>411-1-4</t>
  </si>
  <si>
    <t>Terenski dodatak</t>
  </si>
  <si>
    <t>411-1-5</t>
  </si>
  <si>
    <t>Stimulativni dodatak</t>
  </si>
  <si>
    <t>411-2</t>
  </si>
  <si>
    <t>Porez na zarade</t>
  </si>
  <si>
    <t>411-3</t>
  </si>
  <si>
    <t>Doprinosi na teret zaposlenog</t>
  </si>
  <si>
    <t>411-3-1</t>
  </si>
  <si>
    <t>Doprinos za penzijsko i invalidsko osiguranje</t>
  </si>
  <si>
    <t>411-3-2</t>
  </si>
  <si>
    <t>Doprinos za zdravstveno osiguranje</t>
  </si>
  <si>
    <t>411-3-3</t>
  </si>
  <si>
    <t>Doprinos za osiguranje od nezaposlenosti</t>
  </si>
  <si>
    <t>411-4</t>
  </si>
  <si>
    <t>Doprinosi na teret poslodavca</t>
  </si>
  <si>
    <t>411-4-1</t>
  </si>
  <si>
    <t>411-4-2</t>
  </si>
  <si>
    <t>411-4-3</t>
  </si>
  <si>
    <t>411-4-4</t>
  </si>
  <si>
    <t>Ostali doprinosi</t>
  </si>
  <si>
    <t>411-5</t>
  </si>
  <si>
    <t>Opštinski prirez</t>
  </si>
  <si>
    <t>Ostala lična primanja</t>
  </si>
  <si>
    <t>412-1</t>
  </si>
  <si>
    <t>Naknada za zimnicu</t>
  </si>
  <si>
    <t>412-2</t>
  </si>
  <si>
    <t>Naknada za stanovanje i odvojen život</t>
  </si>
  <si>
    <t>412-3</t>
  </si>
  <si>
    <t>Naknada za prevoz</t>
  </si>
  <si>
    <t>412-4</t>
  </si>
  <si>
    <t>Jubilarne nagrade</t>
  </si>
  <si>
    <t>412-5</t>
  </si>
  <si>
    <t>Otpremnine</t>
  </si>
  <si>
    <t>412-6</t>
  </si>
  <si>
    <t>Naknada skupstinskim poslanicima</t>
  </si>
  <si>
    <t>412-7</t>
  </si>
  <si>
    <t>Ostale naknade</t>
  </si>
  <si>
    <t>Rashodi za materijal</t>
  </si>
  <si>
    <t>413-1</t>
  </si>
  <si>
    <t>Administrativni materijal</t>
  </si>
  <si>
    <t>413-1-1</t>
  </si>
  <si>
    <t>Kancelarijski  materijal</t>
  </si>
  <si>
    <t>413-1-2</t>
  </si>
  <si>
    <t>Sitan inventar</t>
  </si>
  <si>
    <t>413-1-3</t>
  </si>
  <si>
    <t>Sredstva higijene</t>
  </si>
  <si>
    <t>413-1-4</t>
  </si>
  <si>
    <t>Rezervni dijelove</t>
  </si>
  <si>
    <t>413-1-5</t>
  </si>
  <si>
    <t>Radna odjeća</t>
  </si>
  <si>
    <t>413-2</t>
  </si>
  <si>
    <t>Materijal za zdravstvenu zaštitu</t>
  </si>
  <si>
    <t>413-2-1</t>
  </si>
  <si>
    <t>Medicinski materijal</t>
  </si>
  <si>
    <t>413-2-2</t>
  </si>
  <si>
    <t>Laboratorijski materijal</t>
  </si>
  <si>
    <t>413-2-3</t>
  </si>
  <si>
    <t>Stomatološki materijal</t>
  </si>
  <si>
    <t>413-2-4</t>
  </si>
  <si>
    <t>Materijal za vakcinaciju i imunizaciju</t>
  </si>
  <si>
    <t>413-2-5</t>
  </si>
  <si>
    <t>Ljekovi</t>
  </si>
  <si>
    <t>413-2-6</t>
  </si>
  <si>
    <t>Ortopedski materijal</t>
  </si>
  <si>
    <t>413-2-7</t>
  </si>
  <si>
    <t>Ostali materijali za zdravstvenu zaštitu</t>
  </si>
  <si>
    <t>413-3</t>
  </si>
  <si>
    <t>Materijal za posebne namjene</t>
  </si>
  <si>
    <t>413-3-1</t>
  </si>
  <si>
    <t>Materijal za izvodjenje nastave</t>
  </si>
  <si>
    <t>413-3-2</t>
  </si>
  <si>
    <t>Materijal za poljoprivredu</t>
  </si>
  <si>
    <t>413-3-3</t>
  </si>
  <si>
    <t>Materijal za javni red i bezbjednost</t>
  </si>
  <si>
    <t>413-3-4</t>
  </si>
  <si>
    <t>Materijal za odbranu</t>
  </si>
  <si>
    <t>413-3-5</t>
  </si>
  <si>
    <t>Publikacije, časopisi i glasila</t>
  </si>
  <si>
    <t>413-3-6</t>
  </si>
  <si>
    <t>Materijal za proizvodnju i usluge</t>
  </si>
  <si>
    <t>413-3-7</t>
  </si>
  <si>
    <t>Ostalo</t>
  </si>
  <si>
    <t>413-4</t>
  </si>
  <si>
    <t>Rashodi za energiju</t>
  </si>
  <si>
    <t>413-4-1</t>
  </si>
  <si>
    <t>Rashodi za električnu energiju</t>
  </si>
  <si>
    <t>413-4-2</t>
  </si>
  <si>
    <t>Ostali rashodi za energiju</t>
  </si>
  <si>
    <t>413-5</t>
  </si>
  <si>
    <t>Rashodi za gorivo</t>
  </si>
  <si>
    <t>413-5-1</t>
  </si>
  <si>
    <t>Rashodi za tečna goriva (dizel, benzin, mazut)</t>
  </si>
  <si>
    <t>413-5-2</t>
  </si>
  <si>
    <t>Rashodi za gas</t>
  </si>
  <si>
    <t>413-5-3</t>
  </si>
  <si>
    <t>413-9</t>
  </si>
  <si>
    <t>Ostali rashod za materijal</t>
  </si>
  <si>
    <t>414-1</t>
  </si>
  <si>
    <t>414-1-1</t>
  </si>
  <si>
    <t>414-1-2</t>
  </si>
  <si>
    <t>414-2</t>
  </si>
  <si>
    <t>414-2-1</t>
  </si>
  <si>
    <t>414-2-2</t>
  </si>
  <si>
    <t>414-3</t>
  </si>
  <si>
    <t>414-3-1</t>
  </si>
  <si>
    <t>414-3-2</t>
  </si>
  <si>
    <t>414-3-3</t>
  </si>
  <si>
    <t>414-3-4</t>
  </si>
  <si>
    <t>414-4</t>
  </si>
  <si>
    <t>414-4-1</t>
  </si>
  <si>
    <t>414-4-2</t>
  </si>
  <si>
    <t>414-5</t>
  </si>
  <si>
    <t>414-6</t>
  </si>
  <si>
    <t>414-7</t>
  </si>
  <si>
    <t>414-8</t>
  </si>
  <si>
    <t>414-9</t>
  </si>
  <si>
    <t>Rashodi za tekuće održavanje</t>
  </si>
  <si>
    <t>415-1</t>
  </si>
  <si>
    <t>Tekuće održavanje javne infrastrukture</t>
  </si>
  <si>
    <t>415-2</t>
  </si>
  <si>
    <t>Tekuće održavanje građevinskih objekata</t>
  </si>
  <si>
    <t>415-3</t>
  </si>
  <si>
    <t>Tekuće održavanje opreme</t>
  </si>
  <si>
    <t>Kamate</t>
  </si>
  <si>
    <t>416-1</t>
  </si>
  <si>
    <t>Kamate rezidentima</t>
  </si>
  <si>
    <t>416-1-1</t>
  </si>
  <si>
    <t>Kamate finansijskim institucijama</t>
  </si>
  <si>
    <t>416-1-2</t>
  </si>
  <si>
    <t>Kamate nefinansijskim institucijama</t>
  </si>
  <si>
    <t>416-2</t>
  </si>
  <si>
    <t>Kamate nerezidentima</t>
  </si>
  <si>
    <t>416-2-1</t>
  </si>
  <si>
    <t>416-2-2</t>
  </si>
  <si>
    <t>Renta</t>
  </si>
  <si>
    <t>417-1</t>
  </si>
  <si>
    <t>Zakup objekata</t>
  </si>
  <si>
    <t>417-2</t>
  </si>
  <si>
    <t>Zakup opreme</t>
  </si>
  <si>
    <t>417-3</t>
  </si>
  <si>
    <t>Zakup zemljišta</t>
  </si>
  <si>
    <t>Subvencije</t>
  </si>
  <si>
    <t>418-1</t>
  </si>
  <si>
    <t>Subvencije za proizvodnju i pružanje usluga</t>
  </si>
  <si>
    <t>418-2</t>
  </si>
  <si>
    <t>Izvozne subvencije</t>
  </si>
  <si>
    <t>418-3</t>
  </si>
  <si>
    <t>Uvozne subvencije</t>
  </si>
  <si>
    <t>Ostali izdaci</t>
  </si>
  <si>
    <t>419-1</t>
  </si>
  <si>
    <t>Izdaci po osnovu isplate ugovora o djelu</t>
  </si>
  <si>
    <t>419-2</t>
  </si>
  <si>
    <t>Izdaci po osnovu troškova sudskih postupaka</t>
  </si>
  <si>
    <t>419-3</t>
  </si>
  <si>
    <t>Izrada i održavanje softvera</t>
  </si>
  <si>
    <t>419-4</t>
  </si>
  <si>
    <t>Osiguranje</t>
  </si>
  <si>
    <t>419-5</t>
  </si>
  <si>
    <t>Kontribucije za članstvo u domaćim i međunarodnim organizacijama</t>
  </si>
  <si>
    <t>419-5-1</t>
  </si>
  <si>
    <t>Kontribucije za članstvo u domaćim organizacijama</t>
  </si>
  <si>
    <t>419-5-2</t>
  </si>
  <si>
    <t>Kontribucije za članstvo u međunarodnim organizacijama</t>
  </si>
  <si>
    <t>419-6</t>
  </si>
  <si>
    <t>Komunalne naknade</t>
  </si>
  <si>
    <t>419-7</t>
  </si>
  <si>
    <t>Kazne</t>
  </si>
  <si>
    <t>419-8</t>
  </si>
  <si>
    <t>Takse</t>
  </si>
  <si>
    <t>419-9</t>
  </si>
  <si>
    <t>Transferi za socijalnu zaštitu</t>
  </si>
  <si>
    <t>Prava iz oblasti socijalne zaštite</t>
  </si>
  <si>
    <t>421-1</t>
  </si>
  <si>
    <t>Dječiji dodaci</t>
  </si>
  <si>
    <t>421-2</t>
  </si>
  <si>
    <t>Boračko invalidska zaštita</t>
  </si>
  <si>
    <t>421-3</t>
  </si>
  <si>
    <t>Materijalno obezbjeđenje porodice</t>
  </si>
  <si>
    <t>421-4</t>
  </si>
  <si>
    <t>Porodiljska odsustva</t>
  </si>
  <si>
    <t>421-5</t>
  </si>
  <si>
    <t>Tuđa njega i pomoć</t>
  </si>
  <si>
    <t>421-6</t>
  </si>
  <si>
    <t>Ishrana djece u predškolskim ustanovama</t>
  </si>
  <si>
    <t>421-7</t>
  </si>
  <si>
    <t>Izdržavanje štićenika u domovima</t>
  </si>
  <si>
    <t>Sredstva za tehnološke viškove</t>
  </si>
  <si>
    <t>422-1</t>
  </si>
  <si>
    <t>Garantovane zarade</t>
  </si>
  <si>
    <t>422-2</t>
  </si>
  <si>
    <t>Otpremnine za tehnološke viškove</t>
  </si>
  <si>
    <t>422-3</t>
  </si>
  <si>
    <t>Dokup staža</t>
  </si>
  <si>
    <t>422-4</t>
  </si>
  <si>
    <t>Naknade nezaposlenim licima</t>
  </si>
  <si>
    <t>422-5</t>
  </si>
  <si>
    <t>Prava iz oblasti penzijskog i invalidskog osiguranja</t>
  </si>
  <si>
    <t>423-1</t>
  </si>
  <si>
    <t>Starosna penzija</t>
  </si>
  <si>
    <t>423-2</t>
  </si>
  <si>
    <t>Invalidska penzija</t>
  </si>
  <si>
    <t>423-3</t>
  </si>
  <si>
    <t>Porodična penzija</t>
  </si>
  <si>
    <t>423-4</t>
  </si>
  <si>
    <t>Naknade</t>
  </si>
  <si>
    <t>423-4-1</t>
  </si>
  <si>
    <t>Pogrebni troškovi</t>
  </si>
  <si>
    <t>423-4-2</t>
  </si>
  <si>
    <t>Tjelesno oštećenje</t>
  </si>
  <si>
    <t>423-4-3</t>
  </si>
  <si>
    <t>Privremene naknade nezaposlenim invalidima rada II i III kategorije</t>
  </si>
  <si>
    <t>423-4-4</t>
  </si>
  <si>
    <t>Naknade zaposlenim invalidima rada II i III kategorije</t>
  </si>
  <si>
    <t>423-5</t>
  </si>
  <si>
    <t>Dodaci</t>
  </si>
  <si>
    <t>423-5-1</t>
  </si>
  <si>
    <t>Dodatak za spomenicu</t>
  </si>
  <si>
    <t>423-5-2</t>
  </si>
  <si>
    <t>Dodatak za tuđu njegu i pomoć</t>
  </si>
  <si>
    <t>423-6</t>
  </si>
  <si>
    <t>Ostala prava</t>
  </si>
  <si>
    <t>423-6-1</t>
  </si>
  <si>
    <t>Penzije u stranim zemljama</t>
  </si>
  <si>
    <t>423-7</t>
  </si>
  <si>
    <t>Doprinos za zdravstvenu zaštitu penzionera</t>
  </si>
  <si>
    <t>Ostala prava iz oblasti zdravstvene zaštite</t>
  </si>
  <si>
    <t>424-1</t>
  </si>
  <si>
    <t>Liječenje van Crne Gore</t>
  </si>
  <si>
    <t>424-1-1</t>
  </si>
  <si>
    <t>Ambulantno liječenje</t>
  </si>
  <si>
    <t>424-1-2</t>
  </si>
  <si>
    <t>Stacionarno liječenje</t>
  </si>
  <si>
    <t>424-1-3</t>
  </si>
  <si>
    <t>Ostalo liječenje</t>
  </si>
  <si>
    <t>Ostala prava iz zdravstvenog osiguranja</t>
  </si>
  <si>
    <t>425-1</t>
  </si>
  <si>
    <t>Ortopedske sprave i pomagala</t>
  </si>
  <si>
    <t>425-2</t>
  </si>
  <si>
    <t>Naknade za bolovanje preko 60 dana</t>
  </si>
  <si>
    <t>425-3</t>
  </si>
  <si>
    <t>Naknade za putne troškove osiguranika</t>
  </si>
  <si>
    <t xml:space="preserve">Transferi institucijama, pojedincima, nevladinom i javnom sektoru </t>
  </si>
  <si>
    <t>431-1</t>
  </si>
  <si>
    <t xml:space="preserve">Transferi za zdravstvenu zaštitu </t>
  </si>
  <si>
    <t>431-1-1</t>
  </si>
  <si>
    <t>Transferi za primarnu zdravstvenu zaštitu</t>
  </si>
  <si>
    <t>431-1-2</t>
  </si>
  <si>
    <t>Transferi za sekundarnu zdravstvenu zaštitu</t>
  </si>
  <si>
    <t>431-1-3</t>
  </si>
  <si>
    <t>Transferi za tercijarnu zdravstvenu zaštitu</t>
  </si>
  <si>
    <t>431-2</t>
  </si>
  <si>
    <t>Transferi obrazovanju</t>
  </si>
  <si>
    <t>431-2-1</t>
  </si>
  <si>
    <t>Transferi predškolskom i osnovnom obrazovanju</t>
  </si>
  <si>
    <t>431-2-2</t>
  </si>
  <si>
    <t>Transferi srednjem obrazovanju</t>
  </si>
  <si>
    <t>431-2-3</t>
  </si>
  <si>
    <t>Transferi visokom obrazovanju</t>
  </si>
  <si>
    <t>431-3</t>
  </si>
  <si>
    <t>Transferi institucijama kulture i sporta</t>
  </si>
  <si>
    <t>431-4</t>
  </si>
  <si>
    <t>Transferi nevladinim organizacijama</t>
  </si>
  <si>
    <t>431-5</t>
  </si>
  <si>
    <t>Transferi političkim partijama, strankama i udruženjima</t>
  </si>
  <si>
    <t>431-6</t>
  </si>
  <si>
    <t>Transferi za jednokratne socijalne pomoći</t>
  </si>
  <si>
    <t>431-7</t>
  </si>
  <si>
    <t>Transferi za lična primanja pripravnika</t>
  </si>
  <si>
    <t>431-8</t>
  </si>
  <si>
    <t>Ostali transferi pojedincima</t>
  </si>
  <si>
    <t>431-8-1</t>
  </si>
  <si>
    <t>Stipendije</t>
  </si>
  <si>
    <t>431-8-2</t>
  </si>
  <si>
    <t>Povlastice</t>
  </si>
  <si>
    <t>431-8-3</t>
  </si>
  <si>
    <t>Sredstva za usavršavanje kadrova i prekvalifikaciju</t>
  </si>
  <si>
    <t>431-8-4</t>
  </si>
  <si>
    <t>Obeštećenja i naknade štete</t>
  </si>
  <si>
    <t>431-8-5</t>
  </si>
  <si>
    <t>431-9</t>
  </si>
  <si>
    <t>Ostali transferi institucijama</t>
  </si>
  <si>
    <t xml:space="preserve">Ostali transferi </t>
  </si>
  <si>
    <t>432-1</t>
  </si>
  <si>
    <t>Transferi Fondu penzijskog i invalidskog osiguranja</t>
  </si>
  <si>
    <t>432-1-1</t>
  </si>
  <si>
    <t>Učesnici NOR-a i druge kategorije boraca</t>
  </si>
  <si>
    <t>432-1-2</t>
  </si>
  <si>
    <t>Penzije izuzete republičkim i saveznim propisima</t>
  </si>
  <si>
    <t>432-1-3</t>
  </si>
  <si>
    <t>Penzije ostvarene u skladu sa zakonom o državnoj upravi</t>
  </si>
  <si>
    <t>432-1-4</t>
  </si>
  <si>
    <t>Penzije pripadnika Ministarstva unutrašnjih poslova i ZIKS-a</t>
  </si>
  <si>
    <t>432-1-5</t>
  </si>
  <si>
    <t>Penzionisana civilna lica u Vojsci Jugoslavije/S i CG</t>
  </si>
  <si>
    <t>432-1-6</t>
  </si>
  <si>
    <t>Najniže penzije</t>
  </si>
  <si>
    <t>432-1-7</t>
  </si>
  <si>
    <t>Ostala prava  i pokriće deficita</t>
  </si>
  <si>
    <t>432-2</t>
  </si>
  <si>
    <t>Transferi Fondu zdravstva</t>
  </si>
  <si>
    <t>432-2-1</t>
  </si>
  <si>
    <t>Zdravstvena zaštita nezaposlenih lica</t>
  </si>
  <si>
    <t>432-2-2</t>
  </si>
  <si>
    <t>Zdravstvena zaštita izbjeglih i raseljenih lica</t>
  </si>
  <si>
    <t>432-2-3</t>
  </si>
  <si>
    <t>Kapitalni izdaci</t>
  </si>
  <si>
    <t>432-3</t>
  </si>
  <si>
    <t>Transferi zavodu za zapošljavanje</t>
  </si>
  <si>
    <t>432-4</t>
  </si>
  <si>
    <t>Transferi opštinama</t>
  </si>
  <si>
    <t>432-5</t>
  </si>
  <si>
    <t>Transferi budžetu države</t>
  </si>
  <si>
    <t>432-6</t>
  </si>
  <si>
    <t>Transferi javnim preduzećima</t>
  </si>
  <si>
    <t>441-1</t>
  </si>
  <si>
    <t>Izdaci za infrastrukturu opšeg značaja</t>
  </si>
  <si>
    <t>441-1-1</t>
  </si>
  <si>
    <t>Putevi</t>
  </si>
  <si>
    <t>441-1-2</t>
  </si>
  <si>
    <t>Željeznica</t>
  </si>
  <si>
    <t>441-1-3</t>
  </si>
  <si>
    <t>Vodovodi</t>
  </si>
  <si>
    <t>441-1-4</t>
  </si>
  <si>
    <t>Aerodromi</t>
  </si>
  <si>
    <t>441-1-5</t>
  </si>
  <si>
    <t>Lukobrani</t>
  </si>
  <si>
    <t>441-1-6</t>
  </si>
  <si>
    <t>441-2</t>
  </si>
  <si>
    <t>Izdaci za lokalnu infrastrukturu</t>
  </si>
  <si>
    <t>441-2-1</t>
  </si>
  <si>
    <t>Lokalni putevi</t>
  </si>
  <si>
    <t>441-2-2</t>
  </si>
  <si>
    <t>Rasvjeta</t>
  </si>
  <si>
    <t>441-2-3</t>
  </si>
  <si>
    <t>441-2-4</t>
  </si>
  <si>
    <t>Deponije</t>
  </si>
  <si>
    <t>441-2-5</t>
  </si>
  <si>
    <t>Ulice i parkovi</t>
  </si>
  <si>
    <t>441-2-6</t>
  </si>
  <si>
    <t>Parking prostori</t>
  </si>
  <si>
    <t>441-2-7</t>
  </si>
  <si>
    <t>Kanalizacija i kolektori</t>
  </si>
  <si>
    <t>441-2-8</t>
  </si>
  <si>
    <t>441-3</t>
  </si>
  <si>
    <t>Izdaci za građevinske objekte</t>
  </si>
  <si>
    <t>441-3-1</t>
  </si>
  <si>
    <t>Administrativne zgrade</t>
  </si>
  <si>
    <t>441-3-2</t>
  </si>
  <si>
    <t xml:space="preserve">Škole </t>
  </si>
  <si>
    <t>441-3-3</t>
  </si>
  <si>
    <t>Bolnice</t>
  </si>
  <si>
    <t>441-3-4</t>
  </si>
  <si>
    <t>Dispanzeri</t>
  </si>
  <si>
    <t>441-3-5</t>
  </si>
  <si>
    <t>Sportske hale i objekti za rekreaciju</t>
  </si>
  <si>
    <t>441-3-6</t>
  </si>
  <si>
    <t>Zgrade za stanovanje</t>
  </si>
  <si>
    <t>441-3-7</t>
  </si>
  <si>
    <t>Objekti kulture</t>
  </si>
  <si>
    <t>441-3-8</t>
  </si>
  <si>
    <t>441-4</t>
  </si>
  <si>
    <t>Izdaci za uređenje zemljišta</t>
  </si>
  <si>
    <t>441-4-1</t>
  </si>
  <si>
    <t>Prilazni putevi</t>
  </si>
  <si>
    <t>441-4-2</t>
  </si>
  <si>
    <t>Pošumljavanje</t>
  </si>
  <si>
    <t>441-4-3</t>
  </si>
  <si>
    <t>441-5</t>
  </si>
  <si>
    <t>Izdaci za opremu</t>
  </si>
  <si>
    <t>441-5-1</t>
  </si>
  <si>
    <t>Sredstva transporta</t>
  </si>
  <si>
    <t>441-5-2</t>
  </si>
  <si>
    <t>Kompjuterska oprema</t>
  </si>
  <si>
    <t>441-5-3</t>
  </si>
  <si>
    <t>Kancelarijska oprema</t>
  </si>
  <si>
    <t>441-5-4</t>
  </si>
  <si>
    <t>Telekomunikaciona oprema</t>
  </si>
  <si>
    <t>441-5-5</t>
  </si>
  <si>
    <t>Medicinska oprema</t>
  </si>
  <si>
    <t>441-5-6</t>
  </si>
  <si>
    <t>Mehanizacija</t>
  </si>
  <si>
    <t>441-5-7</t>
  </si>
  <si>
    <t>Oprema za javni red i bezbjednost</t>
  </si>
  <si>
    <t>441-5-8</t>
  </si>
  <si>
    <t>Oprema za odbranu</t>
  </si>
  <si>
    <t>441-5-9</t>
  </si>
  <si>
    <t>441-6</t>
  </si>
  <si>
    <t>Izdaci za investiciono održavanje</t>
  </si>
  <si>
    <t>441-6-1</t>
  </si>
  <si>
    <t>Infrastruktura opšeg značaja</t>
  </si>
  <si>
    <t>441-6-2</t>
  </si>
  <si>
    <t>Lokalna infrastruktura</t>
  </si>
  <si>
    <t>441-6-3</t>
  </si>
  <si>
    <t>Građevinski objekti</t>
  </si>
  <si>
    <t>441-6-4</t>
  </si>
  <si>
    <t>Oprema</t>
  </si>
  <si>
    <t>441-6-5</t>
  </si>
  <si>
    <t>441-7</t>
  </si>
  <si>
    <t>Izdaci za zalihe</t>
  </si>
  <si>
    <t>441-8</t>
  </si>
  <si>
    <t>Izdaci za kupovinu hartija od vrijednosti</t>
  </si>
  <si>
    <t>Krediti i pozajmice</t>
  </si>
  <si>
    <t>Pozajmice i krediti</t>
  </si>
  <si>
    <t>451-1</t>
  </si>
  <si>
    <t>Pozajmice i krediti nefinansijskim institucijama</t>
  </si>
  <si>
    <t>451-2</t>
  </si>
  <si>
    <t>Pozajmice i krediti finansijskim institucijama</t>
  </si>
  <si>
    <t>451-3</t>
  </si>
  <si>
    <t>Pozajmice i krediti pojedincima</t>
  </si>
  <si>
    <t>451-4</t>
  </si>
  <si>
    <t>Pozajmice i krediti vanbudžetskim fondovima i opštinama</t>
  </si>
  <si>
    <t>451-5</t>
  </si>
  <si>
    <t>Ostale pozajmice i krediti</t>
  </si>
  <si>
    <t>Otplata dugova</t>
  </si>
  <si>
    <t>Otplata duga</t>
  </si>
  <si>
    <t>461-1</t>
  </si>
  <si>
    <t>Otplata hartija od vrijednosti i kredita rezidentima</t>
  </si>
  <si>
    <t>461-1-1</t>
  </si>
  <si>
    <t xml:space="preserve">Otplata kredita finansijskim institucijama </t>
  </si>
  <si>
    <t>461-1-2</t>
  </si>
  <si>
    <t xml:space="preserve">Otplata kredita nefinansijskim institucijama </t>
  </si>
  <si>
    <t>461-1-3</t>
  </si>
  <si>
    <t>Otplata emitovanih hartija od vrijednosti</t>
  </si>
  <si>
    <t>461-2</t>
  </si>
  <si>
    <t>Otplata hartija od vrijednosti i kredita nerezidentima</t>
  </si>
  <si>
    <t>461-2-1</t>
  </si>
  <si>
    <t xml:space="preserve">Otplata kredita inostranim finansijskim institucijama </t>
  </si>
  <si>
    <t>461-2-2</t>
  </si>
  <si>
    <t xml:space="preserve">Otplata kredita inostranim nefinansijskim institucijama </t>
  </si>
  <si>
    <t>461-2-3</t>
  </si>
  <si>
    <t>Otplata garancija</t>
  </si>
  <si>
    <t>462-1</t>
  </si>
  <si>
    <t>Otplata garancija u zemlji</t>
  </si>
  <si>
    <t>462-1-1</t>
  </si>
  <si>
    <t xml:space="preserve">Otplata garancija finansijskim institucijama </t>
  </si>
  <si>
    <t>462-1-2</t>
  </si>
  <si>
    <t xml:space="preserve">Otplata garancija nefinansijskim institucijama </t>
  </si>
  <si>
    <t>462-2</t>
  </si>
  <si>
    <t>Otplata garancija u inostranstvu</t>
  </si>
  <si>
    <t>462-2-1</t>
  </si>
  <si>
    <t>462-2-2</t>
  </si>
  <si>
    <t>Otplata obaveza iz prethodnih godina</t>
  </si>
  <si>
    <t>Rezerve</t>
  </si>
  <si>
    <t>Tekuća budžetska rezerva</t>
  </si>
  <si>
    <t>Stalna budžetska rezerva</t>
  </si>
  <si>
    <t>Ostale rezerve</t>
  </si>
  <si>
    <t>Opšti prihodi</t>
  </si>
  <si>
    <t>Namjenski prihodi</t>
  </si>
  <si>
    <t>Domaći krediti</t>
  </si>
  <si>
    <t>Inostrani krediti</t>
  </si>
  <si>
    <t>EU donacije</t>
  </si>
  <si>
    <t>Rashodi za čvrsto gorivo (drvo, ugalj)</t>
  </si>
  <si>
    <t>Donacije</t>
  </si>
  <si>
    <t>Radno mjesto:</t>
  </si>
  <si>
    <t>Broj telefona:</t>
  </si>
  <si>
    <t>Email adresa:</t>
  </si>
  <si>
    <t>Ime i prezime:</t>
  </si>
  <si>
    <t>Kontakt osoba</t>
  </si>
  <si>
    <t>Ekonomska klasifikacija</t>
  </si>
  <si>
    <t>TEKUĆI IZDACI</t>
  </si>
  <si>
    <t>Ostali opšti prihodi</t>
  </si>
  <si>
    <t>Sredstva potrebna za kofinansiranje</t>
  </si>
  <si>
    <t>Rashodi za usluge</t>
  </si>
  <si>
    <t>Službena putovanja</t>
  </si>
  <si>
    <t>Službena putovanja u zemlji</t>
  </si>
  <si>
    <t>Službena putovanja u inostranstvu</t>
  </si>
  <si>
    <t>Reprezentacija</t>
  </si>
  <si>
    <t>Reprezentacija u zemlji</t>
  </si>
  <si>
    <t>Reprezentacija u inostranstvu</t>
  </si>
  <si>
    <t>Komunikacione usluge</t>
  </si>
  <si>
    <t>Telefonske usluge</t>
  </si>
  <si>
    <t>Rrashodi za korišćenje interneta</t>
  </si>
  <si>
    <t>Poštanske usluge</t>
  </si>
  <si>
    <t>Ostale komunikacione usluge</t>
  </si>
  <si>
    <t>Bankarske usluge i negativne kursne razlike</t>
  </si>
  <si>
    <t>Bankarske usluge</t>
  </si>
  <si>
    <t>Negativne kursne razlike</t>
  </si>
  <si>
    <t>Usluge prevoza</t>
  </si>
  <si>
    <t>Advokatske, notarske i pravne usluge</t>
  </si>
  <si>
    <t>Konsultantske usluge, projekti i studije</t>
  </si>
  <si>
    <t>Usluge stručnog usavršavanja</t>
  </si>
  <si>
    <t>Ostale usluge</t>
  </si>
  <si>
    <t>KONTNI OKVIR</t>
  </si>
  <si>
    <t>KOMBINOVANO</t>
  </si>
  <si>
    <t>IZVORI FINANSIRANJA</t>
  </si>
  <si>
    <t>Sopstveni prihodi</t>
  </si>
  <si>
    <t>Adresa/Sjedište:</t>
  </si>
  <si>
    <t>711-1</t>
  </si>
  <si>
    <t>711-2</t>
  </si>
  <si>
    <t>711-3</t>
  </si>
  <si>
    <t>711-4</t>
  </si>
  <si>
    <t>711-5</t>
  </si>
  <si>
    <t>711-6</t>
  </si>
  <si>
    <t>711-7</t>
  </si>
  <si>
    <t>711-8</t>
  </si>
  <si>
    <t>712-1</t>
  </si>
  <si>
    <t>712-2</t>
  </si>
  <si>
    <t>712-3</t>
  </si>
  <si>
    <t>712-4</t>
  </si>
  <si>
    <t>713-1</t>
  </si>
  <si>
    <t>713-2</t>
  </si>
  <si>
    <t>713-3</t>
  </si>
  <si>
    <t>713-4</t>
  </si>
  <si>
    <t>713-5</t>
  </si>
  <si>
    <t>713-6</t>
  </si>
  <si>
    <t>714-1</t>
  </si>
  <si>
    <t>714-2</t>
  </si>
  <si>
    <t>714-3</t>
  </si>
  <si>
    <t>714-4</t>
  </si>
  <si>
    <t>714-5</t>
  </si>
  <si>
    <t>714-6</t>
  </si>
  <si>
    <t>714-7</t>
  </si>
  <si>
    <t>714-8</t>
  </si>
  <si>
    <t>714-9</t>
  </si>
  <si>
    <t>715-1</t>
  </si>
  <si>
    <t>715-2</t>
  </si>
  <si>
    <t>715-3</t>
  </si>
  <si>
    <t>715-4</t>
  </si>
  <si>
    <t>715-5</t>
  </si>
  <si>
    <t>721-1</t>
  </si>
  <si>
    <t>721-2</t>
  </si>
  <si>
    <t>721-3</t>
  </si>
  <si>
    <t>722-1</t>
  </si>
  <si>
    <t>722-2</t>
  </si>
  <si>
    <t>731-1</t>
  </si>
  <si>
    <t>731-2</t>
  </si>
  <si>
    <t>731-3</t>
  </si>
  <si>
    <t>731-4</t>
  </si>
  <si>
    <t>741-1</t>
  </si>
  <si>
    <t>742-1</t>
  </si>
  <si>
    <t>742-2</t>
  </si>
  <si>
    <t>742-3</t>
  </si>
  <si>
    <t>742-4</t>
  </si>
  <si>
    <t>742-5</t>
  </si>
  <si>
    <t>742-6</t>
  </si>
  <si>
    <t>751-1</t>
  </si>
  <si>
    <t>751-2</t>
  </si>
  <si>
    <t>Porezi</t>
  </si>
  <si>
    <t>Porez na dohodak fizičkih lica</t>
  </si>
  <si>
    <t>Porez na dobit pravnih lica</t>
  </si>
  <si>
    <t>Porez na promet nepokretnosti</t>
  </si>
  <si>
    <t>Porez na dodatu vrijednost</t>
  </si>
  <si>
    <t>Akcize</t>
  </si>
  <si>
    <t>Porez na međunarodnu trgovinu i transakcije</t>
  </si>
  <si>
    <t>Lokalni porezi</t>
  </si>
  <si>
    <t>Ostali republički porezi</t>
  </si>
  <si>
    <t>Doprinosi</t>
  </si>
  <si>
    <t>Doprinosi za penzijsko i invalidsko osiguranje</t>
  </si>
  <si>
    <t>Doprinosi za zdravstveno osiguranje</t>
  </si>
  <si>
    <t>Doprinosi za osiguranje od nezaposlenosti</t>
  </si>
  <si>
    <t>Administrativne takse</t>
  </si>
  <si>
    <t>Sudske takse</t>
  </si>
  <si>
    <t>Boravišne takse</t>
  </si>
  <si>
    <t>Registracione takse</t>
  </si>
  <si>
    <t>Lokalne komunalne takse</t>
  </si>
  <si>
    <t>Ostale takse</t>
  </si>
  <si>
    <t>Naknade za korišćenje dobara od opšteg interesa</t>
  </si>
  <si>
    <t>Naknade za korišćenje prirodnih dobara</t>
  </si>
  <si>
    <t>Ekološke naknade</t>
  </si>
  <si>
    <t>Naknade za priređivanje igara na sreću</t>
  </si>
  <si>
    <t>Naknade za korišćenje građevinskog zemljišta</t>
  </si>
  <si>
    <t xml:space="preserve">Naknade za uredjivanje i izgradnju građevinskog zemljišta </t>
  </si>
  <si>
    <t xml:space="preserve">Naknade za izgradnju i održavanje lokalnih puteva i drugih javnih objekata od opštinskog značaja </t>
  </si>
  <si>
    <t>Naknada za puteve</t>
  </si>
  <si>
    <t>Ostali prihodi</t>
  </si>
  <si>
    <t>Prihodi od kapitala</t>
  </si>
  <si>
    <t>Novčane kazne i oduzete imovinske koristi</t>
  </si>
  <si>
    <t>Prihodi koje organi ostvaruju vršenjem svoje djelatnosti</t>
  </si>
  <si>
    <t>Samodoprinosi</t>
  </si>
  <si>
    <t>Primici od prodaje imovine</t>
  </si>
  <si>
    <t>Primici od prodaje nefinansijske imovine</t>
  </si>
  <si>
    <t>Primici od prodaje nepokretnosti</t>
  </si>
  <si>
    <t>Primici od prodaje osnovnih sredstava</t>
  </si>
  <si>
    <t>Primici od prodaje zaliha</t>
  </si>
  <si>
    <t>Primici od prodaje finansijske imovine</t>
  </si>
  <si>
    <t>Primici od prodaje akcija</t>
  </si>
  <si>
    <t>Primici od prodaje ostalih hartija od vrijednosti</t>
  </si>
  <si>
    <t>Primici od otplate kredita i sredstva prenesena iz prethodne godine</t>
  </si>
  <si>
    <t>Primici od otplate kredita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</si>
  <si>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</si>
  <si>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</si>
  <si>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</si>
  <si>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</si>
  <si>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>Sredstva prenesena iz prethodne godine</t>
  </si>
  <si>
    <t>Donacije i transferi</t>
  </si>
  <si>
    <t>Tekuće donacije</t>
  </si>
  <si>
    <t>Kapitalne donacije</t>
  </si>
  <si>
    <t>Transferi</t>
  </si>
  <si>
    <t>Transferi od budžeta države</t>
  </si>
  <si>
    <t>Transferi od budžeta opštine</t>
  </si>
  <si>
    <t>Transferi od fonda PIO</t>
  </si>
  <si>
    <t>Transferi od fonda za zdravstveno osiguranje</t>
  </si>
  <si>
    <t>Transferi od Zavoda za zapošljavanje Crne Gore</t>
  </si>
  <si>
    <t>Transferi od Egalizacionih fondova</t>
  </si>
  <si>
    <t xml:space="preserve">Pozajmice i krediti </t>
  </si>
  <si>
    <t>Pozajmice i krediti od domaćih izvora</t>
  </si>
  <si>
    <t>Pozajmice i krediti od inostranih izvora</t>
  </si>
  <si>
    <t>PRIMICI</t>
  </si>
  <si>
    <t>TEKUĆI PRIMICI</t>
  </si>
  <si>
    <t>741-2</t>
  </si>
  <si>
    <t>741-3</t>
  </si>
  <si>
    <t>Organizacioni kod:</t>
  </si>
  <si>
    <t>Naziv investitora</t>
  </si>
  <si>
    <t>Adresa</t>
  </si>
  <si>
    <t>Kontakt</t>
  </si>
  <si>
    <t>Naziv projekta</t>
  </si>
  <si>
    <t>Ugovoreni rok realizacije</t>
  </si>
  <si>
    <t>Datum početka finansiranja projekta</t>
  </si>
  <si>
    <t>Datum očekivanog završetka finansiranja projekta</t>
  </si>
  <si>
    <t>Tekući izdaci</t>
  </si>
  <si>
    <t>izvor finansiranja</t>
  </si>
  <si>
    <t>Inostrani kredit</t>
  </si>
  <si>
    <t>Domaći kredit</t>
  </si>
  <si>
    <t>Procenat realizacije</t>
  </si>
  <si>
    <t>O projektu</t>
  </si>
  <si>
    <t>O investitoru</t>
  </si>
  <si>
    <t>Realizacija projekta</t>
  </si>
  <si>
    <t>Ugovorena vrijednost projekta</t>
  </si>
  <si>
    <t>ORGANIZACIONI KOD:</t>
  </si>
  <si>
    <t>NAZIV PROGRAMA:</t>
  </si>
  <si>
    <t>Projekat br. 30</t>
  </si>
  <si>
    <t>Projekat br. 1</t>
  </si>
  <si>
    <t>Projekat br. 2</t>
  </si>
  <si>
    <t>Projekat br. 3</t>
  </si>
  <si>
    <t>Projekat br. 4</t>
  </si>
  <si>
    <t>Projekat br. 5</t>
  </si>
  <si>
    <t>Projekat br. 6</t>
  </si>
  <si>
    <t>Projekat br. 7</t>
  </si>
  <si>
    <t>Projekat br. 8</t>
  </si>
  <si>
    <t>Projekat br. 9</t>
  </si>
  <si>
    <t>Projekat br. 10</t>
  </si>
  <si>
    <t>Projekat br. 11</t>
  </si>
  <si>
    <t>Projekat br. 12</t>
  </si>
  <si>
    <t>Projekat br. 13</t>
  </si>
  <si>
    <t>Projekat br. 14</t>
  </si>
  <si>
    <t>Projekat br. 15</t>
  </si>
  <si>
    <t>Projekat br. 16</t>
  </si>
  <si>
    <t>Projekat br. 17</t>
  </si>
  <si>
    <t>Projekat br. 18</t>
  </si>
  <si>
    <t>Projekat br. 19</t>
  </si>
  <si>
    <t>Projekat br. 20</t>
  </si>
  <si>
    <t>Projekat br. 21</t>
  </si>
  <si>
    <t>Projekat br. 22</t>
  </si>
  <si>
    <t>Projekat br. 23</t>
  </si>
  <si>
    <t>Projekat br. 24</t>
  </si>
  <si>
    <t>Projekat br. 25</t>
  </si>
  <si>
    <t>Projekat br. 26</t>
  </si>
  <si>
    <t>Projekat br. 27</t>
  </si>
  <si>
    <t>Projekat br. 28</t>
  </si>
  <si>
    <t>Projekat br. 29</t>
  </si>
  <si>
    <t>PROGRAMSKI KOD:</t>
  </si>
  <si>
    <t>Napomena</t>
  </si>
  <si>
    <t>Izvršenje po ekonomskoj klasifikaciji</t>
  </si>
  <si>
    <t>OPŠTE INFORMACIJE</t>
  </si>
  <si>
    <t>Izvještajni period</t>
  </si>
  <si>
    <t>NAZIV BUDŽETSKOG KORISNIKA:</t>
  </si>
  <si>
    <t>O izvođaču</t>
  </si>
  <si>
    <t>Naziv izvođača</t>
  </si>
  <si>
    <t>Iznos potrošenih sredstava do kraja prethodne godine</t>
  </si>
  <si>
    <t>Izvor finansiranja</t>
  </si>
  <si>
    <r>
      <t xml:space="preserve">Sumarno izvršenje kapitalnog budžeta Budžetskog korisnikau toku izvještajnog perioda  za sve programe i projekte kumulativno </t>
    </r>
    <r>
      <rPr>
        <sz val="12"/>
        <rFont val="Cambria"/>
        <family val="1"/>
      </rPr>
      <t>(po izvorima finansiranja)</t>
    </r>
  </si>
  <si>
    <t>NazivBudžetskog  korisnika:</t>
  </si>
  <si>
    <t>Kapitalni budžet Budžetskog korisnika za tekuću  godinu</t>
  </si>
  <si>
    <t>Kod  Programa</t>
  </si>
  <si>
    <t>Opis do sada realizovanih aktivnosti</t>
  </si>
  <si>
    <t>PROBLEM U REALIZACIJI (opisati)</t>
  </si>
  <si>
    <t>Planirana sredstva Zakonom  o budžetu za tekuću godinu</t>
  </si>
  <si>
    <t>Kod Programa</t>
  </si>
  <si>
    <t>Planirana sredstva Zakonom o budžetu za tekuću godinu</t>
  </si>
  <si>
    <t>PROBLEM U REALIZACIJI(opisati)</t>
  </si>
  <si>
    <t>Realizovani troškovi za izvještajni period tekuće godine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</si>
</sst>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2"/>
      <name val="Cambria"/>
      <family val="1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name val="Cambria"/>
      <family val="1"/>
      <scheme val="major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6"/>
      <name val="Cambria"/>
      <family val="1"/>
      <scheme val="major"/>
    </font>
    <font>
      <sz val="14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sz val="12"/>
      <color indexed="9"/>
      <name val="Cambria"/>
      <family val="1"/>
      <scheme val="major"/>
    </font>
    <font>
      <sz val="14"/>
      <color indexed="9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mbria"/>
      <family val="1"/>
      <scheme val="major"/>
    </font>
    <font>
      <b/>
      <sz val="1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thin">
        <color indexed="64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ck">
        <color theme="4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3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3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3" fillId="0" borderId="0" xfId="0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 indent="1"/>
    </xf>
    <xf numFmtId="0" fontId="9" fillId="0" borderId="0" xfId="0" applyFont="1" applyFill="1" applyBorder="1" applyAlignment="1" applyProtection="1">
      <alignment horizontal="left" vertical="center" wrapText="1" indent="1"/>
    </xf>
    <xf numFmtId="0" fontId="3" fillId="0" borderId="0" xfId="0" applyFont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0" fontId="4" fillId="0" borderId="7" xfId="0" applyFont="1" applyBorder="1" applyAlignment="1" applyProtection="1">
      <alignment horizontal="left" vertical="center" wrapText="1" indent="2"/>
    </xf>
    <xf numFmtId="0" fontId="4" fillId="0" borderId="8" xfId="0" applyFont="1" applyBorder="1" applyAlignment="1" applyProtection="1">
      <alignment horizontal="left" vertical="center" wrapText="1" indent="2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9" xfId="0" applyFont="1" applyBorder="1" applyAlignment="1" applyProtection="1">
      <alignment horizontal="left" vertical="center" wrapText="1" indent="1"/>
    </xf>
    <xf numFmtId="0" fontId="4" fillId="0" borderId="10" xfId="0" applyFont="1" applyBorder="1" applyAlignment="1" applyProtection="1">
      <alignment horizontal="center" vertical="center" wrapText="1"/>
    </xf>
    <xf numFmtId="4" fontId="4" fillId="3" borderId="12" xfId="0" applyNumberFormat="1" applyFont="1" applyFill="1" applyBorder="1" applyAlignment="1" applyProtection="1">
      <alignment horizontal="right" vertical="center" indent="1"/>
      <protection locked="0"/>
    </xf>
    <xf numFmtId="4" fontId="4" fillId="3" borderId="2" xfId="0" applyNumberFormat="1" applyFont="1" applyFill="1" applyBorder="1" applyAlignment="1" applyProtection="1">
      <alignment horizontal="right" vertical="center" indent="1"/>
      <protection locked="0"/>
    </xf>
    <xf numFmtId="4" fontId="4" fillId="3" borderId="13" xfId="0" applyNumberFormat="1" applyFont="1" applyFill="1" applyBorder="1" applyAlignment="1" applyProtection="1">
      <alignment horizontal="right" vertical="center" indent="1"/>
      <protection locked="0"/>
    </xf>
    <xf numFmtId="4" fontId="4" fillId="3" borderId="14" xfId="0" applyNumberFormat="1" applyFont="1" applyFill="1" applyBorder="1" applyAlignment="1" applyProtection="1">
      <alignment horizontal="right" vertical="center" indent="1"/>
      <protection locked="0"/>
    </xf>
    <xf numFmtId="0" fontId="4" fillId="3" borderId="15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right" indent="2"/>
    </xf>
    <xf numFmtId="0" fontId="10" fillId="0" borderId="0" xfId="0" applyFont="1" applyBorder="1" applyAlignment="1" applyProtection="1">
      <alignment horizontal="right" vertical="center" indent="1"/>
    </xf>
    <xf numFmtId="0" fontId="4" fillId="0" borderId="0" xfId="0" applyFont="1" applyFill="1" applyProtection="1"/>
    <xf numFmtId="0" fontId="4" fillId="0" borderId="16" xfId="0" applyFont="1" applyBorder="1" applyProtection="1"/>
    <xf numFmtId="0" fontId="4" fillId="0" borderId="17" xfId="0" applyFont="1" applyBorder="1" applyProtection="1"/>
    <xf numFmtId="0" fontId="4" fillId="0" borderId="18" xfId="0" applyFont="1" applyBorder="1" applyProtection="1"/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21" xfId="0" applyFont="1" applyBorder="1" applyProtection="1"/>
    <xf numFmtId="0" fontId="4" fillId="0" borderId="22" xfId="0" applyFont="1" applyBorder="1" applyAlignment="1" applyProtection="1">
      <alignment horizontal="right" indent="2"/>
    </xf>
    <xf numFmtId="0" fontId="4" fillId="0" borderId="0" xfId="0" applyFont="1" applyBorder="1" applyAlignment="1" applyProtection="1">
      <alignment horizontal="right" indent="2"/>
    </xf>
    <xf numFmtId="0" fontId="4" fillId="0" borderId="0" xfId="0" applyFont="1" applyBorder="1" applyAlignment="1" applyProtection="1">
      <alignment horizontal="right" vertical="center" indent="2"/>
    </xf>
    <xf numFmtId="0" fontId="4" fillId="0" borderId="23" xfId="0" applyFont="1" applyBorder="1" applyAlignment="1" applyProtection="1">
      <alignment horizontal="right" indent="2"/>
    </xf>
    <xf numFmtId="0" fontId="4" fillId="0" borderId="67" xfId="0" applyFont="1" applyBorder="1" applyAlignment="1" applyProtection="1">
      <alignment horizontal="right" vertical="center" indent="2"/>
    </xf>
    <xf numFmtId="0" fontId="4" fillId="0" borderId="20" xfId="0" applyFont="1" applyFill="1" applyBorder="1" applyProtection="1"/>
    <xf numFmtId="0" fontId="4" fillId="0" borderId="17" xfId="0" applyFont="1" applyFill="1" applyBorder="1" applyProtection="1"/>
    <xf numFmtId="0" fontId="5" fillId="0" borderId="24" xfId="0" applyFont="1" applyBorder="1" applyAlignment="1" applyProtection="1">
      <alignment horizontal="left" vertical="center" wrapText="1" indent="1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 wrapText="1" indent="2"/>
    </xf>
    <xf numFmtId="0" fontId="4" fillId="0" borderId="31" xfId="0" applyFont="1" applyBorder="1" applyAlignment="1" applyProtection="1">
      <alignment horizontal="left" vertical="center" wrapText="1" indent="2"/>
    </xf>
    <xf numFmtId="4" fontId="4" fillId="3" borderId="32" xfId="0" applyNumberFormat="1" applyFont="1" applyFill="1" applyBorder="1" applyAlignment="1" applyProtection="1">
      <alignment horizontal="right" vertical="center" indent="1"/>
      <protection locked="0"/>
    </xf>
    <xf numFmtId="4" fontId="4" fillId="3" borderId="33" xfId="0" applyNumberFormat="1" applyFont="1" applyFill="1" applyBorder="1" applyAlignment="1" applyProtection="1">
      <alignment horizontal="right" vertical="center" indent="1"/>
      <protection locked="0"/>
    </xf>
    <xf numFmtId="0" fontId="4" fillId="0" borderId="24" xfId="0" applyFont="1" applyBorder="1" applyAlignment="1" applyProtection="1">
      <alignment horizontal="left" vertical="center" wrapText="1" indent="2"/>
    </xf>
    <xf numFmtId="4" fontId="4" fillId="3" borderId="25" xfId="0" applyNumberFormat="1" applyFont="1" applyFill="1" applyBorder="1" applyAlignment="1" applyProtection="1">
      <alignment horizontal="right" vertical="center" indent="1"/>
      <protection locked="0"/>
    </xf>
    <xf numFmtId="4" fontId="4" fillId="3" borderId="26" xfId="0" applyNumberFormat="1" applyFont="1" applyFill="1" applyBorder="1" applyAlignment="1" applyProtection="1">
      <alignment horizontal="right" vertical="center" indent="1"/>
      <protection locked="0"/>
    </xf>
    <xf numFmtId="0" fontId="4" fillId="0" borderId="35" xfId="0" applyFont="1" applyBorder="1" applyAlignment="1" applyProtection="1">
      <alignment horizontal="right" vertical="center" indent="1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2" fillId="0" borderId="71" xfId="0" applyFont="1" applyBorder="1" applyProtection="1"/>
    <xf numFmtId="0" fontId="4" fillId="0" borderId="72" xfId="0" applyFont="1" applyBorder="1" applyAlignment="1" applyProtection="1">
      <alignment horizontal="center" vertical="center"/>
    </xf>
    <xf numFmtId="0" fontId="2" fillId="0" borderId="73" xfId="0" applyFont="1" applyBorder="1" applyProtection="1"/>
    <xf numFmtId="0" fontId="4" fillId="0" borderId="74" xfId="0" applyFont="1" applyBorder="1" applyAlignment="1" applyProtection="1">
      <alignment horizontal="center" vertical="center"/>
    </xf>
    <xf numFmtId="0" fontId="2" fillId="0" borderId="75" xfId="0" applyFont="1" applyBorder="1" applyProtection="1"/>
    <xf numFmtId="0" fontId="2" fillId="0" borderId="76" xfId="0" applyFont="1" applyBorder="1" applyProtection="1"/>
    <xf numFmtId="0" fontId="4" fillId="0" borderId="77" xfId="0" applyFont="1" applyBorder="1" applyAlignment="1" applyProtection="1">
      <alignment horizontal="center" vertical="center"/>
    </xf>
    <xf numFmtId="0" fontId="6" fillId="0" borderId="78" xfId="0" applyFont="1" applyBorder="1" applyProtection="1"/>
    <xf numFmtId="0" fontId="5" fillId="0" borderId="79" xfId="0" applyFont="1" applyBorder="1" applyAlignment="1" applyProtection="1">
      <alignment horizontal="left" vertical="center" indent="1"/>
    </xf>
    <xf numFmtId="0" fontId="4" fillId="0" borderId="80" xfId="0" applyFont="1" applyBorder="1" applyAlignment="1" applyProtection="1">
      <alignment horizontal="center" vertical="center"/>
    </xf>
    <xf numFmtId="0" fontId="4" fillId="0" borderId="80" xfId="0" applyFont="1" applyBorder="1" applyAlignment="1" applyProtection="1">
      <alignment horizontal="right" vertical="center" indent="1"/>
    </xf>
    <xf numFmtId="0" fontId="6" fillId="0" borderId="73" xfId="0" applyFont="1" applyBorder="1" applyProtection="1"/>
    <xf numFmtId="0" fontId="5" fillId="0" borderId="80" xfId="0" applyFont="1" applyBorder="1" applyAlignment="1" applyProtection="1">
      <alignment horizontal="left" vertical="center" indent="1"/>
    </xf>
    <xf numFmtId="0" fontId="2" fillId="0" borderId="74" xfId="0" applyFont="1" applyBorder="1" applyProtection="1"/>
    <xf numFmtId="0" fontId="11" fillId="0" borderId="80" xfId="0" applyFont="1" applyBorder="1" applyAlignment="1" applyProtection="1">
      <alignment horizontal="center" vertical="center"/>
    </xf>
    <xf numFmtId="0" fontId="2" fillId="0" borderId="80" xfId="0" applyFont="1" applyBorder="1" applyProtection="1"/>
    <xf numFmtId="0" fontId="2" fillId="0" borderId="81" xfId="0" applyFont="1" applyBorder="1" applyProtection="1"/>
    <xf numFmtId="0" fontId="4" fillId="0" borderId="82" xfId="0" applyFont="1" applyBorder="1" applyAlignment="1" applyProtection="1">
      <alignment horizontal="center" vertical="center"/>
    </xf>
    <xf numFmtId="0" fontId="2" fillId="0" borderId="83" xfId="0" applyFont="1" applyBorder="1" applyProtection="1"/>
    <xf numFmtId="0" fontId="5" fillId="0" borderId="84" xfId="0" applyFont="1" applyBorder="1" applyAlignment="1" applyProtection="1">
      <alignment horizontal="left" vertical="center" indent="1"/>
    </xf>
    <xf numFmtId="0" fontId="4" fillId="0" borderId="74" xfId="0" applyFont="1" applyBorder="1" applyAlignment="1" applyProtection="1">
      <alignment horizontal="center" vertical="center" wrapText="1"/>
    </xf>
    <xf numFmtId="0" fontId="4" fillId="0" borderId="77" xfId="0" applyFont="1" applyBorder="1" applyAlignment="1" applyProtection="1">
      <alignment horizontal="center" vertical="center" wrapText="1"/>
    </xf>
    <xf numFmtId="0" fontId="2" fillId="0" borderId="77" xfId="0" applyFont="1" applyBorder="1" applyProtection="1"/>
    <xf numFmtId="0" fontId="6" fillId="0" borderId="75" xfId="0" applyFont="1" applyBorder="1" applyProtection="1"/>
    <xf numFmtId="0" fontId="4" fillId="0" borderId="85" xfId="0" applyFont="1" applyBorder="1" applyAlignment="1" applyProtection="1">
      <alignment horizontal="center" vertical="center"/>
    </xf>
    <xf numFmtId="0" fontId="5" fillId="0" borderId="81" xfId="0" applyFont="1" applyBorder="1" applyAlignment="1" applyProtection="1">
      <alignment horizontal="left" vertical="center" indent="1"/>
    </xf>
    <xf numFmtId="0" fontId="2" fillId="0" borderId="72" xfId="0" applyFont="1" applyBorder="1" applyProtection="1"/>
    <xf numFmtId="0" fontId="5" fillId="0" borderId="86" xfId="0" applyFont="1" applyBorder="1" applyAlignment="1" applyProtection="1">
      <alignment horizontal="left" vertical="center"/>
    </xf>
    <xf numFmtId="0" fontId="5" fillId="0" borderId="87" xfId="0" applyFont="1" applyBorder="1" applyAlignment="1" applyProtection="1">
      <alignment horizontal="left" vertical="center" wrapText="1" indent="1"/>
    </xf>
    <xf numFmtId="0" fontId="5" fillId="0" borderId="91" xfId="0" applyFont="1" applyBorder="1" applyAlignment="1" applyProtection="1">
      <alignment horizontal="left" vertical="center"/>
    </xf>
    <xf numFmtId="0" fontId="5" fillId="0" borderId="92" xfId="0" applyFont="1" applyBorder="1" applyAlignment="1" applyProtection="1">
      <alignment horizontal="left" vertical="center" wrapText="1" indent="1"/>
    </xf>
    <xf numFmtId="0" fontId="2" fillId="0" borderId="78" xfId="0" applyFont="1" applyBorder="1" applyProtection="1"/>
    <xf numFmtId="0" fontId="4" fillId="0" borderId="8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81" xfId="0" applyFont="1" applyBorder="1" applyAlignment="1" applyProtection="1">
      <alignment horizontal="center" vertical="center"/>
    </xf>
    <xf numFmtId="0" fontId="12" fillId="0" borderId="38" xfId="0" applyFont="1" applyBorder="1" applyAlignment="1" applyProtection="1">
      <alignment horizontal="center" vertical="center" wrapText="1"/>
    </xf>
    <xf numFmtId="0" fontId="6" fillId="0" borderId="71" xfId="0" applyFont="1" applyBorder="1" applyProtection="1"/>
    <xf numFmtId="0" fontId="5" fillId="0" borderId="72" xfId="0" applyFont="1" applyBorder="1" applyAlignment="1" applyProtection="1">
      <alignment horizontal="left" vertical="center"/>
    </xf>
    <xf numFmtId="0" fontId="5" fillId="0" borderId="82" xfId="0" applyFont="1" applyBorder="1" applyAlignment="1" applyProtection="1">
      <alignment horizontal="left" vertical="center" indent="1"/>
    </xf>
    <xf numFmtId="0" fontId="5" fillId="0" borderId="96" xfId="0" applyFont="1" applyBorder="1" applyAlignment="1" applyProtection="1">
      <alignment horizontal="left" vertical="center" wrapText="1" indent="1"/>
    </xf>
    <xf numFmtId="4" fontId="5" fillId="0" borderId="97" xfId="0" applyNumberFormat="1" applyFont="1" applyBorder="1" applyAlignment="1" applyProtection="1">
      <alignment horizontal="right" vertical="center" indent="1"/>
    </xf>
    <xf numFmtId="4" fontId="5" fillId="0" borderId="98" xfId="0" applyNumberFormat="1" applyFont="1" applyBorder="1" applyAlignment="1" applyProtection="1">
      <alignment horizontal="right" vertical="center" indent="1"/>
    </xf>
    <xf numFmtId="4" fontId="13" fillId="0" borderId="0" xfId="0" applyNumberFormat="1" applyFont="1" applyAlignment="1" applyProtection="1">
      <alignment horizontal="right" indent="1"/>
    </xf>
    <xf numFmtId="4" fontId="5" fillId="0" borderId="39" xfId="0" applyNumberFormat="1" applyFont="1" applyBorder="1" applyAlignment="1" applyProtection="1">
      <alignment horizontal="right" vertical="center" wrapText="1" indent="1"/>
    </xf>
    <xf numFmtId="4" fontId="5" fillId="0" borderId="41" xfId="0" applyNumberFormat="1" applyFont="1" applyBorder="1" applyAlignment="1" applyProtection="1">
      <alignment horizontal="right" vertical="center" wrapText="1" indent="1"/>
    </xf>
    <xf numFmtId="0" fontId="4" fillId="0" borderId="83" xfId="0" applyFont="1" applyBorder="1" applyAlignment="1" applyProtection="1">
      <alignment horizontal="right" vertical="center" indent="1"/>
    </xf>
    <xf numFmtId="0" fontId="5" fillId="0" borderId="45" xfId="0" applyFont="1" applyBorder="1" applyAlignment="1" applyProtection="1">
      <alignment vertical="center" wrapText="1"/>
    </xf>
    <xf numFmtId="0" fontId="5" fillId="0" borderId="40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left" vertical="center" wrapText="1" indent="1"/>
    </xf>
    <xf numFmtId="0" fontId="5" fillId="0" borderId="45" xfId="0" applyFont="1" applyBorder="1" applyAlignment="1" applyProtection="1">
      <alignment horizontal="justify" vertical="center" wrapText="1"/>
    </xf>
    <xf numFmtId="0" fontId="5" fillId="0" borderId="46" xfId="0" applyFont="1" applyBorder="1" applyAlignment="1" applyProtection="1">
      <alignment horizontal="left" vertical="center" wrapText="1" indent="1"/>
    </xf>
    <xf numFmtId="0" fontId="2" fillId="0" borderId="47" xfId="0" applyFont="1" applyBorder="1" applyProtection="1"/>
    <xf numFmtId="0" fontId="5" fillId="0" borderId="48" xfId="0" applyFont="1" applyBorder="1" applyAlignment="1" applyProtection="1">
      <alignment horizontal="left" vertical="center"/>
    </xf>
    <xf numFmtId="0" fontId="4" fillId="0" borderId="49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left" vertical="center" wrapText="1" indent="1"/>
    </xf>
    <xf numFmtId="4" fontId="5" fillId="0" borderId="93" xfId="0" applyNumberFormat="1" applyFont="1" applyFill="1" applyBorder="1" applyAlignment="1" applyProtection="1">
      <alignment horizontal="right" vertical="center" indent="1"/>
    </xf>
    <xf numFmtId="4" fontId="5" fillId="0" borderId="88" xfId="0" applyNumberFormat="1" applyFont="1" applyFill="1" applyBorder="1" applyAlignment="1" applyProtection="1">
      <alignment horizontal="right" vertical="center" indent="1"/>
    </xf>
    <xf numFmtId="4" fontId="5" fillId="0" borderId="42" xfId="0" applyNumberFormat="1" applyFont="1" applyFill="1" applyBorder="1" applyAlignment="1" applyProtection="1">
      <alignment horizontal="right" vertical="center" indent="1"/>
    </xf>
    <xf numFmtId="4" fontId="5" fillId="0" borderId="25" xfId="0" applyNumberFormat="1" applyFont="1" applyFill="1" applyBorder="1" applyAlignment="1" applyProtection="1">
      <alignment horizontal="right" vertical="center" indent="1"/>
    </xf>
    <xf numFmtId="4" fontId="5" fillId="0" borderId="11" xfId="0" applyNumberFormat="1" applyFont="1" applyFill="1" applyBorder="1" applyAlignment="1" applyProtection="1">
      <alignment horizontal="right" vertical="center" indent="1"/>
    </xf>
    <xf numFmtId="0" fontId="10" fillId="0" borderId="10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7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 vertical="center" indent="1"/>
    </xf>
    <xf numFmtId="0" fontId="4" fillId="0" borderId="0" xfId="0" applyFont="1" applyBorder="1" applyAlignment="1" applyProtection="1">
      <alignment horizontal="right" indent="1"/>
    </xf>
    <xf numFmtId="0" fontId="4" fillId="0" borderId="0" xfId="0" applyFont="1" applyFill="1" applyBorder="1" applyAlignment="1" applyProtection="1">
      <alignment horizontal="right" indent="1"/>
    </xf>
    <xf numFmtId="4" fontId="4" fillId="3" borderId="12" xfId="0" applyNumberFormat="1" applyFont="1" applyFill="1" applyBorder="1" applyAlignment="1" applyProtection="1">
      <alignment horizontal="right" vertical="center" inden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4" fillId="0" borderId="56" xfId="0" applyFont="1" applyBorder="1" applyAlignment="1" applyProtection="1">
      <alignment horizontal="center" vertical="center" wrapText="1"/>
    </xf>
    <xf numFmtId="0" fontId="4" fillId="0" borderId="57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/>
    </xf>
    <xf numFmtId="4" fontId="5" fillId="3" borderId="53" xfId="0" applyNumberFormat="1" applyFont="1" applyFill="1" applyBorder="1" applyAlignment="1" applyProtection="1">
      <alignment horizontal="right" vertical="center" indent="1"/>
      <protection locked="0"/>
    </xf>
    <xf numFmtId="4" fontId="5" fillId="3" borderId="54" xfId="0" applyNumberFormat="1" applyFont="1" applyFill="1" applyBorder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horizontal="left" vertical="center" wrapText="1" indent="1"/>
    </xf>
    <xf numFmtId="0" fontId="4" fillId="0" borderId="22" xfId="0" applyFont="1" applyBorder="1" applyAlignment="1" applyProtection="1">
      <alignment horizontal="left" vertical="center" wrapText="1" indent="1"/>
    </xf>
    <xf numFmtId="0" fontId="4" fillId="0" borderId="0" xfId="0" applyFont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67" xfId="0" applyFont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  <protection locked="0"/>
    </xf>
    <xf numFmtId="0" fontId="4" fillId="0" borderId="23" xfId="0" applyFont="1" applyBorder="1" applyAlignment="1" applyProtection="1">
      <alignment horizontal="left" vertical="center" wrapText="1" indent="1"/>
    </xf>
    <xf numFmtId="0" fontId="4" fillId="0" borderId="0" xfId="0" applyFont="1" applyBorder="1" applyProtection="1"/>
    <xf numFmtId="0" fontId="15" fillId="0" borderId="0" xfId="0" applyFont="1" applyProtection="1"/>
    <xf numFmtId="0" fontId="16" fillId="0" borderId="0" xfId="0" applyFont="1" applyProtection="1"/>
    <xf numFmtId="0" fontId="5" fillId="0" borderId="90" xfId="0" applyFont="1" applyBorder="1" applyAlignment="1" applyProtection="1">
      <alignment horizontal="left" vertical="center" wrapText="1" indent="1"/>
    </xf>
    <xf numFmtId="0" fontId="4" fillId="0" borderId="101" xfId="0" applyFont="1" applyBorder="1" applyAlignment="1" applyProtection="1">
      <alignment horizontal="left" vertical="center" wrapText="1" indent="2"/>
    </xf>
    <xf numFmtId="0" fontId="4" fillId="0" borderId="101" xfId="0" applyFont="1" applyBorder="1" applyAlignment="1" applyProtection="1">
      <alignment horizontal="left" vertical="center" wrapText="1" indent="3"/>
    </xf>
    <xf numFmtId="0" fontId="2" fillId="0" borderId="103" xfId="0" applyFont="1" applyBorder="1" applyProtection="1"/>
    <xf numFmtId="0" fontId="4" fillId="0" borderId="104" xfId="0" applyFont="1" applyBorder="1" applyAlignment="1" applyProtection="1">
      <alignment horizontal="center" vertical="center"/>
    </xf>
    <xf numFmtId="0" fontId="4" fillId="0" borderId="105" xfId="0" applyFont="1" applyBorder="1" applyAlignment="1" applyProtection="1">
      <alignment horizontal="center" vertical="center"/>
    </xf>
    <xf numFmtId="0" fontId="4" fillId="0" borderId="106" xfId="0" applyFont="1" applyBorder="1" applyAlignment="1" applyProtection="1">
      <alignment horizontal="left" vertical="center" wrapText="1" indent="2"/>
    </xf>
    <xf numFmtId="0" fontId="19" fillId="0" borderId="0" xfId="0" applyFont="1"/>
    <xf numFmtId="0" fontId="4" fillId="5" borderId="0" xfId="0" applyFont="1" applyFill="1" applyBorder="1" applyAlignment="1" applyProtection="1">
      <alignment horizontal="left" vertical="center" wrapText="1" indent="1"/>
      <protection locked="0"/>
    </xf>
    <xf numFmtId="0" fontId="5" fillId="0" borderId="71" xfId="0" applyFont="1" applyBorder="1" applyAlignment="1" applyProtection="1">
      <alignment horizontal="left" vertical="center"/>
    </xf>
    <xf numFmtId="0" fontId="5" fillId="0" borderId="99" xfId="0" applyFont="1" applyBorder="1" applyAlignment="1" applyProtection="1">
      <alignment horizontal="left" vertical="center" wrapText="1" indent="1"/>
    </xf>
    <xf numFmtId="0" fontId="4" fillId="0" borderId="27" xfId="0" applyFont="1" applyBorder="1" applyAlignment="1" applyProtection="1">
      <alignment horizontal="left" vertical="center" wrapText="1" indent="2"/>
    </xf>
    <xf numFmtId="0" fontId="4" fillId="0" borderId="73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left" vertical="center" wrapText="1" indent="2"/>
    </xf>
    <xf numFmtId="0" fontId="4" fillId="0" borderId="34" xfId="0" applyFont="1" applyBorder="1" applyAlignment="1" applyProtection="1">
      <alignment horizontal="left" vertical="center" wrapText="1" indent="2"/>
    </xf>
    <xf numFmtId="0" fontId="5" fillId="0" borderId="107" xfId="0" applyFont="1" applyBorder="1" applyAlignment="1" applyProtection="1">
      <alignment horizontal="left" vertical="center"/>
    </xf>
    <xf numFmtId="0" fontId="5" fillId="0" borderId="95" xfId="0" applyFont="1" applyBorder="1" applyAlignment="1" applyProtection="1">
      <alignment horizontal="left" vertical="center" wrapText="1" indent="1"/>
    </xf>
    <xf numFmtId="0" fontId="5" fillId="0" borderId="78" xfId="0" applyFont="1" applyBorder="1" applyAlignment="1" applyProtection="1">
      <alignment horizontal="left" vertical="center"/>
    </xf>
    <xf numFmtId="0" fontId="4" fillId="0" borderId="108" xfId="0" applyFont="1" applyBorder="1" applyAlignment="1" applyProtection="1">
      <alignment horizontal="left" vertical="center" wrapText="1" indent="2"/>
    </xf>
    <xf numFmtId="0" fontId="4" fillId="0" borderId="6" xfId="0" applyFont="1" applyBorder="1" applyAlignment="1" applyProtection="1">
      <alignment horizontal="left" vertical="center" wrapText="1" indent="2"/>
    </xf>
    <xf numFmtId="0" fontId="5" fillId="0" borderId="39" xfId="0" applyFont="1" applyBorder="1" applyAlignment="1" applyProtection="1">
      <alignment horizontal="left" vertical="center"/>
    </xf>
    <xf numFmtId="0" fontId="5" fillId="0" borderId="44" xfId="0" applyFont="1" applyBorder="1" applyAlignment="1" applyProtection="1">
      <alignment vertical="center" wrapText="1"/>
    </xf>
    <xf numFmtId="0" fontId="5" fillId="0" borderId="27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109" xfId="0" applyFont="1" applyBorder="1" applyAlignment="1" applyProtection="1">
      <alignment horizontal="left" vertical="center"/>
    </xf>
    <xf numFmtId="0" fontId="4" fillId="0" borderId="110" xfId="0" applyFont="1" applyBorder="1" applyAlignment="1" applyProtection="1">
      <alignment horizontal="right" vertical="center"/>
    </xf>
    <xf numFmtId="0" fontId="5" fillId="0" borderId="47" xfId="0" applyFont="1" applyBorder="1" applyAlignment="1" applyProtection="1">
      <alignment horizontal="left" vertical="center"/>
    </xf>
    <xf numFmtId="0" fontId="5" fillId="0" borderId="51" xfId="0" applyFont="1" applyBorder="1" applyAlignment="1" applyProtection="1">
      <alignment horizontal="left" vertical="center" wrapText="1" indent="1"/>
    </xf>
    <xf numFmtId="0" fontId="5" fillId="0" borderId="44" xfId="0" applyFont="1" applyBorder="1" applyAlignment="1" applyProtection="1">
      <alignment horizontal="justify" vertical="center" wrapText="1"/>
    </xf>
    <xf numFmtId="0" fontId="4" fillId="0" borderId="27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4" fillId="0" borderId="6" xfId="0" applyFont="1" applyBorder="1" applyAlignment="1" applyProtection="1">
      <alignment horizontal="left" vertical="center" wrapText="1" indent="1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4" fillId="0" borderId="7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wrapText="1" indent="3"/>
    </xf>
    <xf numFmtId="0" fontId="4" fillId="0" borderId="7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wrapText="1" indent="3"/>
    </xf>
    <xf numFmtId="0" fontId="4" fillId="0" borderId="75" xfId="0" applyFont="1" applyBorder="1" applyAlignment="1" applyProtection="1">
      <alignment horizontal="center" vertical="center"/>
    </xf>
    <xf numFmtId="0" fontId="4" fillId="0" borderId="108" xfId="0" applyFont="1" applyBorder="1" applyAlignment="1" applyProtection="1">
      <alignment horizontal="left" vertical="center" wrapText="1" indent="3"/>
    </xf>
    <xf numFmtId="0" fontId="4" fillId="0" borderId="103" xfId="0" applyFont="1" applyBorder="1" applyAlignment="1" applyProtection="1">
      <alignment horizontal="center" vertical="center"/>
    </xf>
    <xf numFmtId="0" fontId="4" fillId="0" borderId="73" xfId="0" applyFont="1" applyBorder="1" applyAlignment="1" applyProtection="1">
      <alignment horizontal="center" vertical="center" wrapText="1"/>
    </xf>
    <xf numFmtId="0" fontId="4" fillId="0" borderId="76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 indent="4"/>
    </xf>
    <xf numFmtId="0" fontId="4" fillId="0" borderId="3" xfId="0" applyFont="1" applyBorder="1" applyAlignment="1" applyProtection="1">
      <alignment horizontal="left" wrapText="1" indent="4"/>
    </xf>
    <xf numFmtId="0" fontId="4" fillId="0" borderId="76" xfId="0" applyFont="1" applyBorder="1" applyAlignment="1" applyProtection="1">
      <alignment horizontal="center" vertical="center"/>
    </xf>
    <xf numFmtId="0" fontId="4" fillId="0" borderId="110" xfId="0" applyFont="1" applyBorder="1" applyAlignment="1" applyProtection="1">
      <alignment horizontal="center" vertical="center"/>
    </xf>
    <xf numFmtId="0" fontId="4" fillId="0" borderId="111" xfId="0" applyFont="1" applyBorder="1" applyAlignment="1" applyProtection="1">
      <alignment horizontal="center" vertical="center"/>
    </xf>
    <xf numFmtId="0" fontId="4" fillId="0" borderId="0" xfId="0" applyFont="1" applyFill="1" applyBorder="1" applyProtection="1"/>
    <xf numFmtId="0" fontId="20" fillId="0" borderId="44" xfId="0" applyFont="1" applyBorder="1" applyAlignment="1" applyProtection="1">
      <alignment horizontal="left" vertical="center" wrapText="1"/>
    </xf>
    <xf numFmtId="0" fontId="20" fillId="0" borderId="116" xfId="0" applyFont="1" applyBorder="1" applyAlignment="1" applyProtection="1">
      <alignment horizontal="left" vertical="center" wrapText="1" indent="1"/>
    </xf>
    <xf numFmtId="4" fontId="5" fillId="0" borderId="117" xfId="0" applyNumberFormat="1" applyFont="1" applyBorder="1" applyAlignment="1" applyProtection="1">
      <alignment horizontal="right" vertical="center" wrapText="1" indent="1"/>
    </xf>
    <xf numFmtId="0" fontId="5" fillId="0" borderId="57" xfId="0" applyNumberFormat="1" applyFont="1" applyBorder="1" applyAlignment="1" applyProtection="1">
      <alignment horizontal="left" vertical="center" wrapText="1"/>
    </xf>
    <xf numFmtId="4" fontId="5" fillId="0" borderId="118" xfId="0" applyNumberFormat="1" applyFont="1" applyBorder="1" applyAlignment="1" applyProtection="1">
      <alignment horizontal="right" vertical="center" wrapText="1" indent="1"/>
    </xf>
    <xf numFmtId="4" fontId="5" fillId="0" borderId="119" xfId="0" applyNumberFormat="1" applyFont="1" applyBorder="1" applyAlignment="1" applyProtection="1">
      <alignment horizontal="left" vertical="center" wrapText="1" indent="1"/>
    </xf>
    <xf numFmtId="4" fontId="5" fillId="0" borderId="120" xfId="0" applyNumberFormat="1" applyFont="1" applyBorder="1" applyAlignment="1" applyProtection="1">
      <alignment horizontal="right" vertical="center" wrapText="1" indent="1"/>
    </xf>
    <xf numFmtId="4" fontId="5" fillId="0" borderId="121" xfId="0" applyNumberFormat="1" applyFont="1" applyBorder="1" applyAlignment="1" applyProtection="1">
      <alignment horizontal="left" vertical="center" wrapText="1" indent="1"/>
    </xf>
    <xf numFmtId="4" fontId="5" fillId="0" borderId="121" xfId="0" applyNumberFormat="1" applyFont="1" applyFill="1" applyBorder="1" applyAlignment="1" applyProtection="1">
      <alignment horizontal="right" vertical="center" wrapText="1" indent="1"/>
    </xf>
    <xf numFmtId="0" fontId="20" fillId="0" borderId="130" xfId="0" applyFont="1" applyBorder="1" applyAlignment="1" applyProtection="1">
      <alignment horizontal="left" vertical="center" wrapText="1" indent="1"/>
    </xf>
    <xf numFmtId="0" fontId="4" fillId="0" borderId="112" xfId="0" applyFont="1" applyBorder="1" applyAlignment="1" applyProtection="1">
      <alignment horizontal="right" vertical="center" wrapText="1" indent="1"/>
    </xf>
    <xf numFmtId="0" fontId="21" fillId="0" borderId="131" xfId="0" applyFont="1" applyBorder="1" applyAlignment="1" applyProtection="1">
      <alignment horizontal="left" vertical="center" wrapText="1" indent="2"/>
    </xf>
    <xf numFmtId="0" fontId="4" fillId="0" borderId="114" xfId="0" applyFont="1" applyBorder="1" applyAlignment="1" applyProtection="1">
      <alignment horizontal="right" vertical="center" wrapText="1" indent="1"/>
    </xf>
    <xf numFmtId="0" fontId="21" fillId="0" borderId="132" xfId="0" applyFont="1" applyBorder="1" applyAlignment="1" applyProtection="1">
      <alignment horizontal="left" vertical="center" wrapText="1" indent="2"/>
    </xf>
    <xf numFmtId="0" fontId="5" fillId="0" borderId="115" xfId="0" applyFont="1" applyBorder="1" applyAlignment="1" applyProtection="1">
      <alignment horizontal="center" vertical="center" wrapText="1"/>
    </xf>
    <xf numFmtId="0" fontId="20" fillId="0" borderId="131" xfId="0" applyFont="1" applyBorder="1" applyAlignment="1" applyProtection="1">
      <alignment horizontal="left" vertical="center" wrapText="1" indent="1"/>
    </xf>
    <xf numFmtId="0" fontId="20" fillId="0" borderId="132" xfId="0" applyFont="1" applyBorder="1" applyAlignment="1" applyProtection="1">
      <alignment horizontal="left" vertical="center" wrapText="1" indent="2"/>
    </xf>
    <xf numFmtId="0" fontId="5" fillId="0" borderId="117" xfId="0" applyNumberFormat="1" applyFont="1" applyBorder="1" applyAlignment="1" applyProtection="1">
      <alignment horizontal="left" vertical="center" wrapText="1"/>
    </xf>
    <xf numFmtId="0" fontId="5" fillId="0" borderId="122" xfId="0" applyNumberFormat="1" applyFont="1" applyBorder="1" applyAlignment="1" applyProtection="1">
      <alignment horizontal="left" vertical="center" wrapText="1"/>
    </xf>
    <xf numFmtId="4" fontId="5" fillId="0" borderId="133" xfId="0" applyNumberFormat="1" applyFont="1" applyBorder="1" applyAlignment="1" applyProtection="1">
      <alignment horizontal="left" vertical="center" wrapText="1" indent="1"/>
    </xf>
    <xf numFmtId="0" fontId="5" fillId="0" borderId="129" xfId="0" applyFont="1" applyFill="1" applyBorder="1" applyAlignment="1" applyProtection="1">
      <alignment horizontal="left" vertical="center"/>
    </xf>
    <xf numFmtId="4" fontId="5" fillId="0" borderId="134" xfId="0" applyNumberFormat="1" applyFont="1" applyFill="1" applyBorder="1" applyAlignment="1" applyProtection="1">
      <alignment horizontal="left" vertical="center" wrapText="1" indent="1"/>
    </xf>
    <xf numFmtId="0" fontId="5" fillId="0" borderId="39" xfId="0" applyFont="1" applyBorder="1" applyAlignment="1" applyProtection="1">
      <alignment horizontal="left" vertical="center" wrapText="1"/>
    </xf>
    <xf numFmtId="0" fontId="5" fillId="0" borderId="112" xfId="0" applyFont="1" applyBorder="1" applyAlignment="1" applyProtection="1">
      <alignment horizontal="left" vertical="center" wrapText="1"/>
    </xf>
    <xf numFmtId="0" fontId="5" fillId="0" borderId="113" xfId="0" applyFont="1" applyBorder="1" applyAlignment="1" applyProtection="1">
      <alignment horizontal="left" vertical="center" wrapText="1"/>
    </xf>
    <xf numFmtId="0" fontId="5" fillId="0" borderId="115" xfId="0" applyFont="1" applyBorder="1" applyAlignment="1" applyProtection="1">
      <alignment horizontal="left" vertical="center" wrapText="1"/>
    </xf>
    <xf numFmtId="0" fontId="5" fillId="0" borderId="117" xfId="0" applyFont="1" applyBorder="1" applyAlignment="1" applyProtection="1">
      <alignment horizontal="left" vertical="center" wrapText="1"/>
    </xf>
    <xf numFmtId="0" fontId="22" fillId="0" borderId="0" xfId="0" applyFont="1"/>
    <xf numFmtId="0" fontId="19" fillId="0" borderId="5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" fontId="4" fillId="3" borderId="3" xfId="0" applyNumberFormat="1" applyFont="1" applyFill="1" applyBorder="1" applyAlignment="1" applyProtection="1">
      <alignment horizontal="right" vertical="center" indent="1"/>
      <protection locked="0"/>
    </xf>
    <xf numFmtId="4" fontId="5" fillId="0" borderId="95" xfId="0" applyNumberFormat="1" applyFont="1" applyFill="1" applyBorder="1" applyAlignment="1" applyProtection="1">
      <alignment horizontal="right" vertical="center" indent="1"/>
    </xf>
    <xf numFmtId="4" fontId="5" fillId="0" borderId="90" xfId="0" applyNumberFormat="1" applyFont="1" applyFill="1" applyBorder="1" applyAlignment="1" applyProtection="1">
      <alignment horizontal="right" vertical="center" indent="1"/>
    </xf>
    <xf numFmtId="4" fontId="4" fillId="3" borderId="6" xfId="0" applyNumberFormat="1" applyFont="1" applyFill="1" applyBorder="1" applyAlignment="1" applyProtection="1">
      <alignment horizontal="right" vertical="center" indent="1"/>
      <protection locked="0"/>
    </xf>
    <xf numFmtId="4" fontId="5" fillId="0" borderId="44" xfId="0" applyNumberFormat="1" applyFont="1" applyFill="1" applyBorder="1" applyAlignment="1" applyProtection="1">
      <alignment horizontal="right" vertical="center" indent="1"/>
    </xf>
    <xf numFmtId="4" fontId="5" fillId="0" borderId="27" xfId="0" applyNumberFormat="1" applyFont="1" applyFill="1" applyBorder="1" applyAlignment="1" applyProtection="1">
      <alignment horizontal="right" vertical="center" indent="1"/>
    </xf>
    <xf numFmtId="4" fontId="5" fillId="0" borderId="5" xfId="0" applyNumberFormat="1" applyFont="1" applyFill="1" applyBorder="1" applyAlignment="1" applyProtection="1">
      <alignment horizontal="right" vertical="center" indent="1"/>
    </xf>
    <xf numFmtId="4" fontId="5" fillId="0" borderId="71" xfId="0" applyNumberFormat="1" applyFont="1" applyBorder="1" applyAlignment="1" applyProtection="1">
      <alignment horizontal="right" vertical="center" indent="1"/>
    </xf>
    <xf numFmtId="4" fontId="4" fillId="3" borderId="109" xfId="0" applyNumberFormat="1" applyFont="1" applyFill="1" applyBorder="1" applyAlignment="1" applyProtection="1">
      <alignment horizontal="right" vertical="center" indent="1"/>
      <protection locked="0"/>
    </xf>
    <xf numFmtId="4" fontId="4" fillId="3" borderId="110" xfId="0" applyNumberFormat="1" applyFont="1" applyFill="1" applyBorder="1" applyAlignment="1" applyProtection="1">
      <alignment horizontal="right" vertical="center" indent="1"/>
      <protection locked="0"/>
    </xf>
    <xf numFmtId="4" fontId="4" fillId="3" borderId="135" xfId="0" applyNumberFormat="1" applyFont="1" applyFill="1" applyBorder="1" applyAlignment="1" applyProtection="1">
      <alignment horizontal="right" vertical="center" indent="1"/>
      <protection locked="0"/>
    </xf>
    <xf numFmtId="4" fontId="5" fillId="0" borderId="107" xfId="0" applyNumberFormat="1" applyFont="1" applyFill="1" applyBorder="1" applyAlignment="1" applyProtection="1">
      <alignment horizontal="right" vertical="center" indent="1"/>
    </xf>
    <xf numFmtId="4" fontId="5" fillId="0" borderId="78" xfId="0" applyNumberFormat="1" applyFont="1" applyFill="1" applyBorder="1" applyAlignment="1" applyProtection="1">
      <alignment horizontal="right" vertical="center" indent="1"/>
    </xf>
    <xf numFmtId="4" fontId="4" fillId="3" borderId="111" xfId="0" applyNumberFormat="1" applyFont="1" applyFill="1" applyBorder="1" applyAlignment="1" applyProtection="1">
      <alignment horizontal="right" vertical="center" indent="1"/>
      <protection locked="0"/>
    </xf>
    <xf numFmtId="4" fontId="5" fillId="0" borderId="39" xfId="0" applyNumberFormat="1" applyFont="1" applyFill="1" applyBorder="1" applyAlignment="1" applyProtection="1">
      <alignment horizontal="right" vertical="center" indent="1"/>
    </xf>
    <xf numFmtId="4" fontId="5" fillId="0" borderId="109" xfId="0" applyNumberFormat="1" applyFont="1" applyFill="1" applyBorder="1" applyAlignment="1" applyProtection="1">
      <alignment horizontal="right" vertical="center" indent="1"/>
    </xf>
    <xf numFmtId="4" fontId="5" fillId="0" borderId="136" xfId="0" applyNumberFormat="1" applyFont="1" applyFill="1" applyBorder="1" applyAlignment="1" applyProtection="1">
      <alignment horizontal="right" vertical="center" indent="1"/>
    </xf>
    <xf numFmtId="4" fontId="4" fillId="3" borderId="110" xfId="0" applyNumberFormat="1" applyFont="1" applyFill="1" applyBorder="1" applyAlignment="1" applyProtection="1">
      <alignment horizontal="right" vertical="center" indent="1"/>
    </xf>
    <xf numFmtId="4" fontId="5" fillId="3" borderId="47" xfId="0" applyNumberFormat="1" applyFont="1" applyFill="1" applyBorder="1" applyAlignment="1" applyProtection="1">
      <alignment horizontal="right" vertical="center" indent="1"/>
      <protection locked="0"/>
    </xf>
    <xf numFmtId="4" fontId="5" fillId="0" borderId="137" xfId="0" applyNumberFormat="1" applyFont="1" applyBorder="1" applyAlignment="1" applyProtection="1">
      <alignment horizontal="right" vertical="center" wrapText="1" indent="1"/>
    </xf>
    <xf numFmtId="4" fontId="5" fillId="0" borderId="94" xfId="0" applyNumberFormat="1" applyFont="1" applyFill="1" applyBorder="1" applyAlignment="1" applyProtection="1">
      <alignment horizontal="right" vertical="center" indent="1"/>
    </xf>
    <xf numFmtId="4" fontId="5" fillId="0" borderId="89" xfId="0" applyNumberFormat="1" applyFont="1" applyFill="1" applyBorder="1" applyAlignment="1" applyProtection="1">
      <alignment horizontal="right" vertical="center" indent="1"/>
    </xf>
    <xf numFmtId="4" fontId="5" fillId="0" borderId="43" xfId="0" applyNumberFormat="1" applyFont="1" applyFill="1" applyBorder="1" applyAlignment="1" applyProtection="1">
      <alignment horizontal="right" vertical="center" indent="1"/>
    </xf>
    <xf numFmtId="4" fontId="5" fillId="0" borderId="26" xfId="0" applyNumberFormat="1" applyFont="1" applyFill="1" applyBorder="1" applyAlignment="1" applyProtection="1">
      <alignment horizontal="right" vertical="center" indent="1"/>
    </xf>
    <xf numFmtId="4" fontId="5" fillId="0" borderId="4" xfId="0" applyNumberFormat="1" applyFont="1" applyFill="1" applyBorder="1" applyAlignment="1" applyProtection="1">
      <alignment horizontal="right" vertical="center" indent="1"/>
    </xf>
    <xf numFmtId="4" fontId="4" fillId="3" borderId="2" xfId="0" applyNumberFormat="1" applyFont="1" applyFill="1" applyBorder="1" applyAlignment="1" applyProtection="1">
      <alignment horizontal="right" vertical="center" indent="1"/>
    </xf>
    <xf numFmtId="4" fontId="5" fillId="0" borderId="99" xfId="0" applyNumberFormat="1" applyFont="1" applyFill="1" applyBorder="1" applyAlignment="1" applyProtection="1">
      <alignment horizontal="right" vertical="center" indent="1"/>
    </xf>
    <xf numFmtId="4" fontId="4" fillId="0" borderId="27" xfId="0" applyNumberFormat="1" applyFont="1" applyFill="1" applyBorder="1" applyAlignment="1" applyProtection="1">
      <alignment horizontal="right" vertical="center" indent="1"/>
    </xf>
    <xf numFmtId="4" fontId="4" fillId="0" borderId="3" xfId="0" applyNumberFormat="1" applyFont="1" applyFill="1" applyBorder="1" applyAlignment="1" applyProtection="1">
      <alignment horizontal="right" vertical="center" indent="1"/>
    </xf>
    <xf numFmtId="4" fontId="4" fillId="0" borderId="34" xfId="0" applyNumberFormat="1" applyFont="1" applyFill="1" applyBorder="1" applyAlignment="1" applyProtection="1">
      <alignment horizontal="right" vertical="center" indent="1"/>
    </xf>
    <xf numFmtId="4" fontId="5" fillId="0" borderId="51" xfId="0" applyNumberFormat="1" applyFont="1" applyFill="1" applyBorder="1" applyAlignment="1" applyProtection="1">
      <alignment horizontal="right" vertical="center" inden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4" fillId="0" borderId="146" xfId="0" applyFont="1" applyFill="1" applyBorder="1" applyAlignment="1" applyProtection="1">
      <alignment horizontal="left" vertical="center" wrapText="1" indent="1"/>
    </xf>
    <xf numFmtId="0" fontId="4" fillId="0" borderId="147" xfId="0" applyFont="1" applyFill="1" applyBorder="1" applyAlignment="1" applyProtection="1">
      <alignment horizontal="left" vertical="center" wrapText="1" indent="1"/>
    </xf>
    <xf numFmtId="4" fontId="4" fillId="3" borderId="25" xfId="0" applyNumberFormat="1" applyFont="1" applyFill="1" applyBorder="1" applyAlignment="1" applyProtection="1">
      <alignment horizontal="right" vertical="center" wrapText="1" indent="1"/>
      <protection locked="0"/>
    </xf>
    <xf numFmtId="4" fontId="4" fillId="3" borderId="26" xfId="0" applyNumberFormat="1" applyFont="1" applyFill="1" applyBorder="1" applyAlignment="1" applyProtection="1">
      <alignment horizontal="right" vertical="center" wrapText="1" indent="1"/>
      <protection locked="0"/>
    </xf>
    <xf numFmtId="4" fontId="4" fillId="3" borderId="27" xfId="0" applyNumberFormat="1" applyFont="1" applyFill="1" applyBorder="1" applyAlignment="1" applyProtection="1">
      <alignment horizontal="right" vertical="center" wrapText="1" indent="1"/>
      <protection locked="0"/>
    </xf>
    <xf numFmtId="4" fontId="4" fillId="3" borderId="142" xfId="0" applyNumberFormat="1" applyFont="1" applyFill="1" applyBorder="1" applyAlignment="1" applyProtection="1">
      <alignment horizontal="right" vertical="center" wrapText="1" indent="1"/>
      <protection locked="0"/>
    </xf>
    <xf numFmtId="4" fontId="4" fillId="3" borderId="144" xfId="0" applyNumberFormat="1" applyFont="1" applyFill="1" applyBorder="1" applyAlignment="1" applyProtection="1">
      <alignment horizontal="right" vertical="center" wrapText="1" indent="1"/>
      <protection locked="0"/>
    </xf>
    <xf numFmtId="4" fontId="4" fillId="3" borderId="14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8" xfId="0" applyFont="1" applyFill="1" applyBorder="1" applyAlignment="1" applyProtection="1">
      <alignment horizontal="left" vertical="center" wrapText="1" indent="1"/>
    </xf>
    <xf numFmtId="0" fontId="4" fillId="0" borderId="149" xfId="0" applyFont="1" applyFill="1" applyBorder="1" applyAlignment="1" applyProtection="1">
      <alignment horizontal="left" vertical="center" wrapText="1" indent="1"/>
    </xf>
    <xf numFmtId="4" fontId="4" fillId="3" borderId="150" xfId="0" applyNumberFormat="1" applyFont="1" applyFill="1" applyBorder="1" applyAlignment="1" applyProtection="1">
      <alignment horizontal="right" vertical="center" wrapText="1" indent="1"/>
      <protection locked="0"/>
    </xf>
    <xf numFmtId="4" fontId="4" fillId="3" borderId="151" xfId="0" applyNumberFormat="1" applyFont="1" applyFill="1" applyBorder="1" applyAlignment="1" applyProtection="1">
      <alignment horizontal="right" vertical="center" wrapText="1" indent="1"/>
      <protection locked="0"/>
    </xf>
    <xf numFmtId="4" fontId="4" fillId="3" borderId="141" xfId="0" applyNumberFormat="1" applyFont="1" applyFill="1" applyBorder="1" applyAlignment="1" applyProtection="1">
      <alignment horizontal="right" vertical="center" wrapText="1" indent="1"/>
      <protection locked="0"/>
    </xf>
    <xf numFmtId="4" fontId="4" fillId="3" borderId="152" xfId="0" applyNumberFormat="1" applyFont="1" applyFill="1" applyBorder="1" applyAlignment="1" applyProtection="1">
      <alignment horizontal="right" vertical="center" wrapText="1" indent="1"/>
      <protection locked="0"/>
    </xf>
    <xf numFmtId="4" fontId="4" fillId="3" borderId="15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68" xfId="0" applyFont="1" applyFill="1" applyBorder="1" applyAlignment="1" applyProtection="1">
      <alignment vertical="center" wrapText="1"/>
    </xf>
    <xf numFmtId="0" fontId="10" fillId="0" borderId="154" xfId="0" applyFont="1" applyFill="1" applyBorder="1" applyAlignment="1" applyProtection="1">
      <alignment horizontal="left" vertical="center" wrapText="1" indent="1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19" fillId="0" borderId="143" xfId="0" applyFont="1" applyBorder="1" applyAlignment="1" applyProtection="1">
      <alignment vertical="center" wrapText="1"/>
    </xf>
    <xf numFmtId="0" fontId="19" fillId="0" borderId="73" xfId="0" applyFont="1" applyBorder="1" applyAlignment="1" applyProtection="1">
      <alignment vertical="center" wrapText="1"/>
    </xf>
    <xf numFmtId="0" fontId="19" fillId="0" borderId="76" xfId="0" applyFont="1" applyBorder="1" applyAlignment="1" applyProtection="1">
      <alignment vertical="center" wrapText="1"/>
    </xf>
    <xf numFmtId="0" fontId="19" fillId="0" borderId="75" xfId="0" applyFont="1" applyBorder="1" applyAlignment="1" applyProtection="1">
      <alignment vertical="center" wrapText="1"/>
    </xf>
    <xf numFmtId="4" fontId="4" fillId="3" borderId="15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76" xfId="0" applyFont="1" applyBorder="1" applyAlignment="1" applyProtection="1">
      <alignment vertical="center" wrapText="1"/>
    </xf>
    <xf numFmtId="0" fontId="23" fillId="0" borderId="76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4" borderId="102" xfId="0" applyFont="1" applyFill="1" applyBorder="1" applyAlignment="1" applyProtection="1">
      <alignment horizontal="left" vertical="center" wrapText="1" indent="1"/>
      <protection locked="0"/>
    </xf>
    <xf numFmtId="4" fontId="24" fillId="0" borderId="122" xfId="0" applyNumberFormat="1" applyFont="1" applyFill="1" applyBorder="1" applyAlignment="1" applyProtection="1">
      <alignment horizontal="right" vertical="center" wrapText="1" indent="1"/>
    </xf>
    <xf numFmtId="0" fontId="24" fillId="0" borderId="123" xfId="0" applyNumberFormat="1" applyFont="1" applyFill="1" applyBorder="1" applyAlignment="1" applyProtection="1">
      <alignment horizontal="left" vertical="center" wrapText="1"/>
    </xf>
    <xf numFmtId="4" fontId="24" fillId="0" borderId="124" xfId="0" applyNumberFormat="1" applyFont="1" applyFill="1" applyBorder="1" applyAlignment="1" applyProtection="1">
      <alignment horizontal="right" vertical="center" wrapText="1" indent="1"/>
    </xf>
    <xf numFmtId="4" fontId="24" fillId="0" borderId="125" xfId="0" applyNumberFormat="1" applyFont="1" applyFill="1" applyBorder="1" applyAlignment="1" applyProtection="1">
      <alignment horizontal="left" vertical="center" wrapText="1" indent="1"/>
    </xf>
    <xf numFmtId="4" fontId="24" fillId="0" borderId="126" xfId="0" applyNumberFormat="1" applyFont="1" applyFill="1" applyBorder="1" applyAlignment="1" applyProtection="1">
      <alignment horizontal="right" vertical="center" indent="1"/>
    </xf>
    <xf numFmtId="4" fontId="24" fillId="0" borderId="127" xfId="0" applyNumberFormat="1" applyFont="1" applyFill="1" applyBorder="1" applyAlignment="1" applyProtection="1">
      <alignment horizontal="right" vertical="center" indent="1"/>
    </xf>
    <xf numFmtId="4" fontId="24" fillId="0" borderId="128" xfId="0" applyNumberFormat="1" applyFont="1" applyFill="1" applyBorder="1" applyAlignment="1" applyProtection="1">
      <alignment horizontal="right" vertical="center" indent="1"/>
    </xf>
    <xf numFmtId="0" fontId="17" fillId="2" borderId="0" xfId="0" applyFont="1" applyFill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62" xfId="0" applyFont="1" applyBorder="1" applyAlignment="1" applyProtection="1">
      <alignment horizontal="center" vertical="center" wrapText="1"/>
    </xf>
    <xf numFmtId="0" fontId="4" fillId="0" borderId="63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0" fillId="0" borderId="68" xfId="0" applyFont="1" applyFill="1" applyBorder="1" applyAlignment="1" applyProtection="1">
      <alignment horizontal="left" vertical="center" wrapText="1" indent="1"/>
    </xf>
    <xf numFmtId="0" fontId="10" fillId="0" borderId="69" xfId="0" applyFont="1" applyFill="1" applyBorder="1" applyAlignment="1" applyProtection="1">
      <alignment horizontal="left" vertical="center" wrapText="1" indent="1"/>
    </xf>
    <xf numFmtId="0" fontId="10" fillId="0" borderId="70" xfId="0" applyFont="1" applyFill="1" applyBorder="1" applyAlignment="1" applyProtection="1">
      <alignment horizontal="left" vertical="center" wrapText="1" indent="1"/>
    </xf>
    <xf numFmtId="0" fontId="18" fillId="2" borderId="0" xfId="0" applyFont="1" applyFill="1" applyAlignment="1" applyProtection="1">
      <alignment horizontal="center" vertical="center"/>
    </xf>
    <xf numFmtId="0" fontId="12" fillId="0" borderId="58" xfId="0" applyFont="1" applyBorder="1" applyAlignment="1" applyProtection="1">
      <alignment horizontal="center" vertical="center" wrapText="1"/>
    </xf>
    <xf numFmtId="0" fontId="12" fillId="0" borderId="59" xfId="0" applyFont="1" applyBorder="1" applyAlignment="1" applyProtection="1">
      <alignment horizontal="center" vertical="center" wrapText="1"/>
    </xf>
    <xf numFmtId="0" fontId="4" fillId="0" borderId="64" xfId="0" applyFont="1" applyBorder="1" applyAlignment="1" applyProtection="1">
      <alignment horizontal="center" vertical="center" wrapText="1"/>
    </xf>
    <xf numFmtId="0" fontId="4" fillId="0" borderId="65" xfId="0" applyFont="1" applyBorder="1" applyAlignment="1" applyProtection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3" fillId="0" borderId="138" xfId="0" applyFont="1" applyBorder="1" applyAlignment="1" applyProtection="1">
      <alignment horizontal="center" vertical="center" wrapText="1"/>
    </xf>
    <xf numFmtId="0" fontId="13" fillId="0" borderId="140" xfId="0" applyFont="1" applyBorder="1" applyAlignment="1" applyProtection="1">
      <alignment horizontal="center" vertical="center" wrapText="1"/>
    </xf>
    <xf numFmtId="0" fontId="13" fillId="0" borderId="139" xfId="0" applyFont="1" applyBorder="1" applyAlignment="1" applyProtection="1">
      <alignment horizontal="center" vertical="center" wrapText="1"/>
    </xf>
    <xf numFmtId="0" fontId="13" fillId="0" borderId="155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2:M28"/>
  <sheetViews>
    <sheetView showGridLines="0" zoomScale="85" zoomScaleNormal="85" workbookViewId="0">
      <selection activeCell="J18" sqref="J18"/>
    </sheetView>
  </sheetViews>
  <sheetFormatPr defaultRowHeight="12.75"/>
  <cols>
    <col min="1" max="1" width="9.140625" style="25"/>
    <col min="2" max="2" width="2.7109375" style="25" customWidth="1"/>
    <col min="3" max="3" width="28.28515625" style="26" customWidth="1"/>
    <col min="4" max="4" width="1.7109375" style="117" customWidth="1"/>
    <col min="5" max="5" width="45.85546875" style="136" customWidth="1"/>
    <col min="6" max="6" width="2.7109375" style="25" customWidth="1"/>
    <col min="7" max="7" width="3.7109375" style="25" customWidth="1"/>
    <col min="8" max="9" width="9.140625" style="25"/>
    <col min="10" max="10" width="20.140625" style="25" customWidth="1"/>
    <col min="11" max="16384" width="9.140625" style="25"/>
  </cols>
  <sheetData>
    <row r="2" spans="2:13" ht="43.5" customHeight="1"/>
    <row r="3" spans="2:13" ht="13.5" customHeight="1" thickBot="1"/>
    <row r="4" spans="2:13" ht="13.5" customHeight="1">
      <c r="B4" s="32"/>
      <c r="C4" s="35"/>
      <c r="D4" s="118"/>
      <c r="E4" s="137"/>
      <c r="F4" s="29"/>
      <c r="G4" s="143"/>
    </row>
    <row r="5" spans="2:13" ht="45" customHeight="1">
      <c r="B5" s="33"/>
      <c r="C5" s="297" t="s">
        <v>667</v>
      </c>
      <c r="D5" s="297"/>
      <c r="E5" s="297"/>
      <c r="F5" s="30"/>
      <c r="G5" s="143"/>
      <c r="I5" s="295" t="s">
        <v>1</v>
      </c>
      <c r="J5" s="295"/>
      <c r="K5" s="295"/>
      <c r="L5" s="295"/>
      <c r="M5" s="295"/>
    </row>
    <row r="6" spans="2:13" ht="12.75" customHeight="1">
      <c r="B6" s="33"/>
      <c r="C6" s="37"/>
      <c r="D6" s="120"/>
      <c r="E6" s="138"/>
      <c r="F6" s="30"/>
      <c r="G6" s="143"/>
    </row>
    <row r="7" spans="2:13" ht="13.5" customHeight="1">
      <c r="B7" s="33"/>
      <c r="C7" s="36"/>
      <c r="D7" s="119"/>
      <c r="E7" s="138"/>
      <c r="F7" s="30"/>
      <c r="G7" s="143"/>
    </row>
    <row r="8" spans="2:13" ht="13.5" customHeight="1">
      <c r="B8" s="33"/>
      <c r="C8" s="132" t="s">
        <v>675</v>
      </c>
      <c r="D8" s="120"/>
      <c r="E8" s="24"/>
      <c r="F8" s="30"/>
      <c r="G8" s="143"/>
    </row>
    <row r="9" spans="2:13" ht="5.25" customHeight="1">
      <c r="B9" s="33"/>
      <c r="C9" s="125"/>
      <c r="D9" s="119"/>
      <c r="E9" s="139"/>
      <c r="F9" s="30"/>
      <c r="G9" s="143"/>
    </row>
    <row r="10" spans="2:13">
      <c r="B10" s="33"/>
      <c r="C10" s="132" t="s">
        <v>615</v>
      </c>
      <c r="D10" s="120"/>
      <c r="E10" s="24"/>
      <c r="F10" s="30"/>
      <c r="G10" s="143"/>
    </row>
    <row r="11" spans="2:13" ht="5.25" customHeight="1">
      <c r="B11" s="33"/>
      <c r="C11" s="125"/>
      <c r="D11" s="119"/>
      <c r="E11" s="139"/>
      <c r="F11" s="30"/>
      <c r="G11" s="143"/>
    </row>
    <row r="12" spans="2:13">
      <c r="B12" s="33"/>
      <c r="C12" s="133" t="s">
        <v>500</v>
      </c>
      <c r="D12" s="120"/>
      <c r="E12" s="24"/>
      <c r="F12" s="30"/>
      <c r="G12" s="143"/>
    </row>
    <row r="13" spans="2:13" ht="5.25" customHeight="1" thickBot="1">
      <c r="B13" s="33"/>
      <c r="C13" s="125"/>
      <c r="D13" s="119"/>
      <c r="E13" s="139"/>
      <c r="F13" s="30"/>
      <c r="G13" s="143"/>
    </row>
    <row r="14" spans="2:13" ht="18.75" thickBot="1">
      <c r="B14" s="33"/>
      <c r="C14" s="133" t="s">
        <v>668</v>
      </c>
      <c r="D14" s="120"/>
      <c r="E14" s="287"/>
      <c r="F14" s="30"/>
      <c r="G14" s="143"/>
    </row>
    <row r="15" spans="2:13" ht="6.75" customHeight="1">
      <c r="B15" s="33"/>
      <c r="C15" s="124"/>
      <c r="D15" s="120"/>
      <c r="E15" s="154"/>
      <c r="F15" s="30"/>
      <c r="G15" s="143"/>
    </row>
    <row r="16" spans="2:13">
      <c r="B16" s="33"/>
      <c r="C16" s="39"/>
      <c r="D16" s="121"/>
      <c r="E16" s="140"/>
      <c r="F16" s="30"/>
      <c r="G16" s="143"/>
    </row>
    <row r="17" spans="2:7">
      <c r="B17" s="33"/>
      <c r="C17" s="37"/>
      <c r="D17" s="120"/>
      <c r="E17" s="138"/>
      <c r="F17" s="30"/>
      <c r="G17" s="143"/>
    </row>
    <row r="18" spans="2:7" ht="15.75">
      <c r="B18" s="33"/>
      <c r="C18" s="296" t="s">
        <v>471</v>
      </c>
      <c r="D18" s="296"/>
      <c r="E18" s="296"/>
      <c r="F18" s="30"/>
      <c r="G18" s="143"/>
    </row>
    <row r="19" spans="2:7">
      <c r="B19" s="33"/>
      <c r="C19" s="37"/>
      <c r="D19" s="120"/>
      <c r="E19" s="138"/>
      <c r="F19" s="30"/>
      <c r="G19" s="143"/>
    </row>
    <row r="20" spans="2:7">
      <c r="B20" s="33"/>
      <c r="C20" s="133" t="s">
        <v>470</v>
      </c>
      <c r="D20" s="119"/>
      <c r="E20" s="24"/>
      <c r="F20" s="30"/>
      <c r="G20" s="143"/>
    </row>
    <row r="21" spans="2:7" ht="5.25" customHeight="1">
      <c r="B21" s="33"/>
      <c r="C21" s="124"/>
      <c r="D21" s="119"/>
      <c r="E21" s="138"/>
      <c r="F21" s="30"/>
      <c r="G21" s="143"/>
    </row>
    <row r="22" spans="2:7">
      <c r="B22" s="33"/>
      <c r="C22" s="133" t="s">
        <v>467</v>
      </c>
      <c r="D22" s="119"/>
      <c r="E22" s="24"/>
      <c r="F22" s="30"/>
      <c r="G22" s="143"/>
    </row>
    <row r="23" spans="2:7" ht="5.25" customHeight="1">
      <c r="B23" s="33"/>
      <c r="C23" s="124"/>
      <c r="D23" s="119"/>
      <c r="E23" s="138"/>
      <c r="F23" s="30"/>
      <c r="G23" s="143"/>
    </row>
    <row r="24" spans="2:7">
      <c r="B24" s="33"/>
      <c r="C24" s="133" t="s">
        <v>468</v>
      </c>
      <c r="D24" s="119"/>
      <c r="E24" s="24"/>
      <c r="F24" s="30"/>
      <c r="G24" s="143"/>
    </row>
    <row r="25" spans="2:7" ht="5.25" customHeight="1">
      <c r="B25" s="33"/>
      <c r="C25" s="124"/>
      <c r="D25" s="119"/>
      <c r="E25" s="138"/>
      <c r="F25" s="30"/>
      <c r="G25" s="143"/>
    </row>
    <row r="26" spans="2:7">
      <c r="B26" s="33"/>
      <c r="C26" s="133" t="s">
        <v>469</v>
      </c>
      <c r="D26" s="119"/>
      <c r="E26" s="24"/>
      <c r="F26" s="30"/>
      <c r="G26" s="143"/>
    </row>
    <row r="27" spans="2:7" s="28" customFormat="1">
      <c r="B27" s="40"/>
      <c r="C27" s="126"/>
      <c r="D27" s="122"/>
      <c r="E27" s="141"/>
      <c r="F27" s="41"/>
      <c r="G27" s="195"/>
    </row>
    <row r="28" spans="2:7" ht="13.5" thickBot="1">
      <c r="B28" s="34"/>
      <c r="C28" s="38"/>
      <c r="D28" s="123"/>
      <c r="E28" s="142"/>
      <c r="F28" s="31"/>
      <c r="G28" s="143"/>
    </row>
  </sheetData>
  <sheetProtection selectLockedCells="1"/>
  <mergeCells count="3">
    <mergeCell ref="I5:M5"/>
    <mergeCell ref="C18:E18"/>
    <mergeCell ref="C5:E5"/>
  </mergeCells>
  <dataValidations count="1">
    <dataValidation type="list" allowBlank="1" showInputMessage="1" showErrorMessage="1" error="Greska u unosu. Izaberite jednu od ponuđenih opcija" prompt="izabrati iz padajućeg menija" sqref="E14">
      <formula1>"I kvartal, II kvartal, III kvartal, IV kvartal"</formula1>
    </dataValidation>
  </dataValidations>
  <pageMargins left="0.7" right="0.7" top="0.75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G31"/>
  <sheetViews>
    <sheetView showGridLines="0" tabSelected="1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6" sqref="C16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AG31"/>
  <sheetViews>
    <sheetView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AG31"/>
  <sheetViews>
    <sheetView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AG31"/>
  <sheetViews>
    <sheetView workbookViewId="0">
      <selection activeCell="C8" sqref="C8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S146"/>
  <sheetViews>
    <sheetView showGridLines="0" zoomScale="70" zoomScaleNormal="70" workbookViewId="0">
      <pane xSplit="5" ySplit="12" topLeftCell="F16" activePane="bottomRight" state="frozen"/>
      <selection pane="topRight" activeCell="F1" sqref="F1"/>
      <selection pane="bottomLeft" activeCell="A11" sqref="A11"/>
      <selection pane="bottomRight" activeCell="F6" sqref="F6"/>
    </sheetView>
  </sheetViews>
  <sheetFormatPr defaultRowHeight="14.25"/>
  <cols>
    <col min="1" max="1" width="3.5703125" style="1" customWidth="1"/>
    <col min="2" max="2" width="2.7109375" style="1" customWidth="1"/>
    <col min="3" max="3" width="10.42578125" style="1" customWidth="1"/>
    <col min="4" max="4" width="2.7109375" style="1" customWidth="1"/>
    <col min="5" max="5" width="76.140625" style="1" customWidth="1"/>
    <col min="6" max="15" width="20.7109375" style="1" customWidth="1"/>
    <col min="16" max="16" width="9.140625" style="145" customWidth="1"/>
    <col min="17" max="18" width="9.140625" style="1" customWidth="1"/>
    <col min="19" max="16384" width="9.140625" style="1"/>
  </cols>
  <sheetData>
    <row r="1" spans="2:19" s="3" customFormat="1" ht="18">
      <c r="F1" s="13"/>
      <c r="G1" s="13"/>
      <c r="H1" s="13"/>
      <c r="I1" s="13"/>
      <c r="J1" s="13"/>
      <c r="K1" s="13"/>
      <c r="L1" s="14"/>
      <c r="M1" s="8"/>
      <c r="N1" s="8"/>
      <c r="P1" s="144"/>
    </row>
    <row r="2" spans="2:19" s="5" customFormat="1" ht="18">
      <c r="E2" s="27" t="s">
        <v>669</v>
      </c>
      <c r="F2" s="309" t="str">
        <f>IF(ISBLANK('Opste informacije'!E8),"",'Opste informacije'!E8)</f>
        <v/>
      </c>
      <c r="G2" s="310"/>
      <c r="H2" s="310"/>
      <c r="I2" s="310"/>
      <c r="J2" s="310"/>
      <c r="K2" s="310"/>
      <c r="L2" s="310"/>
      <c r="M2" s="311"/>
      <c r="N2" s="116"/>
    </row>
    <row r="3" spans="2:19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P3" s="5"/>
      <c r="Q3" s="5"/>
    </row>
    <row r="4" spans="2:19" s="5" customFormat="1" ht="18">
      <c r="E4" s="27" t="s">
        <v>632</v>
      </c>
      <c r="F4" s="273" t="str">
        <f>IF(ISBLANK('Opste informacije'!E10),"",'Opste informacije'!E10)</f>
        <v/>
      </c>
      <c r="G4" s="116"/>
      <c r="H4" s="286"/>
      <c r="I4" s="286"/>
      <c r="J4" s="286"/>
      <c r="K4" s="312" t="s">
        <v>1</v>
      </c>
      <c r="L4" s="312"/>
      <c r="M4" s="312"/>
      <c r="N4" s="286"/>
    </row>
    <row r="5" spans="2:19" s="10" customFormat="1" ht="5.25" customHeight="1">
      <c r="E5" s="11"/>
      <c r="F5" s="11"/>
      <c r="G5" s="11"/>
      <c r="H5" s="11"/>
      <c r="I5" s="12"/>
      <c r="J5" s="12"/>
      <c r="K5" s="312"/>
      <c r="L5" s="312"/>
      <c r="M5" s="312"/>
      <c r="N5" s="9"/>
      <c r="P5" s="5"/>
      <c r="Q5" s="5"/>
    </row>
    <row r="6" spans="2:19" s="5" customFormat="1" ht="18">
      <c r="E6" s="27" t="s">
        <v>668</v>
      </c>
      <c r="F6" s="273" t="str">
        <f>IF(ISBLANK('Opste informacije'!E12),"",'Opste informacije'!E12)</f>
        <v/>
      </c>
      <c r="G6" s="116"/>
      <c r="H6" s="286"/>
      <c r="I6" s="286"/>
      <c r="J6" s="286"/>
      <c r="K6" s="312"/>
      <c r="L6" s="312"/>
      <c r="M6" s="312"/>
      <c r="N6" s="286"/>
      <c r="O6" s="4"/>
    </row>
    <row r="7" spans="2:19" s="10" customFormat="1" ht="5.25" customHeight="1">
      <c r="E7" s="11"/>
      <c r="F7" s="11"/>
      <c r="G7" s="11"/>
      <c r="H7" s="11"/>
      <c r="I7" s="12"/>
      <c r="J7" s="12"/>
      <c r="K7" s="12"/>
      <c r="L7" s="12"/>
      <c r="M7" s="12"/>
      <c r="N7" s="9"/>
      <c r="P7" s="5"/>
      <c r="Q7" s="5"/>
    </row>
    <row r="8" spans="2:19">
      <c r="M8" s="4"/>
      <c r="N8" s="4"/>
      <c r="O8" s="4"/>
    </row>
    <row r="9" spans="2:19" ht="15" thickBot="1"/>
    <row r="10" spans="2:19" ht="45" customHeight="1">
      <c r="B10" s="298" t="s">
        <v>472</v>
      </c>
      <c r="C10" s="299"/>
      <c r="D10" s="300"/>
      <c r="E10" s="304" t="s">
        <v>0</v>
      </c>
      <c r="F10" s="313" t="s">
        <v>676</v>
      </c>
      <c r="G10" s="306" t="s">
        <v>674</v>
      </c>
      <c r="H10" s="307"/>
      <c r="I10" s="307"/>
      <c r="J10" s="307"/>
      <c r="K10" s="307"/>
      <c r="L10" s="307"/>
      <c r="M10" s="307"/>
      <c r="N10" s="307"/>
      <c r="O10" s="308"/>
    </row>
    <row r="11" spans="2:19" ht="15.75">
      <c r="B11" s="301"/>
      <c r="C11" s="302"/>
      <c r="D11" s="303"/>
      <c r="E11" s="305"/>
      <c r="F11" s="314"/>
      <c r="G11" s="315" t="s">
        <v>460</v>
      </c>
      <c r="H11" s="316"/>
      <c r="I11" s="131"/>
      <c r="J11" s="128"/>
      <c r="K11" s="128"/>
      <c r="L11" s="128"/>
      <c r="M11" s="128"/>
      <c r="N11" s="128"/>
      <c r="O11" s="129"/>
    </row>
    <row r="12" spans="2:19" ht="26.25" thickBot="1">
      <c r="B12" s="301"/>
      <c r="C12" s="302"/>
      <c r="D12" s="303"/>
      <c r="E12" s="305"/>
      <c r="F12" s="314"/>
      <c r="G12" s="19" t="s">
        <v>474</v>
      </c>
      <c r="H12" s="130" t="s">
        <v>475</v>
      </c>
      <c r="I12" s="6" t="s">
        <v>461</v>
      </c>
      <c r="J12" s="6" t="s">
        <v>499</v>
      </c>
      <c r="K12" s="6" t="s">
        <v>466</v>
      </c>
      <c r="L12" s="6" t="s">
        <v>462</v>
      </c>
      <c r="M12" s="6" t="s">
        <v>463</v>
      </c>
      <c r="N12" s="6" t="s">
        <v>464</v>
      </c>
      <c r="O12" s="91" t="s">
        <v>2</v>
      </c>
    </row>
    <row r="13" spans="2:19" ht="27.75" customHeight="1" thickTop="1" thickBot="1">
      <c r="B13" s="288"/>
      <c r="C13" s="289">
        <v>4</v>
      </c>
      <c r="D13" s="290"/>
      <c r="E13" s="291" t="s">
        <v>3</v>
      </c>
      <c r="F13" s="292">
        <f>F14+F71+F100+F118+F128+F135+F143</f>
        <v>0</v>
      </c>
      <c r="G13" s="292">
        <f>G14+G71+G100+G118+G128+G135+G143</f>
        <v>0</v>
      </c>
      <c r="H13" s="293">
        <f t="shared" ref="H13:O13" si="0">H14+H71+H100+H118+H128+H135+H143</f>
        <v>0</v>
      </c>
      <c r="I13" s="293">
        <f t="shared" si="0"/>
        <v>0</v>
      </c>
      <c r="J13" s="293">
        <f t="shared" si="0"/>
        <v>0</v>
      </c>
      <c r="K13" s="293">
        <f t="shared" si="0"/>
        <v>0</v>
      </c>
      <c r="L13" s="293">
        <f t="shared" si="0"/>
        <v>0</v>
      </c>
      <c r="M13" s="293">
        <f t="shared" si="0"/>
        <v>0</v>
      </c>
      <c r="N13" s="293">
        <f t="shared" si="0"/>
        <v>0</v>
      </c>
      <c r="O13" s="294">
        <f t="shared" si="0"/>
        <v>0</v>
      </c>
      <c r="P13" s="145" t="str">
        <f t="shared" ref="P13:P44" si="1">IF(ISNUMBER(O13)," ","Greska prilikom unosa (pokusajte da umjesto 'tacke' stavite 'zarez')")</f>
        <v xml:space="preserve"> </v>
      </c>
    </row>
    <row r="14" spans="2:19" s="98" customFormat="1" ht="15" thickTop="1">
      <c r="B14" s="198"/>
      <c r="C14" s="199">
        <v>41</v>
      </c>
      <c r="D14" s="200"/>
      <c r="E14" s="201" t="s">
        <v>473</v>
      </c>
      <c r="F14" s="202">
        <f>F15+F21+F29+F36+F46+F50+F53+F57+F61</f>
        <v>0</v>
      </c>
      <c r="G14" s="198">
        <f>G15+G21+G29+G36+G46+G50+G53+G57+G61</f>
        <v>0</v>
      </c>
      <c r="H14" s="245">
        <f t="shared" ref="H14:O14" si="2">H15+H21+H29+H36+H46+H50+H53+H57+H61</f>
        <v>0</v>
      </c>
      <c r="I14" s="245">
        <f t="shared" si="2"/>
        <v>0</v>
      </c>
      <c r="J14" s="245">
        <f t="shared" si="2"/>
        <v>0</v>
      </c>
      <c r="K14" s="245">
        <f t="shared" si="2"/>
        <v>0</v>
      </c>
      <c r="L14" s="245">
        <f t="shared" si="2"/>
        <v>0</v>
      </c>
      <c r="M14" s="245">
        <f t="shared" si="2"/>
        <v>0</v>
      </c>
      <c r="N14" s="245">
        <f t="shared" si="2"/>
        <v>0</v>
      </c>
      <c r="O14" s="204">
        <f t="shared" si="2"/>
        <v>0</v>
      </c>
      <c r="P14" s="145" t="str">
        <f t="shared" si="1"/>
        <v xml:space="preserve"> </v>
      </c>
      <c r="S14" s="1"/>
    </row>
    <row r="15" spans="2:19" s="7" customFormat="1">
      <c r="B15" s="92"/>
      <c r="C15" s="93">
        <v>411</v>
      </c>
      <c r="D15" s="94"/>
      <c r="E15" s="95" t="s">
        <v>4</v>
      </c>
      <c r="F15" s="96">
        <f>+F16+F17+F18+F19+F20</f>
        <v>0</v>
      </c>
      <c r="G15" s="233">
        <f>+G16+G17+G18+G19+G20</f>
        <v>0</v>
      </c>
      <c r="H15" s="97">
        <f t="shared" ref="H15:O15" si="3">+H16+H17+H18+H19+H20</f>
        <v>0</v>
      </c>
      <c r="I15" s="97">
        <f t="shared" si="3"/>
        <v>0</v>
      </c>
      <c r="J15" s="97">
        <f t="shared" si="3"/>
        <v>0</v>
      </c>
      <c r="K15" s="97">
        <f t="shared" si="3"/>
        <v>0</v>
      </c>
      <c r="L15" s="97">
        <f t="shared" si="3"/>
        <v>0</v>
      </c>
      <c r="M15" s="97">
        <f t="shared" si="3"/>
        <v>0</v>
      </c>
      <c r="N15" s="97">
        <f t="shared" si="3"/>
        <v>0</v>
      </c>
      <c r="O15" s="252">
        <f t="shared" si="3"/>
        <v>0</v>
      </c>
      <c r="P15" s="145" t="str">
        <f t="shared" si="1"/>
        <v xml:space="preserve"> </v>
      </c>
      <c r="S15" s="1"/>
    </row>
    <row r="16" spans="2:19">
      <c r="B16" s="56"/>
      <c r="C16" s="57" t="s">
        <v>5</v>
      </c>
      <c r="D16" s="54"/>
      <c r="E16" s="50" t="s">
        <v>6</v>
      </c>
      <c r="F16" s="51"/>
      <c r="G16" s="234"/>
      <c r="H16" s="52"/>
      <c r="I16" s="52"/>
      <c r="J16" s="52"/>
      <c r="K16" s="52"/>
      <c r="L16" s="52"/>
      <c r="M16" s="52"/>
      <c r="N16" s="52"/>
      <c r="O16" s="253">
        <f>+SUM(G16:N16)</f>
        <v>0</v>
      </c>
      <c r="P16" s="145" t="str">
        <f t="shared" si="1"/>
        <v xml:space="preserve"> </v>
      </c>
    </row>
    <row r="17" spans="2:19">
      <c r="B17" s="58"/>
      <c r="C17" s="59" t="s">
        <v>17</v>
      </c>
      <c r="D17" s="44"/>
      <c r="E17" s="15" t="s">
        <v>18</v>
      </c>
      <c r="F17" s="20"/>
      <c r="G17" s="235"/>
      <c r="H17" s="21"/>
      <c r="I17" s="21"/>
      <c r="J17" s="21"/>
      <c r="K17" s="21"/>
      <c r="L17" s="21"/>
      <c r="M17" s="21"/>
      <c r="N17" s="21"/>
      <c r="O17" s="254">
        <f t="shared" ref="O17:O20" si="4">+SUM(G17:N17)</f>
        <v>0</v>
      </c>
      <c r="P17" s="145" t="str">
        <f t="shared" si="1"/>
        <v xml:space="preserve"> </v>
      </c>
    </row>
    <row r="18" spans="2:19">
      <c r="B18" s="58"/>
      <c r="C18" s="59" t="s">
        <v>19</v>
      </c>
      <c r="D18" s="44"/>
      <c r="E18" s="15" t="s">
        <v>20</v>
      </c>
      <c r="F18" s="20"/>
      <c r="G18" s="235"/>
      <c r="H18" s="21"/>
      <c r="I18" s="21"/>
      <c r="J18" s="21"/>
      <c r="K18" s="21"/>
      <c r="L18" s="21"/>
      <c r="M18" s="21"/>
      <c r="N18" s="21"/>
      <c r="O18" s="254">
        <f t="shared" si="4"/>
        <v>0</v>
      </c>
      <c r="P18" s="145" t="str">
        <f t="shared" si="1"/>
        <v xml:space="preserve"> </v>
      </c>
    </row>
    <row r="19" spans="2:19">
      <c r="B19" s="58"/>
      <c r="C19" s="59" t="s">
        <v>27</v>
      </c>
      <c r="D19" s="44"/>
      <c r="E19" s="15" t="s">
        <v>28</v>
      </c>
      <c r="F19" s="20"/>
      <c r="G19" s="235"/>
      <c r="H19" s="21"/>
      <c r="I19" s="21"/>
      <c r="J19" s="21"/>
      <c r="K19" s="21"/>
      <c r="L19" s="21"/>
      <c r="M19" s="21"/>
      <c r="N19" s="21"/>
      <c r="O19" s="254">
        <f t="shared" si="4"/>
        <v>0</v>
      </c>
      <c r="P19" s="145" t="str">
        <f t="shared" si="1"/>
        <v xml:space="preserve"> </v>
      </c>
    </row>
    <row r="20" spans="2:19">
      <c r="B20" s="60"/>
      <c r="C20" s="80" t="s">
        <v>34</v>
      </c>
      <c r="D20" s="53"/>
      <c r="E20" s="47" t="s">
        <v>35</v>
      </c>
      <c r="F20" s="48"/>
      <c r="G20" s="236"/>
      <c r="H20" s="49"/>
      <c r="I20" s="49"/>
      <c r="J20" s="49"/>
      <c r="K20" s="49"/>
      <c r="L20" s="49"/>
      <c r="M20" s="49"/>
      <c r="N20" s="49"/>
      <c r="O20" s="255">
        <f t="shared" si="4"/>
        <v>0</v>
      </c>
      <c r="P20" s="145" t="str">
        <f t="shared" si="1"/>
        <v xml:space="preserve"> </v>
      </c>
    </row>
    <row r="21" spans="2:19" s="7" customFormat="1">
      <c r="B21" s="63"/>
      <c r="C21" s="85">
        <v>412</v>
      </c>
      <c r="D21" s="64"/>
      <c r="E21" s="86" t="s">
        <v>36</v>
      </c>
      <c r="F21" s="111">
        <f>+F22+F23+F24+F25+F26+F27+F28</f>
        <v>0</v>
      </c>
      <c r="G21" s="237">
        <f>+G22+G23+G24+G25+G26+G27+G28</f>
        <v>0</v>
      </c>
      <c r="H21" s="246">
        <f t="shared" ref="H21:O21" si="5">+H22+H23+H24+H25+H26+H27+H28</f>
        <v>0</v>
      </c>
      <c r="I21" s="246">
        <f t="shared" si="5"/>
        <v>0</v>
      </c>
      <c r="J21" s="246">
        <f t="shared" si="5"/>
        <v>0</v>
      </c>
      <c r="K21" s="246">
        <f t="shared" si="5"/>
        <v>0</v>
      </c>
      <c r="L21" s="246">
        <f t="shared" si="5"/>
        <v>0</v>
      </c>
      <c r="M21" s="246">
        <f t="shared" si="5"/>
        <v>0</v>
      </c>
      <c r="N21" s="246">
        <f t="shared" si="5"/>
        <v>0</v>
      </c>
      <c r="O21" s="227">
        <f t="shared" si="5"/>
        <v>0</v>
      </c>
      <c r="P21" s="145" t="str">
        <f t="shared" si="1"/>
        <v xml:space="preserve"> </v>
      </c>
      <c r="S21" s="1"/>
    </row>
    <row r="22" spans="2:19">
      <c r="B22" s="56"/>
      <c r="C22" s="57" t="s">
        <v>37</v>
      </c>
      <c r="D22" s="54"/>
      <c r="E22" s="50" t="s">
        <v>38</v>
      </c>
      <c r="F22" s="51"/>
      <c r="G22" s="234"/>
      <c r="H22" s="52"/>
      <c r="I22" s="52"/>
      <c r="J22" s="52"/>
      <c r="K22" s="52"/>
      <c r="L22" s="52"/>
      <c r="M22" s="52"/>
      <c r="N22" s="52"/>
      <c r="O22" s="253">
        <f t="shared" ref="O22:O28" si="6">+SUM(G22:N22)</f>
        <v>0</v>
      </c>
      <c r="P22" s="145" t="str">
        <f t="shared" si="1"/>
        <v xml:space="preserve"> </v>
      </c>
    </row>
    <row r="23" spans="2:19">
      <c r="B23" s="58"/>
      <c r="C23" s="59" t="s">
        <v>39</v>
      </c>
      <c r="D23" s="44"/>
      <c r="E23" s="15" t="s">
        <v>40</v>
      </c>
      <c r="F23" s="20"/>
      <c r="G23" s="235"/>
      <c r="H23" s="21"/>
      <c r="I23" s="21"/>
      <c r="J23" s="21"/>
      <c r="K23" s="21"/>
      <c r="L23" s="21"/>
      <c r="M23" s="21"/>
      <c r="N23" s="21"/>
      <c r="O23" s="253">
        <f t="shared" si="6"/>
        <v>0</v>
      </c>
      <c r="P23" s="145" t="str">
        <f t="shared" si="1"/>
        <v xml:space="preserve"> </v>
      </c>
    </row>
    <row r="24" spans="2:19">
      <c r="B24" s="58"/>
      <c r="C24" s="59" t="s">
        <v>41</v>
      </c>
      <c r="D24" s="44"/>
      <c r="E24" s="15" t="s">
        <v>42</v>
      </c>
      <c r="F24" s="20"/>
      <c r="G24" s="235"/>
      <c r="H24" s="21"/>
      <c r="I24" s="21"/>
      <c r="J24" s="21"/>
      <c r="K24" s="21"/>
      <c r="L24" s="21"/>
      <c r="M24" s="21"/>
      <c r="N24" s="21"/>
      <c r="O24" s="253">
        <f t="shared" si="6"/>
        <v>0</v>
      </c>
      <c r="P24" s="145" t="str">
        <f t="shared" si="1"/>
        <v xml:space="preserve"> </v>
      </c>
    </row>
    <row r="25" spans="2:19">
      <c r="B25" s="58"/>
      <c r="C25" s="59" t="s">
        <v>43</v>
      </c>
      <c r="D25" s="44"/>
      <c r="E25" s="15" t="s">
        <v>44</v>
      </c>
      <c r="F25" s="20"/>
      <c r="G25" s="235"/>
      <c r="H25" s="21"/>
      <c r="I25" s="21"/>
      <c r="J25" s="21"/>
      <c r="K25" s="21"/>
      <c r="L25" s="21"/>
      <c r="M25" s="21"/>
      <c r="N25" s="21"/>
      <c r="O25" s="253">
        <f t="shared" si="6"/>
        <v>0</v>
      </c>
      <c r="P25" s="145" t="str">
        <f t="shared" si="1"/>
        <v xml:space="preserve"> </v>
      </c>
    </row>
    <row r="26" spans="2:19">
      <c r="B26" s="58"/>
      <c r="C26" s="59" t="s">
        <v>45</v>
      </c>
      <c r="D26" s="44"/>
      <c r="E26" s="15" t="s">
        <v>46</v>
      </c>
      <c r="F26" s="20"/>
      <c r="G26" s="235"/>
      <c r="H26" s="21"/>
      <c r="I26" s="21"/>
      <c r="J26" s="21"/>
      <c r="K26" s="21"/>
      <c r="L26" s="21"/>
      <c r="M26" s="21"/>
      <c r="N26" s="21"/>
      <c r="O26" s="253">
        <f t="shared" si="6"/>
        <v>0</v>
      </c>
      <c r="P26" s="145" t="str">
        <f t="shared" si="1"/>
        <v xml:space="preserve"> </v>
      </c>
    </row>
    <row r="27" spans="2:19">
      <c r="B27" s="58"/>
      <c r="C27" s="59" t="s">
        <v>47</v>
      </c>
      <c r="D27" s="44"/>
      <c r="E27" s="15" t="s">
        <v>48</v>
      </c>
      <c r="F27" s="20"/>
      <c r="G27" s="235"/>
      <c r="H27" s="21"/>
      <c r="I27" s="21"/>
      <c r="J27" s="21"/>
      <c r="K27" s="21"/>
      <c r="L27" s="21"/>
      <c r="M27" s="21"/>
      <c r="N27" s="21"/>
      <c r="O27" s="253">
        <f t="shared" si="6"/>
        <v>0</v>
      </c>
      <c r="P27" s="145" t="str">
        <f t="shared" si="1"/>
        <v xml:space="preserve"> </v>
      </c>
    </row>
    <row r="28" spans="2:19">
      <c r="B28" s="60"/>
      <c r="C28" s="80" t="s">
        <v>49</v>
      </c>
      <c r="D28" s="89"/>
      <c r="E28" s="47" t="s">
        <v>50</v>
      </c>
      <c r="F28" s="48"/>
      <c r="G28" s="236"/>
      <c r="H28" s="49"/>
      <c r="I28" s="49"/>
      <c r="J28" s="49"/>
      <c r="K28" s="49"/>
      <c r="L28" s="49"/>
      <c r="M28" s="49"/>
      <c r="N28" s="49"/>
      <c r="O28" s="253">
        <f t="shared" si="6"/>
        <v>0</v>
      </c>
      <c r="P28" s="145" t="str">
        <f t="shared" si="1"/>
        <v xml:space="preserve"> </v>
      </c>
    </row>
    <row r="29" spans="2:19" s="7" customFormat="1">
      <c r="B29" s="63"/>
      <c r="C29" s="83">
        <v>413</v>
      </c>
      <c r="D29" s="75"/>
      <c r="E29" s="84" t="s">
        <v>51</v>
      </c>
      <c r="F29" s="112">
        <f>F30+F31+F32+F33+F34+F35</f>
        <v>0</v>
      </c>
      <c r="G29" s="238">
        <f>G30+G31+G32+G33+G34+G35</f>
        <v>0</v>
      </c>
      <c r="H29" s="247">
        <f t="shared" ref="H29:O29" si="7">H30+H31+H32+H33+H34+H35</f>
        <v>0</v>
      </c>
      <c r="I29" s="247">
        <f t="shared" si="7"/>
        <v>0</v>
      </c>
      <c r="J29" s="247">
        <f t="shared" si="7"/>
        <v>0</v>
      </c>
      <c r="K29" s="247">
        <f t="shared" si="7"/>
        <v>0</v>
      </c>
      <c r="L29" s="247">
        <f t="shared" si="7"/>
        <v>0</v>
      </c>
      <c r="M29" s="247">
        <f t="shared" si="7"/>
        <v>0</v>
      </c>
      <c r="N29" s="247">
        <f t="shared" si="7"/>
        <v>0</v>
      </c>
      <c r="O29" s="228">
        <f t="shared" si="7"/>
        <v>0</v>
      </c>
      <c r="P29" s="145" t="str">
        <f t="shared" si="1"/>
        <v xml:space="preserve"> </v>
      </c>
      <c r="S29" s="1"/>
    </row>
    <row r="30" spans="2:19">
      <c r="B30" s="56"/>
      <c r="C30" s="57" t="s">
        <v>52</v>
      </c>
      <c r="D30" s="73"/>
      <c r="E30" s="50" t="s">
        <v>53</v>
      </c>
      <c r="F30" s="51"/>
      <c r="G30" s="234"/>
      <c r="H30" s="52"/>
      <c r="I30" s="52"/>
      <c r="J30" s="52"/>
      <c r="K30" s="52"/>
      <c r="L30" s="52"/>
      <c r="M30" s="52"/>
      <c r="N30" s="52"/>
      <c r="O30" s="253">
        <f t="shared" ref="O30:O35" si="8">+SUM(G30:N30)</f>
        <v>0</v>
      </c>
      <c r="P30" s="145" t="str">
        <f t="shared" si="1"/>
        <v xml:space="preserve"> </v>
      </c>
    </row>
    <row r="31" spans="2:19">
      <c r="B31" s="58"/>
      <c r="C31" s="59" t="s">
        <v>64</v>
      </c>
      <c r="D31" s="65"/>
      <c r="E31" s="15" t="s">
        <v>65</v>
      </c>
      <c r="F31" s="20"/>
      <c r="G31" s="235"/>
      <c r="H31" s="21"/>
      <c r="I31" s="21"/>
      <c r="J31" s="21"/>
      <c r="K31" s="21"/>
      <c r="L31" s="21"/>
      <c r="M31" s="21"/>
      <c r="N31" s="21"/>
      <c r="O31" s="253">
        <f t="shared" si="8"/>
        <v>0</v>
      </c>
      <c r="P31" s="145" t="str">
        <f t="shared" si="1"/>
        <v xml:space="preserve"> </v>
      </c>
    </row>
    <row r="32" spans="2:19">
      <c r="B32" s="58"/>
      <c r="C32" s="59" t="s">
        <v>80</v>
      </c>
      <c r="D32" s="66"/>
      <c r="E32" s="16" t="s">
        <v>81</v>
      </c>
      <c r="F32" s="20"/>
      <c r="G32" s="235"/>
      <c r="H32" s="21"/>
      <c r="I32" s="21"/>
      <c r="J32" s="21"/>
      <c r="K32" s="21"/>
      <c r="L32" s="21"/>
      <c r="M32" s="21"/>
      <c r="N32" s="21"/>
      <c r="O32" s="253">
        <f t="shared" si="8"/>
        <v>0</v>
      </c>
      <c r="P32" s="145" t="str">
        <f t="shared" si="1"/>
        <v xml:space="preserve"> </v>
      </c>
    </row>
    <row r="33" spans="2:19">
      <c r="B33" s="58"/>
      <c r="C33" s="59" t="s">
        <v>96</v>
      </c>
      <c r="D33" s="65"/>
      <c r="E33" s="15" t="s">
        <v>97</v>
      </c>
      <c r="F33" s="20"/>
      <c r="G33" s="235"/>
      <c r="H33" s="21"/>
      <c r="I33" s="21"/>
      <c r="J33" s="21"/>
      <c r="K33" s="21"/>
      <c r="L33" s="21"/>
      <c r="M33" s="21"/>
      <c r="N33" s="21"/>
      <c r="O33" s="253">
        <f t="shared" si="8"/>
        <v>0</v>
      </c>
      <c r="P33" s="145" t="str">
        <f t="shared" si="1"/>
        <v xml:space="preserve"> </v>
      </c>
    </row>
    <row r="34" spans="2:19" s="2" customFormat="1">
      <c r="B34" s="58"/>
      <c r="C34" s="59" t="s">
        <v>102</v>
      </c>
      <c r="D34" s="70"/>
      <c r="E34" s="15" t="s">
        <v>103</v>
      </c>
      <c r="F34" s="20"/>
      <c r="G34" s="235"/>
      <c r="H34" s="21"/>
      <c r="I34" s="21"/>
      <c r="J34" s="21"/>
      <c r="K34" s="21"/>
      <c r="L34" s="21"/>
      <c r="M34" s="21"/>
      <c r="N34" s="21"/>
      <c r="O34" s="253">
        <f t="shared" si="8"/>
        <v>0</v>
      </c>
      <c r="P34" s="145" t="str">
        <f t="shared" si="1"/>
        <v xml:space="preserve"> </v>
      </c>
      <c r="S34" s="1"/>
    </row>
    <row r="35" spans="2:19">
      <c r="B35" s="60"/>
      <c r="C35" s="80" t="s">
        <v>109</v>
      </c>
      <c r="D35" s="72"/>
      <c r="E35" s="47" t="s">
        <v>110</v>
      </c>
      <c r="F35" s="48"/>
      <c r="G35" s="236"/>
      <c r="H35" s="49"/>
      <c r="I35" s="49"/>
      <c r="J35" s="49"/>
      <c r="K35" s="49"/>
      <c r="L35" s="49"/>
      <c r="M35" s="49"/>
      <c r="N35" s="49"/>
      <c r="O35" s="253">
        <f t="shared" si="8"/>
        <v>0</v>
      </c>
      <c r="P35" s="145" t="str">
        <f t="shared" si="1"/>
        <v xml:space="preserve"> </v>
      </c>
    </row>
    <row r="36" spans="2:19" s="7" customFormat="1">
      <c r="B36" s="63"/>
      <c r="C36" s="83">
        <v>414</v>
      </c>
      <c r="D36" s="75"/>
      <c r="E36" s="146" t="s">
        <v>476</v>
      </c>
      <c r="F36" s="112">
        <f>F37+F38+F39+F40+F41+F42+F43+F44+F45</f>
        <v>0</v>
      </c>
      <c r="G36" s="238">
        <f>G37+G38+G39+G40+G41+G42+G43+G44+G45</f>
        <v>0</v>
      </c>
      <c r="H36" s="247">
        <f t="shared" ref="H36:O36" si="9">H37+H38+H39+H40+H41+H42+H43+H44+H45</f>
        <v>0</v>
      </c>
      <c r="I36" s="247">
        <f t="shared" si="9"/>
        <v>0</v>
      </c>
      <c r="J36" s="247">
        <f t="shared" si="9"/>
        <v>0</v>
      </c>
      <c r="K36" s="247">
        <f t="shared" si="9"/>
        <v>0</v>
      </c>
      <c r="L36" s="247">
        <f t="shared" si="9"/>
        <v>0</v>
      </c>
      <c r="M36" s="247">
        <f t="shared" si="9"/>
        <v>0</v>
      </c>
      <c r="N36" s="247">
        <f t="shared" si="9"/>
        <v>0</v>
      </c>
      <c r="O36" s="228">
        <f t="shared" si="9"/>
        <v>0</v>
      </c>
      <c r="P36" s="145" t="str">
        <f t="shared" si="1"/>
        <v xml:space="preserve"> </v>
      </c>
      <c r="S36" s="1"/>
    </row>
    <row r="37" spans="2:19">
      <c r="B37" s="58"/>
      <c r="C37" s="59" t="s">
        <v>111</v>
      </c>
      <c r="D37" s="65"/>
      <c r="E37" s="147" t="s">
        <v>477</v>
      </c>
      <c r="F37" s="51"/>
      <c r="G37" s="234"/>
      <c r="H37" s="52"/>
      <c r="I37" s="52"/>
      <c r="J37" s="52"/>
      <c r="K37" s="52"/>
      <c r="L37" s="52"/>
      <c r="M37" s="52"/>
      <c r="N37" s="52"/>
      <c r="O37" s="253">
        <f t="shared" ref="O37:O45" si="10">+SUM(G37:N37)</f>
        <v>0</v>
      </c>
      <c r="P37" s="145" t="str">
        <f t="shared" si="1"/>
        <v xml:space="preserve"> </v>
      </c>
    </row>
    <row r="38" spans="2:19">
      <c r="B38" s="58"/>
      <c r="C38" s="59" t="s">
        <v>114</v>
      </c>
      <c r="D38" s="66"/>
      <c r="E38" s="147" t="s">
        <v>480</v>
      </c>
      <c r="F38" s="20"/>
      <c r="G38" s="235"/>
      <c r="H38" s="21"/>
      <c r="I38" s="21"/>
      <c r="J38" s="21"/>
      <c r="K38" s="21"/>
      <c r="L38" s="21"/>
      <c r="M38" s="21"/>
      <c r="N38" s="21"/>
      <c r="O38" s="253">
        <f t="shared" si="10"/>
        <v>0</v>
      </c>
      <c r="P38" s="145" t="str">
        <f t="shared" si="1"/>
        <v xml:space="preserve"> </v>
      </c>
    </row>
    <row r="39" spans="2:19">
      <c r="B39" s="58"/>
      <c r="C39" s="59" t="s">
        <v>117</v>
      </c>
      <c r="D39" s="65"/>
      <c r="E39" s="147" t="s">
        <v>483</v>
      </c>
      <c r="F39" s="20"/>
      <c r="G39" s="235"/>
      <c r="H39" s="21"/>
      <c r="I39" s="21"/>
      <c r="J39" s="21"/>
      <c r="K39" s="21"/>
      <c r="L39" s="21"/>
      <c r="M39" s="21"/>
      <c r="N39" s="21"/>
      <c r="O39" s="253">
        <f t="shared" si="10"/>
        <v>0</v>
      </c>
      <c r="P39" s="145" t="str">
        <f t="shared" si="1"/>
        <v xml:space="preserve"> </v>
      </c>
    </row>
    <row r="40" spans="2:19">
      <c r="B40" s="58"/>
      <c r="C40" s="59" t="s">
        <v>122</v>
      </c>
      <c r="D40" s="65"/>
      <c r="E40" s="147" t="s">
        <v>488</v>
      </c>
      <c r="F40" s="20"/>
      <c r="G40" s="235"/>
      <c r="H40" s="21"/>
      <c r="I40" s="21"/>
      <c r="J40" s="21"/>
      <c r="K40" s="21"/>
      <c r="L40" s="21"/>
      <c r="M40" s="21"/>
      <c r="N40" s="21"/>
      <c r="O40" s="253">
        <f t="shared" si="10"/>
        <v>0</v>
      </c>
      <c r="P40" s="145" t="str">
        <f t="shared" si="1"/>
        <v xml:space="preserve"> </v>
      </c>
    </row>
    <row r="41" spans="2:19">
      <c r="B41" s="58"/>
      <c r="C41" s="59" t="s">
        <v>125</v>
      </c>
      <c r="D41" s="66"/>
      <c r="E41" s="147" t="s">
        <v>491</v>
      </c>
      <c r="F41" s="20"/>
      <c r="G41" s="235"/>
      <c r="H41" s="21"/>
      <c r="I41" s="21"/>
      <c r="J41" s="21"/>
      <c r="K41" s="21"/>
      <c r="L41" s="21"/>
      <c r="M41" s="21"/>
      <c r="N41" s="21"/>
      <c r="O41" s="253">
        <f t="shared" si="10"/>
        <v>0</v>
      </c>
      <c r="P41" s="145" t="str">
        <f t="shared" si="1"/>
        <v xml:space="preserve"> </v>
      </c>
    </row>
    <row r="42" spans="2:19">
      <c r="B42" s="58"/>
      <c r="C42" s="59" t="s">
        <v>126</v>
      </c>
      <c r="D42" s="66"/>
      <c r="E42" s="147" t="s">
        <v>492</v>
      </c>
      <c r="F42" s="20"/>
      <c r="G42" s="235"/>
      <c r="H42" s="21"/>
      <c r="I42" s="21"/>
      <c r="J42" s="21"/>
      <c r="K42" s="21"/>
      <c r="L42" s="21"/>
      <c r="M42" s="21"/>
      <c r="N42" s="21"/>
      <c r="O42" s="253">
        <f t="shared" si="10"/>
        <v>0</v>
      </c>
      <c r="P42" s="145" t="str">
        <f t="shared" si="1"/>
        <v xml:space="preserve"> </v>
      </c>
    </row>
    <row r="43" spans="2:19">
      <c r="B43" s="58"/>
      <c r="C43" s="59" t="s">
        <v>127</v>
      </c>
      <c r="D43" s="66"/>
      <c r="E43" s="147" t="s">
        <v>493</v>
      </c>
      <c r="F43" s="20"/>
      <c r="G43" s="235"/>
      <c r="H43" s="21"/>
      <c r="I43" s="21"/>
      <c r="J43" s="21"/>
      <c r="K43" s="21"/>
      <c r="L43" s="21"/>
      <c r="M43" s="21"/>
      <c r="N43" s="21"/>
      <c r="O43" s="253">
        <f t="shared" si="10"/>
        <v>0</v>
      </c>
      <c r="P43" s="145" t="str">
        <f t="shared" si="1"/>
        <v xml:space="preserve"> </v>
      </c>
    </row>
    <row r="44" spans="2:19" s="7" customFormat="1">
      <c r="B44" s="67"/>
      <c r="C44" s="59" t="s">
        <v>128</v>
      </c>
      <c r="D44" s="68"/>
      <c r="E44" s="147" t="s">
        <v>494</v>
      </c>
      <c r="F44" s="20"/>
      <c r="G44" s="235"/>
      <c r="H44" s="21"/>
      <c r="I44" s="21"/>
      <c r="J44" s="21"/>
      <c r="K44" s="21"/>
      <c r="L44" s="21"/>
      <c r="M44" s="21"/>
      <c r="N44" s="21"/>
      <c r="O44" s="253">
        <f t="shared" si="10"/>
        <v>0</v>
      </c>
      <c r="P44" s="145" t="str">
        <f t="shared" si="1"/>
        <v xml:space="preserve"> </v>
      </c>
      <c r="S44" s="1"/>
    </row>
    <row r="45" spans="2:19">
      <c r="B45" s="149"/>
      <c r="C45" s="150" t="s">
        <v>129</v>
      </c>
      <c r="D45" s="151"/>
      <c r="E45" s="152" t="s">
        <v>495</v>
      </c>
      <c r="F45" s="48"/>
      <c r="G45" s="236"/>
      <c r="H45" s="49"/>
      <c r="I45" s="49"/>
      <c r="J45" s="49"/>
      <c r="K45" s="49"/>
      <c r="L45" s="49"/>
      <c r="M45" s="49"/>
      <c r="N45" s="49"/>
      <c r="O45" s="253">
        <f t="shared" si="10"/>
        <v>0</v>
      </c>
      <c r="P45" s="145" t="str">
        <f t="shared" ref="P45:P76" si="11">IF(ISNUMBER(O45)," ","Greska prilikom unosa (pokusajte da umjesto 'tacke' stavite 'zarez')")</f>
        <v xml:space="preserve"> </v>
      </c>
    </row>
    <row r="46" spans="2:19">
      <c r="B46" s="87"/>
      <c r="C46" s="83">
        <v>415</v>
      </c>
      <c r="D46" s="88"/>
      <c r="E46" s="84" t="s">
        <v>130</v>
      </c>
      <c r="F46" s="112">
        <f>+F47+F48+F49</f>
        <v>0</v>
      </c>
      <c r="G46" s="238">
        <f>+G47+G48+G49</f>
        <v>0</v>
      </c>
      <c r="H46" s="247">
        <f t="shared" ref="H46:O46" si="12">+H47+H48+H49</f>
        <v>0</v>
      </c>
      <c r="I46" s="247">
        <f t="shared" si="12"/>
        <v>0</v>
      </c>
      <c r="J46" s="247">
        <f t="shared" si="12"/>
        <v>0</v>
      </c>
      <c r="K46" s="247">
        <f t="shared" si="12"/>
        <v>0</v>
      </c>
      <c r="L46" s="247">
        <f t="shared" si="12"/>
        <v>0</v>
      </c>
      <c r="M46" s="247">
        <f t="shared" si="12"/>
        <v>0</v>
      </c>
      <c r="N46" s="247">
        <f t="shared" si="12"/>
        <v>0</v>
      </c>
      <c r="O46" s="228">
        <f t="shared" si="12"/>
        <v>0</v>
      </c>
      <c r="P46" s="145" t="str">
        <f t="shared" si="11"/>
        <v xml:space="preserve"> </v>
      </c>
    </row>
    <row r="47" spans="2:19">
      <c r="B47" s="56"/>
      <c r="C47" s="57" t="s">
        <v>131</v>
      </c>
      <c r="D47" s="73"/>
      <c r="E47" s="50" t="s">
        <v>132</v>
      </c>
      <c r="F47" s="51"/>
      <c r="G47" s="234"/>
      <c r="H47" s="52"/>
      <c r="I47" s="52"/>
      <c r="J47" s="52"/>
      <c r="K47" s="52"/>
      <c r="L47" s="52"/>
      <c r="M47" s="52"/>
      <c r="N47" s="52"/>
      <c r="O47" s="253">
        <f t="shared" ref="O47:O49" si="13">+SUM(G47:N47)</f>
        <v>0</v>
      </c>
      <c r="P47" s="145" t="str">
        <f t="shared" si="11"/>
        <v xml:space="preserve"> </v>
      </c>
    </row>
    <row r="48" spans="2:19">
      <c r="B48" s="58"/>
      <c r="C48" s="59" t="s">
        <v>133</v>
      </c>
      <c r="D48" s="66"/>
      <c r="E48" s="15" t="s">
        <v>134</v>
      </c>
      <c r="F48" s="20"/>
      <c r="G48" s="235"/>
      <c r="H48" s="21"/>
      <c r="I48" s="21"/>
      <c r="J48" s="21"/>
      <c r="K48" s="21"/>
      <c r="L48" s="21"/>
      <c r="M48" s="21"/>
      <c r="N48" s="21"/>
      <c r="O48" s="253">
        <f t="shared" si="13"/>
        <v>0</v>
      </c>
      <c r="P48" s="145" t="str">
        <f t="shared" si="11"/>
        <v xml:space="preserve"> </v>
      </c>
    </row>
    <row r="49" spans="2:19">
      <c r="B49" s="58"/>
      <c r="C49" s="59" t="s">
        <v>135</v>
      </c>
      <c r="D49" s="66"/>
      <c r="E49" s="15" t="s">
        <v>136</v>
      </c>
      <c r="F49" s="20"/>
      <c r="G49" s="235"/>
      <c r="H49" s="21"/>
      <c r="I49" s="21"/>
      <c r="J49" s="21"/>
      <c r="K49" s="21"/>
      <c r="L49" s="21"/>
      <c r="M49" s="21"/>
      <c r="N49" s="21"/>
      <c r="O49" s="253">
        <f t="shared" si="13"/>
        <v>0</v>
      </c>
      <c r="P49" s="145" t="str">
        <f t="shared" si="11"/>
        <v xml:space="preserve"> </v>
      </c>
    </row>
    <row r="50" spans="2:19">
      <c r="B50" s="87"/>
      <c r="C50" s="83">
        <v>416</v>
      </c>
      <c r="D50" s="88"/>
      <c r="E50" s="84" t="s">
        <v>137</v>
      </c>
      <c r="F50" s="112">
        <f>+F51+F52</f>
        <v>0</v>
      </c>
      <c r="G50" s="238">
        <f>+G51+G52</f>
        <v>0</v>
      </c>
      <c r="H50" s="247">
        <f t="shared" ref="H50:O50" si="14">+H51+H52</f>
        <v>0</v>
      </c>
      <c r="I50" s="247">
        <f t="shared" si="14"/>
        <v>0</v>
      </c>
      <c r="J50" s="247">
        <f t="shared" si="14"/>
        <v>0</v>
      </c>
      <c r="K50" s="247">
        <f t="shared" si="14"/>
        <v>0</v>
      </c>
      <c r="L50" s="247">
        <f t="shared" si="14"/>
        <v>0</v>
      </c>
      <c r="M50" s="247">
        <f t="shared" si="14"/>
        <v>0</v>
      </c>
      <c r="N50" s="247">
        <f t="shared" si="14"/>
        <v>0</v>
      </c>
      <c r="O50" s="228">
        <f t="shared" si="14"/>
        <v>0</v>
      </c>
      <c r="P50" s="145" t="str">
        <f t="shared" si="11"/>
        <v xml:space="preserve"> </v>
      </c>
    </row>
    <row r="51" spans="2:19">
      <c r="B51" s="58"/>
      <c r="C51" s="59" t="s">
        <v>138</v>
      </c>
      <c r="D51" s="66"/>
      <c r="E51" s="15" t="s">
        <v>139</v>
      </c>
      <c r="F51" s="20"/>
      <c r="G51" s="235"/>
      <c r="H51" s="21"/>
      <c r="I51" s="21"/>
      <c r="J51" s="21"/>
      <c r="K51" s="21"/>
      <c r="L51" s="21"/>
      <c r="M51" s="21"/>
      <c r="N51" s="21"/>
      <c r="O51" s="253">
        <f t="shared" ref="O51:O52" si="15">+SUM(G51:N51)</f>
        <v>0</v>
      </c>
      <c r="P51" s="145" t="str">
        <f t="shared" si="11"/>
        <v xml:space="preserve"> </v>
      </c>
    </row>
    <row r="52" spans="2:19">
      <c r="B52" s="58"/>
      <c r="C52" s="59" t="s">
        <v>144</v>
      </c>
      <c r="D52" s="65"/>
      <c r="E52" s="15" t="s">
        <v>145</v>
      </c>
      <c r="F52" s="20"/>
      <c r="G52" s="235"/>
      <c r="H52" s="21"/>
      <c r="I52" s="21"/>
      <c r="J52" s="21"/>
      <c r="K52" s="21"/>
      <c r="L52" s="21"/>
      <c r="M52" s="21"/>
      <c r="N52" s="21"/>
      <c r="O52" s="253">
        <f t="shared" si="15"/>
        <v>0</v>
      </c>
      <c r="P52" s="145" t="str">
        <f t="shared" si="11"/>
        <v xml:space="preserve"> </v>
      </c>
    </row>
    <row r="53" spans="2:19">
      <c r="B53" s="87"/>
      <c r="C53" s="83">
        <v>417</v>
      </c>
      <c r="D53" s="88"/>
      <c r="E53" s="84" t="s">
        <v>148</v>
      </c>
      <c r="F53" s="112">
        <f>F54+F55+F56</f>
        <v>0</v>
      </c>
      <c r="G53" s="238">
        <f>G54+G55+G56</f>
        <v>0</v>
      </c>
      <c r="H53" s="247">
        <f t="shared" ref="H53:O53" si="16">H54+H55+H56</f>
        <v>0</v>
      </c>
      <c r="I53" s="247">
        <f t="shared" si="16"/>
        <v>0</v>
      </c>
      <c r="J53" s="247">
        <f t="shared" si="16"/>
        <v>0</v>
      </c>
      <c r="K53" s="247">
        <f t="shared" si="16"/>
        <v>0</v>
      </c>
      <c r="L53" s="247">
        <f t="shared" si="16"/>
        <v>0</v>
      </c>
      <c r="M53" s="247">
        <f t="shared" si="16"/>
        <v>0</v>
      </c>
      <c r="N53" s="247">
        <f t="shared" si="16"/>
        <v>0</v>
      </c>
      <c r="O53" s="228">
        <f t="shared" si="16"/>
        <v>0</v>
      </c>
      <c r="P53" s="145" t="str">
        <f t="shared" si="11"/>
        <v xml:space="preserve"> </v>
      </c>
    </row>
    <row r="54" spans="2:19">
      <c r="B54" s="58"/>
      <c r="C54" s="59" t="s">
        <v>149</v>
      </c>
      <c r="D54" s="65"/>
      <c r="E54" s="15" t="s">
        <v>150</v>
      </c>
      <c r="F54" s="20"/>
      <c r="G54" s="235"/>
      <c r="H54" s="21"/>
      <c r="I54" s="21"/>
      <c r="J54" s="21"/>
      <c r="K54" s="21"/>
      <c r="L54" s="21"/>
      <c r="M54" s="21"/>
      <c r="N54" s="21"/>
      <c r="O54" s="253">
        <f t="shared" ref="O54:O56" si="17">+SUM(G54:N54)</f>
        <v>0</v>
      </c>
      <c r="P54" s="145" t="str">
        <f t="shared" si="11"/>
        <v xml:space="preserve"> </v>
      </c>
    </row>
    <row r="55" spans="2:19">
      <c r="B55" s="58"/>
      <c r="C55" s="59" t="s">
        <v>151</v>
      </c>
      <c r="D55" s="66"/>
      <c r="E55" s="15" t="s">
        <v>152</v>
      </c>
      <c r="F55" s="20"/>
      <c r="G55" s="235"/>
      <c r="H55" s="21"/>
      <c r="I55" s="21"/>
      <c r="J55" s="21"/>
      <c r="K55" s="21"/>
      <c r="L55" s="21"/>
      <c r="M55" s="21"/>
      <c r="N55" s="21"/>
      <c r="O55" s="253">
        <f t="shared" si="17"/>
        <v>0</v>
      </c>
      <c r="P55" s="145" t="str">
        <f t="shared" si="11"/>
        <v xml:space="preserve"> </v>
      </c>
    </row>
    <row r="56" spans="2:19">
      <c r="B56" s="58"/>
      <c r="C56" s="59" t="s">
        <v>153</v>
      </c>
      <c r="D56" s="66"/>
      <c r="E56" s="15" t="s">
        <v>154</v>
      </c>
      <c r="F56" s="20"/>
      <c r="G56" s="235"/>
      <c r="H56" s="21"/>
      <c r="I56" s="21"/>
      <c r="J56" s="21"/>
      <c r="K56" s="21"/>
      <c r="L56" s="21"/>
      <c r="M56" s="21"/>
      <c r="N56" s="21"/>
      <c r="O56" s="253">
        <f t="shared" si="17"/>
        <v>0</v>
      </c>
      <c r="P56" s="145" t="str">
        <f t="shared" si="11"/>
        <v xml:space="preserve"> </v>
      </c>
    </row>
    <row r="57" spans="2:19">
      <c r="B57" s="87"/>
      <c r="C57" s="83">
        <v>418</v>
      </c>
      <c r="D57" s="88"/>
      <c r="E57" s="84" t="s">
        <v>155</v>
      </c>
      <c r="F57" s="112">
        <f>F58+F59+F60</f>
        <v>0</v>
      </c>
      <c r="G57" s="238">
        <f>G58+G59+G60</f>
        <v>0</v>
      </c>
      <c r="H57" s="247">
        <f t="shared" ref="H57:O57" si="18">H58+H59+H60</f>
        <v>0</v>
      </c>
      <c r="I57" s="247">
        <f t="shared" si="18"/>
        <v>0</v>
      </c>
      <c r="J57" s="247">
        <f t="shared" si="18"/>
        <v>0</v>
      </c>
      <c r="K57" s="247">
        <f t="shared" si="18"/>
        <v>0</v>
      </c>
      <c r="L57" s="247">
        <f t="shared" si="18"/>
        <v>0</v>
      </c>
      <c r="M57" s="247">
        <f t="shared" si="18"/>
        <v>0</v>
      </c>
      <c r="N57" s="247">
        <f t="shared" si="18"/>
        <v>0</v>
      </c>
      <c r="O57" s="228">
        <f t="shared" si="18"/>
        <v>0</v>
      </c>
      <c r="P57" s="145" t="str">
        <f t="shared" si="11"/>
        <v xml:space="preserve"> </v>
      </c>
    </row>
    <row r="58" spans="2:19">
      <c r="B58" s="58"/>
      <c r="C58" s="59" t="s">
        <v>156</v>
      </c>
      <c r="D58" s="66"/>
      <c r="E58" s="15" t="s">
        <v>157</v>
      </c>
      <c r="F58" s="20"/>
      <c r="G58" s="235"/>
      <c r="H58" s="21"/>
      <c r="I58" s="21"/>
      <c r="J58" s="21"/>
      <c r="K58" s="21"/>
      <c r="L58" s="21"/>
      <c r="M58" s="21"/>
      <c r="N58" s="21"/>
      <c r="O58" s="253">
        <f t="shared" ref="O58:O60" si="19">+SUM(G58:N58)</f>
        <v>0</v>
      </c>
      <c r="P58" s="145" t="str">
        <f t="shared" si="11"/>
        <v xml:space="preserve"> </v>
      </c>
    </row>
    <row r="59" spans="2:19">
      <c r="B59" s="58"/>
      <c r="C59" s="59" t="s">
        <v>158</v>
      </c>
      <c r="D59" s="66"/>
      <c r="E59" s="15" t="s">
        <v>159</v>
      </c>
      <c r="F59" s="20"/>
      <c r="G59" s="235"/>
      <c r="H59" s="21"/>
      <c r="I59" s="21"/>
      <c r="J59" s="21"/>
      <c r="K59" s="21"/>
      <c r="L59" s="21"/>
      <c r="M59" s="21"/>
      <c r="N59" s="21"/>
      <c r="O59" s="253">
        <f t="shared" si="19"/>
        <v>0</v>
      </c>
      <c r="P59" s="145" t="str">
        <f t="shared" si="11"/>
        <v xml:space="preserve"> </v>
      </c>
    </row>
    <row r="60" spans="2:19" s="7" customFormat="1">
      <c r="B60" s="79"/>
      <c r="C60" s="80" t="s">
        <v>160</v>
      </c>
      <c r="D60" s="81"/>
      <c r="E60" s="47" t="s">
        <v>161</v>
      </c>
      <c r="F60" s="48"/>
      <c r="G60" s="236"/>
      <c r="H60" s="49"/>
      <c r="I60" s="49"/>
      <c r="J60" s="49"/>
      <c r="K60" s="49"/>
      <c r="L60" s="49"/>
      <c r="M60" s="49"/>
      <c r="N60" s="49"/>
      <c r="O60" s="253">
        <f t="shared" si="19"/>
        <v>0</v>
      </c>
      <c r="P60" s="145" t="str">
        <f t="shared" si="11"/>
        <v xml:space="preserve"> </v>
      </c>
      <c r="S60" s="1"/>
    </row>
    <row r="61" spans="2:19">
      <c r="B61" s="87"/>
      <c r="C61" s="83">
        <v>419</v>
      </c>
      <c r="D61" s="88"/>
      <c r="E61" s="84" t="s">
        <v>162</v>
      </c>
      <c r="F61" s="112">
        <f>F62+F63+F64+F65+F66+F67+F68+F69+F70</f>
        <v>0</v>
      </c>
      <c r="G61" s="238">
        <f>G62+G63+G64+G65+G66+G67+G68+G69+G70</f>
        <v>0</v>
      </c>
      <c r="H61" s="247">
        <f t="shared" ref="H61:O61" si="20">H62+H63+H64+H65+H66+H67+H68+H69+H70</f>
        <v>0</v>
      </c>
      <c r="I61" s="247">
        <f t="shared" si="20"/>
        <v>0</v>
      </c>
      <c r="J61" s="247">
        <f t="shared" si="20"/>
        <v>0</v>
      </c>
      <c r="K61" s="247">
        <f t="shared" si="20"/>
        <v>0</v>
      </c>
      <c r="L61" s="247">
        <f t="shared" si="20"/>
        <v>0</v>
      </c>
      <c r="M61" s="247">
        <f t="shared" si="20"/>
        <v>0</v>
      </c>
      <c r="N61" s="247">
        <f t="shared" si="20"/>
        <v>0</v>
      </c>
      <c r="O61" s="228">
        <f t="shared" si="20"/>
        <v>0</v>
      </c>
      <c r="P61" s="145" t="str">
        <f t="shared" si="11"/>
        <v xml:space="preserve"> </v>
      </c>
    </row>
    <row r="62" spans="2:19">
      <c r="B62" s="56"/>
      <c r="C62" s="57" t="s">
        <v>163</v>
      </c>
      <c r="D62" s="82"/>
      <c r="E62" s="50" t="s">
        <v>164</v>
      </c>
      <c r="F62" s="51"/>
      <c r="G62" s="234"/>
      <c r="H62" s="52"/>
      <c r="I62" s="52"/>
      <c r="J62" s="52"/>
      <c r="K62" s="52"/>
      <c r="L62" s="52"/>
      <c r="M62" s="52"/>
      <c r="N62" s="52"/>
      <c r="O62" s="253">
        <f t="shared" ref="O62:O70" si="21">+SUM(G62:N62)</f>
        <v>0</v>
      </c>
      <c r="P62" s="145" t="str">
        <f t="shared" si="11"/>
        <v xml:space="preserve"> </v>
      </c>
    </row>
    <row r="63" spans="2:19">
      <c r="B63" s="58"/>
      <c r="C63" s="59" t="s">
        <v>165</v>
      </c>
      <c r="D63" s="69"/>
      <c r="E63" s="15" t="s">
        <v>166</v>
      </c>
      <c r="F63" s="20"/>
      <c r="G63" s="235"/>
      <c r="H63" s="21"/>
      <c r="I63" s="21"/>
      <c r="J63" s="21"/>
      <c r="K63" s="21"/>
      <c r="L63" s="21"/>
      <c r="M63" s="21"/>
      <c r="N63" s="21"/>
      <c r="O63" s="253">
        <f t="shared" si="21"/>
        <v>0</v>
      </c>
      <c r="P63" s="145" t="str">
        <f t="shared" si="11"/>
        <v xml:space="preserve"> </v>
      </c>
    </row>
    <row r="64" spans="2:19">
      <c r="B64" s="58"/>
      <c r="C64" s="59" t="s">
        <v>167</v>
      </c>
      <c r="D64" s="69"/>
      <c r="E64" s="15" t="s">
        <v>168</v>
      </c>
      <c r="F64" s="20"/>
      <c r="G64" s="235"/>
      <c r="H64" s="21"/>
      <c r="I64" s="21"/>
      <c r="J64" s="21"/>
      <c r="K64" s="21"/>
      <c r="L64" s="21"/>
      <c r="M64" s="21"/>
      <c r="N64" s="21"/>
      <c r="O64" s="253">
        <f t="shared" si="21"/>
        <v>0</v>
      </c>
      <c r="P64" s="145" t="str">
        <f t="shared" si="11"/>
        <v xml:space="preserve"> </v>
      </c>
    </row>
    <row r="65" spans="2:19">
      <c r="B65" s="58"/>
      <c r="C65" s="59" t="s">
        <v>169</v>
      </c>
      <c r="D65" s="69"/>
      <c r="E65" s="15" t="s">
        <v>170</v>
      </c>
      <c r="F65" s="20"/>
      <c r="G65" s="235"/>
      <c r="H65" s="21"/>
      <c r="I65" s="21"/>
      <c r="J65" s="21"/>
      <c r="K65" s="21"/>
      <c r="L65" s="21"/>
      <c r="M65" s="21"/>
      <c r="N65" s="21"/>
      <c r="O65" s="253">
        <f t="shared" si="21"/>
        <v>0</v>
      </c>
      <c r="P65" s="145" t="str">
        <f t="shared" si="11"/>
        <v xml:space="preserve"> </v>
      </c>
    </row>
    <row r="66" spans="2:19">
      <c r="B66" s="58"/>
      <c r="C66" s="76" t="s">
        <v>171</v>
      </c>
      <c r="D66" s="69"/>
      <c r="E66" s="15" t="s">
        <v>172</v>
      </c>
      <c r="F66" s="20"/>
      <c r="G66" s="235"/>
      <c r="H66" s="21"/>
      <c r="I66" s="21"/>
      <c r="J66" s="21"/>
      <c r="K66" s="21"/>
      <c r="L66" s="21"/>
      <c r="M66" s="21"/>
      <c r="N66" s="21"/>
      <c r="O66" s="253">
        <f t="shared" si="21"/>
        <v>0</v>
      </c>
      <c r="P66" s="145" t="str">
        <f t="shared" si="11"/>
        <v xml:space="preserve"> </v>
      </c>
    </row>
    <row r="67" spans="2:19">
      <c r="B67" s="58"/>
      <c r="C67" s="59" t="s">
        <v>177</v>
      </c>
      <c r="D67" s="69"/>
      <c r="E67" s="15" t="s">
        <v>178</v>
      </c>
      <c r="F67" s="20"/>
      <c r="G67" s="235"/>
      <c r="H67" s="21"/>
      <c r="I67" s="21"/>
      <c r="J67" s="21"/>
      <c r="K67" s="21"/>
      <c r="L67" s="21"/>
      <c r="M67" s="21"/>
      <c r="N67" s="21"/>
      <c r="O67" s="253">
        <f t="shared" si="21"/>
        <v>0</v>
      </c>
      <c r="P67" s="145" t="str">
        <f t="shared" si="11"/>
        <v xml:space="preserve"> </v>
      </c>
    </row>
    <row r="68" spans="2:19">
      <c r="B68" s="58"/>
      <c r="C68" s="76" t="s">
        <v>179</v>
      </c>
      <c r="D68" s="69"/>
      <c r="E68" s="15" t="s">
        <v>180</v>
      </c>
      <c r="F68" s="20"/>
      <c r="G68" s="235"/>
      <c r="H68" s="21"/>
      <c r="I68" s="21"/>
      <c r="J68" s="21"/>
      <c r="K68" s="21"/>
      <c r="L68" s="21"/>
      <c r="M68" s="21"/>
      <c r="N68" s="21"/>
      <c r="O68" s="253">
        <f t="shared" si="21"/>
        <v>0</v>
      </c>
      <c r="P68" s="145" t="str">
        <f t="shared" si="11"/>
        <v xml:space="preserve"> </v>
      </c>
    </row>
    <row r="69" spans="2:19">
      <c r="B69" s="58"/>
      <c r="C69" s="59" t="s">
        <v>181</v>
      </c>
      <c r="D69" s="69"/>
      <c r="E69" s="15" t="s">
        <v>182</v>
      </c>
      <c r="F69" s="20"/>
      <c r="G69" s="235"/>
      <c r="H69" s="21"/>
      <c r="I69" s="21"/>
      <c r="J69" s="21"/>
      <c r="K69" s="21"/>
      <c r="L69" s="21"/>
      <c r="M69" s="21"/>
      <c r="N69" s="21"/>
      <c r="O69" s="253">
        <f t="shared" si="21"/>
        <v>0</v>
      </c>
      <c r="P69" s="145" t="str">
        <f t="shared" si="11"/>
        <v xml:space="preserve"> </v>
      </c>
    </row>
    <row r="70" spans="2:19" ht="15" thickBot="1">
      <c r="B70" s="61"/>
      <c r="C70" s="77" t="s">
        <v>183</v>
      </c>
      <c r="D70" s="78"/>
      <c r="E70" s="46" t="s">
        <v>95</v>
      </c>
      <c r="F70" s="22"/>
      <c r="G70" s="239"/>
      <c r="H70" s="23"/>
      <c r="I70" s="23"/>
      <c r="J70" s="23"/>
      <c r="K70" s="23"/>
      <c r="L70" s="23"/>
      <c r="M70" s="23"/>
      <c r="N70" s="23"/>
      <c r="O70" s="253">
        <f t="shared" si="21"/>
        <v>0</v>
      </c>
      <c r="P70" s="145" t="str">
        <f t="shared" si="11"/>
        <v xml:space="preserve"> </v>
      </c>
    </row>
    <row r="71" spans="2:19" s="98" customFormat="1">
      <c r="B71" s="99"/>
      <c r="C71" s="103">
        <v>42</v>
      </c>
      <c r="D71" s="100"/>
      <c r="E71" s="102" t="s">
        <v>184</v>
      </c>
      <c r="F71" s="113">
        <f>+F72+F80+F86+F94+F96</f>
        <v>0</v>
      </c>
      <c r="G71" s="240">
        <f>+G72+G80+G86+G94+G96</f>
        <v>0</v>
      </c>
      <c r="H71" s="248">
        <f t="shared" ref="H71:O71" si="22">+H72+H80+H86+H94+H96</f>
        <v>0</v>
      </c>
      <c r="I71" s="248">
        <f t="shared" si="22"/>
        <v>0</v>
      </c>
      <c r="J71" s="248">
        <f t="shared" si="22"/>
        <v>0</v>
      </c>
      <c r="K71" s="248">
        <f t="shared" si="22"/>
        <v>0</v>
      </c>
      <c r="L71" s="248">
        <f t="shared" si="22"/>
        <v>0</v>
      </c>
      <c r="M71" s="248">
        <f t="shared" si="22"/>
        <v>0</v>
      </c>
      <c r="N71" s="248">
        <f t="shared" si="22"/>
        <v>0</v>
      </c>
      <c r="O71" s="230">
        <f t="shared" si="22"/>
        <v>0</v>
      </c>
      <c r="P71" s="145" t="str">
        <f t="shared" si="11"/>
        <v xml:space="preserve"> </v>
      </c>
      <c r="S71" s="1"/>
    </row>
    <row r="72" spans="2:19" s="7" customFormat="1">
      <c r="B72" s="92"/>
      <c r="C72" s="93">
        <v>421</v>
      </c>
      <c r="D72" s="94"/>
      <c r="E72" s="42" t="s">
        <v>185</v>
      </c>
      <c r="F72" s="114">
        <f>F73+F74+F75+F76+F77+F78+F79</f>
        <v>0</v>
      </c>
      <c r="G72" s="241">
        <f>G73+G74+G75+G76+G77+G78+G79</f>
        <v>0</v>
      </c>
      <c r="H72" s="249">
        <f t="shared" ref="H72:O72" si="23">H73+H74+H75+H76+H77+H78+H79</f>
        <v>0</v>
      </c>
      <c r="I72" s="249">
        <f t="shared" si="23"/>
        <v>0</v>
      </c>
      <c r="J72" s="249">
        <f t="shared" si="23"/>
        <v>0</v>
      </c>
      <c r="K72" s="249">
        <f t="shared" si="23"/>
        <v>0</v>
      </c>
      <c r="L72" s="249">
        <f t="shared" si="23"/>
        <v>0</v>
      </c>
      <c r="M72" s="249">
        <f t="shared" si="23"/>
        <v>0</v>
      </c>
      <c r="N72" s="249">
        <f t="shared" si="23"/>
        <v>0</v>
      </c>
      <c r="O72" s="231">
        <f t="shared" si="23"/>
        <v>0</v>
      </c>
      <c r="P72" s="145" t="str">
        <f t="shared" si="11"/>
        <v xml:space="preserve"> </v>
      </c>
      <c r="S72" s="1"/>
    </row>
    <row r="73" spans="2:19">
      <c r="B73" s="58"/>
      <c r="C73" s="59" t="s">
        <v>186</v>
      </c>
      <c r="D73" s="65"/>
      <c r="E73" s="15" t="s">
        <v>187</v>
      </c>
      <c r="F73" s="20"/>
      <c r="G73" s="235"/>
      <c r="H73" s="21"/>
      <c r="I73" s="21"/>
      <c r="J73" s="21"/>
      <c r="K73" s="21"/>
      <c r="L73" s="21"/>
      <c r="M73" s="21"/>
      <c r="N73" s="21"/>
      <c r="O73" s="253">
        <f t="shared" ref="O73:O79" si="24">+SUM(G73:N73)</f>
        <v>0</v>
      </c>
      <c r="P73" s="145" t="str">
        <f t="shared" si="11"/>
        <v xml:space="preserve"> </v>
      </c>
    </row>
    <row r="74" spans="2:19">
      <c r="B74" s="58"/>
      <c r="C74" s="59" t="s">
        <v>188</v>
      </c>
      <c r="D74" s="66"/>
      <c r="E74" s="15" t="s">
        <v>189</v>
      </c>
      <c r="F74" s="20"/>
      <c r="G74" s="235"/>
      <c r="H74" s="21"/>
      <c r="I74" s="21"/>
      <c r="J74" s="21"/>
      <c r="K74" s="21"/>
      <c r="L74" s="21"/>
      <c r="M74" s="21"/>
      <c r="N74" s="21"/>
      <c r="O74" s="253">
        <f t="shared" si="24"/>
        <v>0</v>
      </c>
      <c r="P74" s="145" t="str">
        <f t="shared" si="11"/>
        <v xml:space="preserve"> </v>
      </c>
    </row>
    <row r="75" spans="2:19">
      <c r="B75" s="58"/>
      <c r="C75" s="59" t="s">
        <v>190</v>
      </c>
      <c r="D75" s="66"/>
      <c r="E75" s="15" t="s">
        <v>191</v>
      </c>
      <c r="F75" s="20"/>
      <c r="G75" s="235"/>
      <c r="H75" s="21"/>
      <c r="I75" s="21"/>
      <c r="J75" s="21"/>
      <c r="K75" s="21"/>
      <c r="L75" s="21"/>
      <c r="M75" s="21"/>
      <c r="N75" s="21"/>
      <c r="O75" s="253">
        <f t="shared" si="24"/>
        <v>0</v>
      </c>
      <c r="P75" s="145" t="str">
        <f t="shared" si="11"/>
        <v xml:space="preserve"> </v>
      </c>
    </row>
    <row r="76" spans="2:19">
      <c r="B76" s="58"/>
      <c r="C76" s="59" t="s">
        <v>192</v>
      </c>
      <c r="D76" s="66"/>
      <c r="E76" s="15" t="s">
        <v>193</v>
      </c>
      <c r="F76" s="20"/>
      <c r="G76" s="235"/>
      <c r="H76" s="21"/>
      <c r="I76" s="21"/>
      <c r="J76" s="21"/>
      <c r="K76" s="21"/>
      <c r="L76" s="21"/>
      <c r="M76" s="21"/>
      <c r="N76" s="21"/>
      <c r="O76" s="253">
        <f t="shared" si="24"/>
        <v>0</v>
      </c>
      <c r="P76" s="145" t="str">
        <f t="shared" si="11"/>
        <v xml:space="preserve"> </v>
      </c>
    </row>
    <row r="77" spans="2:19">
      <c r="B77" s="58"/>
      <c r="C77" s="59" t="s">
        <v>194</v>
      </c>
      <c r="D77" s="66"/>
      <c r="E77" s="15" t="s">
        <v>195</v>
      </c>
      <c r="F77" s="20"/>
      <c r="G77" s="235"/>
      <c r="H77" s="21"/>
      <c r="I77" s="21"/>
      <c r="J77" s="21"/>
      <c r="K77" s="21"/>
      <c r="L77" s="21"/>
      <c r="M77" s="21"/>
      <c r="N77" s="21"/>
      <c r="O77" s="253">
        <f t="shared" si="24"/>
        <v>0</v>
      </c>
      <c r="P77" s="145" t="str">
        <f t="shared" ref="P77:P108" si="25">IF(ISNUMBER(O77)," ","Greska prilikom unosa (pokusajte da umjesto 'tacke' stavite 'zarez')")</f>
        <v xml:space="preserve"> </v>
      </c>
    </row>
    <row r="78" spans="2:19">
      <c r="B78" s="58"/>
      <c r="C78" s="59" t="s">
        <v>196</v>
      </c>
      <c r="D78" s="66"/>
      <c r="E78" s="15" t="s">
        <v>197</v>
      </c>
      <c r="F78" s="20"/>
      <c r="G78" s="235"/>
      <c r="H78" s="21"/>
      <c r="I78" s="21"/>
      <c r="J78" s="21"/>
      <c r="K78" s="21"/>
      <c r="L78" s="21"/>
      <c r="M78" s="21"/>
      <c r="N78" s="21"/>
      <c r="O78" s="253">
        <f t="shared" si="24"/>
        <v>0</v>
      </c>
      <c r="P78" s="145" t="str">
        <f t="shared" si="25"/>
        <v xml:space="preserve"> </v>
      </c>
    </row>
    <row r="79" spans="2:19">
      <c r="B79" s="60"/>
      <c r="C79" s="80" t="s">
        <v>198</v>
      </c>
      <c r="D79" s="90"/>
      <c r="E79" s="47" t="s">
        <v>199</v>
      </c>
      <c r="F79" s="48"/>
      <c r="G79" s="236"/>
      <c r="H79" s="49"/>
      <c r="I79" s="49"/>
      <c r="J79" s="49"/>
      <c r="K79" s="49"/>
      <c r="L79" s="49"/>
      <c r="M79" s="49"/>
      <c r="N79" s="49"/>
      <c r="O79" s="253">
        <f t="shared" si="24"/>
        <v>0</v>
      </c>
      <c r="P79" s="145" t="str">
        <f t="shared" si="25"/>
        <v xml:space="preserve"> </v>
      </c>
    </row>
    <row r="80" spans="2:19">
      <c r="B80" s="87"/>
      <c r="C80" s="83">
        <v>422</v>
      </c>
      <c r="D80" s="88"/>
      <c r="E80" s="106" t="s">
        <v>200</v>
      </c>
      <c r="F80" s="115">
        <f>F81+F82+F83+F84+F85</f>
        <v>0</v>
      </c>
      <c r="G80" s="242">
        <f>G81+G82+G83+G84+G85</f>
        <v>0</v>
      </c>
      <c r="H80" s="250">
        <f t="shared" ref="H80:O80" si="26">H81+H82+H83+H84+H85</f>
        <v>0</v>
      </c>
      <c r="I80" s="250">
        <f t="shared" si="26"/>
        <v>0</v>
      </c>
      <c r="J80" s="250">
        <f t="shared" si="26"/>
        <v>0</v>
      </c>
      <c r="K80" s="250">
        <f t="shared" si="26"/>
        <v>0</v>
      </c>
      <c r="L80" s="250">
        <f t="shared" si="26"/>
        <v>0</v>
      </c>
      <c r="M80" s="250">
        <f t="shared" si="26"/>
        <v>0</v>
      </c>
      <c r="N80" s="250">
        <f t="shared" si="26"/>
        <v>0</v>
      </c>
      <c r="O80" s="232">
        <f t="shared" si="26"/>
        <v>0</v>
      </c>
      <c r="P80" s="145" t="str">
        <f t="shared" si="25"/>
        <v xml:space="preserve"> </v>
      </c>
    </row>
    <row r="81" spans="2:19">
      <c r="B81" s="58"/>
      <c r="C81" s="59" t="s">
        <v>201</v>
      </c>
      <c r="D81" s="66"/>
      <c r="E81" s="15" t="s">
        <v>202</v>
      </c>
      <c r="F81" s="127"/>
      <c r="G81" s="243"/>
      <c r="H81" s="251"/>
      <c r="I81" s="251"/>
      <c r="J81" s="251"/>
      <c r="K81" s="251"/>
      <c r="L81" s="251"/>
      <c r="M81" s="251"/>
      <c r="N81" s="251"/>
      <c r="O81" s="253">
        <f t="shared" ref="O81:O85" si="27">+SUM(G81:N81)</f>
        <v>0</v>
      </c>
      <c r="P81" s="145" t="str">
        <f t="shared" si="25"/>
        <v xml:space="preserve"> </v>
      </c>
    </row>
    <row r="82" spans="2:19">
      <c r="B82" s="58"/>
      <c r="C82" s="59" t="s">
        <v>203</v>
      </c>
      <c r="D82" s="66"/>
      <c r="E82" s="15" t="s">
        <v>204</v>
      </c>
      <c r="F82" s="127"/>
      <c r="G82" s="243"/>
      <c r="H82" s="251"/>
      <c r="I82" s="251"/>
      <c r="J82" s="251"/>
      <c r="K82" s="251"/>
      <c r="L82" s="251"/>
      <c r="M82" s="251"/>
      <c r="N82" s="251"/>
      <c r="O82" s="253">
        <f t="shared" si="27"/>
        <v>0</v>
      </c>
      <c r="P82" s="145" t="str">
        <f t="shared" si="25"/>
        <v xml:space="preserve"> </v>
      </c>
    </row>
    <row r="83" spans="2:19">
      <c r="B83" s="58"/>
      <c r="C83" s="59" t="s">
        <v>205</v>
      </c>
      <c r="D83" s="66"/>
      <c r="E83" s="15" t="s">
        <v>206</v>
      </c>
      <c r="F83" s="127"/>
      <c r="G83" s="243"/>
      <c r="H83" s="251"/>
      <c r="I83" s="251"/>
      <c r="J83" s="251"/>
      <c r="K83" s="251"/>
      <c r="L83" s="251"/>
      <c r="M83" s="251"/>
      <c r="N83" s="251"/>
      <c r="O83" s="253">
        <f t="shared" si="27"/>
        <v>0</v>
      </c>
      <c r="P83" s="145" t="str">
        <f t="shared" si="25"/>
        <v xml:space="preserve"> </v>
      </c>
    </row>
    <row r="84" spans="2:19">
      <c r="B84" s="58"/>
      <c r="C84" s="59" t="s">
        <v>207</v>
      </c>
      <c r="D84" s="65"/>
      <c r="E84" s="15" t="s">
        <v>208</v>
      </c>
      <c r="F84" s="127"/>
      <c r="G84" s="243"/>
      <c r="H84" s="251"/>
      <c r="I84" s="251"/>
      <c r="J84" s="251"/>
      <c r="K84" s="251"/>
      <c r="L84" s="251"/>
      <c r="M84" s="251"/>
      <c r="N84" s="251"/>
      <c r="O84" s="253">
        <f t="shared" si="27"/>
        <v>0</v>
      </c>
      <c r="P84" s="145" t="str">
        <f t="shared" si="25"/>
        <v xml:space="preserve"> </v>
      </c>
    </row>
    <row r="85" spans="2:19">
      <c r="B85" s="58"/>
      <c r="C85" s="59" t="s">
        <v>209</v>
      </c>
      <c r="D85" s="66"/>
      <c r="E85" s="15" t="s">
        <v>95</v>
      </c>
      <c r="F85" s="127"/>
      <c r="G85" s="243"/>
      <c r="H85" s="251"/>
      <c r="I85" s="251"/>
      <c r="J85" s="251"/>
      <c r="K85" s="251"/>
      <c r="L85" s="251"/>
      <c r="M85" s="251"/>
      <c r="N85" s="251"/>
      <c r="O85" s="253">
        <f t="shared" si="27"/>
        <v>0</v>
      </c>
      <c r="P85" s="145" t="str">
        <f t="shared" si="25"/>
        <v xml:space="preserve"> </v>
      </c>
    </row>
    <row r="86" spans="2:19">
      <c r="B86" s="87"/>
      <c r="C86" s="83">
        <v>423</v>
      </c>
      <c r="D86" s="88"/>
      <c r="E86" s="106" t="s">
        <v>210</v>
      </c>
      <c r="F86" s="115">
        <f>F87+F88+F89+F90+F91+F92+F93</f>
        <v>0</v>
      </c>
      <c r="G86" s="242">
        <f>G87+G88+G89+G90+G91+G92+G93</f>
        <v>0</v>
      </c>
      <c r="H86" s="250">
        <f t="shared" ref="H86:O86" si="28">H87+H88+H89+H90+H91+H92+H93</f>
        <v>0</v>
      </c>
      <c r="I86" s="250">
        <f t="shared" si="28"/>
        <v>0</v>
      </c>
      <c r="J86" s="250">
        <f t="shared" si="28"/>
        <v>0</v>
      </c>
      <c r="K86" s="250">
        <f t="shared" si="28"/>
        <v>0</v>
      </c>
      <c r="L86" s="250">
        <f t="shared" si="28"/>
        <v>0</v>
      </c>
      <c r="M86" s="250">
        <f t="shared" si="28"/>
        <v>0</v>
      </c>
      <c r="N86" s="250">
        <f t="shared" si="28"/>
        <v>0</v>
      </c>
      <c r="O86" s="232">
        <f t="shared" si="28"/>
        <v>0</v>
      </c>
      <c r="P86" s="145" t="str">
        <f t="shared" si="25"/>
        <v xml:space="preserve"> </v>
      </c>
    </row>
    <row r="87" spans="2:19">
      <c r="B87" s="58"/>
      <c r="C87" s="59" t="s">
        <v>211</v>
      </c>
      <c r="D87" s="66"/>
      <c r="E87" s="15" t="s">
        <v>212</v>
      </c>
      <c r="F87" s="20"/>
      <c r="G87" s="235"/>
      <c r="H87" s="21"/>
      <c r="I87" s="21"/>
      <c r="J87" s="21"/>
      <c r="K87" s="21"/>
      <c r="L87" s="21"/>
      <c r="M87" s="21"/>
      <c r="N87" s="21"/>
      <c r="O87" s="253">
        <f t="shared" ref="O87:O93" si="29">+SUM(G87:N87)</f>
        <v>0</v>
      </c>
      <c r="P87" s="145" t="str">
        <f t="shared" si="25"/>
        <v xml:space="preserve"> </v>
      </c>
    </row>
    <row r="88" spans="2:19">
      <c r="B88" s="58"/>
      <c r="C88" s="59" t="s">
        <v>213</v>
      </c>
      <c r="D88" s="66"/>
      <c r="E88" s="15" t="s">
        <v>214</v>
      </c>
      <c r="F88" s="20"/>
      <c r="G88" s="235"/>
      <c r="H88" s="21"/>
      <c r="I88" s="21"/>
      <c r="J88" s="21"/>
      <c r="K88" s="21"/>
      <c r="L88" s="21"/>
      <c r="M88" s="21"/>
      <c r="N88" s="21"/>
      <c r="O88" s="253">
        <f t="shared" si="29"/>
        <v>0</v>
      </c>
      <c r="P88" s="145" t="str">
        <f t="shared" si="25"/>
        <v xml:space="preserve"> </v>
      </c>
    </row>
    <row r="89" spans="2:19">
      <c r="B89" s="58"/>
      <c r="C89" s="59" t="s">
        <v>215</v>
      </c>
      <c r="D89" s="66"/>
      <c r="E89" s="15" t="s">
        <v>216</v>
      </c>
      <c r="F89" s="20"/>
      <c r="G89" s="235"/>
      <c r="H89" s="21"/>
      <c r="I89" s="21"/>
      <c r="J89" s="21"/>
      <c r="K89" s="21"/>
      <c r="L89" s="21"/>
      <c r="M89" s="21"/>
      <c r="N89" s="21"/>
      <c r="O89" s="253">
        <f t="shared" si="29"/>
        <v>0</v>
      </c>
      <c r="P89" s="145" t="str">
        <f t="shared" si="25"/>
        <v xml:space="preserve"> </v>
      </c>
    </row>
    <row r="90" spans="2:19" s="7" customFormat="1">
      <c r="B90" s="67"/>
      <c r="C90" s="59" t="s">
        <v>217</v>
      </c>
      <c r="D90" s="68"/>
      <c r="E90" s="15" t="s">
        <v>218</v>
      </c>
      <c r="F90" s="20"/>
      <c r="G90" s="235"/>
      <c r="H90" s="21"/>
      <c r="I90" s="21"/>
      <c r="J90" s="21"/>
      <c r="K90" s="21"/>
      <c r="L90" s="21"/>
      <c r="M90" s="21"/>
      <c r="N90" s="21"/>
      <c r="O90" s="253">
        <f t="shared" si="29"/>
        <v>0</v>
      </c>
      <c r="P90" s="145" t="str">
        <f t="shared" si="25"/>
        <v xml:space="preserve"> </v>
      </c>
      <c r="S90" s="1"/>
    </row>
    <row r="91" spans="2:19">
      <c r="B91" s="58"/>
      <c r="C91" s="59" t="s">
        <v>227</v>
      </c>
      <c r="D91" s="65"/>
      <c r="E91" s="15" t="s">
        <v>228</v>
      </c>
      <c r="F91" s="20"/>
      <c r="G91" s="235"/>
      <c r="H91" s="21"/>
      <c r="I91" s="21"/>
      <c r="J91" s="21"/>
      <c r="K91" s="21"/>
      <c r="L91" s="21"/>
      <c r="M91" s="21"/>
      <c r="N91" s="21"/>
      <c r="O91" s="253">
        <f t="shared" si="29"/>
        <v>0</v>
      </c>
      <c r="P91" s="145" t="str">
        <f t="shared" si="25"/>
        <v xml:space="preserve"> </v>
      </c>
    </row>
    <row r="92" spans="2:19" s="7" customFormat="1">
      <c r="B92" s="67"/>
      <c r="C92" s="59" t="s">
        <v>233</v>
      </c>
      <c r="D92" s="68"/>
      <c r="E92" s="15" t="s">
        <v>234</v>
      </c>
      <c r="F92" s="20"/>
      <c r="G92" s="235"/>
      <c r="H92" s="21"/>
      <c r="I92" s="21"/>
      <c r="J92" s="21"/>
      <c r="K92" s="21"/>
      <c r="L92" s="21"/>
      <c r="M92" s="21"/>
      <c r="N92" s="21"/>
      <c r="O92" s="253">
        <f t="shared" si="29"/>
        <v>0</v>
      </c>
      <c r="P92" s="145" t="str">
        <f t="shared" si="25"/>
        <v xml:space="preserve"> </v>
      </c>
      <c r="S92" s="1"/>
    </row>
    <row r="93" spans="2:19">
      <c r="B93" s="58"/>
      <c r="C93" s="59" t="s">
        <v>237</v>
      </c>
      <c r="D93" s="66"/>
      <c r="E93" s="15" t="s">
        <v>238</v>
      </c>
      <c r="F93" s="20"/>
      <c r="G93" s="235"/>
      <c r="H93" s="21"/>
      <c r="I93" s="21"/>
      <c r="J93" s="21"/>
      <c r="K93" s="21"/>
      <c r="L93" s="21"/>
      <c r="M93" s="21"/>
      <c r="N93" s="21"/>
      <c r="O93" s="253">
        <f t="shared" si="29"/>
        <v>0</v>
      </c>
      <c r="P93" s="145" t="str">
        <f t="shared" si="25"/>
        <v xml:space="preserve"> </v>
      </c>
    </row>
    <row r="94" spans="2:19">
      <c r="B94" s="87"/>
      <c r="C94" s="83">
        <v>424</v>
      </c>
      <c r="D94" s="88"/>
      <c r="E94" s="106" t="s">
        <v>239</v>
      </c>
      <c r="F94" s="115">
        <f>+F95</f>
        <v>0</v>
      </c>
      <c r="G94" s="242">
        <f>+G95</f>
        <v>0</v>
      </c>
      <c r="H94" s="250">
        <f t="shared" ref="H94:O94" si="30">+H95</f>
        <v>0</v>
      </c>
      <c r="I94" s="250">
        <f t="shared" si="30"/>
        <v>0</v>
      </c>
      <c r="J94" s="250">
        <f t="shared" si="30"/>
        <v>0</v>
      </c>
      <c r="K94" s="250">
        <f t="shared" si="30"/>
        <v>0</v>
      </c>
      <c r="L94" s="250">
        <f t="shared" si="30"/>
        <v>0</v>
      </c>
      <c r="M94" s="250">
        <f t="shared" si="30"/>
        <v>0</v>
      </c>
      <c r="N94" s="250">
        <f t="shared" si="30"/>
        <v>0</v>
      </c>
      <c r="O94" s="232">
        <f t="shared" si="30"/>
        <v>0</v>
      </c>
      <c r="P94" s="145" t="str">
        <f t="shared" si="25"/>
        <v xml:space="preserve"> </v>
      </c>
    </row>
    <row r="95" spans="2:19">
      <c r="B95" s="58"/>
      <c r="C95" s="59" t="s">
        <v>240</v>
      </c>
      <c r="D95" s="66"/>
      <c r="E95" s="15" t="s">
        <v>241</v>
      </c>
      <c r="F95" s="20"/>
      <c r="G95" s="235"/>
      <c r="H95" s="21"/>
      <c r="I95" s="21"/>
      <c r="J95" s="21"/>
      <c r="K95" s="21"/>
      <c r="L95" s="21"/>
      <c r="M95" s="21"/>
      <c r="N95" s="21"/>
      <c r="O95" s="253">
        <f>+SUM(G95:N95)</f>
        <v>0</v>
      </c>
      <c r="P95" s="145" t="str">
        <f t="shared" si="25"/>
        <v xml:space="preserve"> </v>
      </c>
    </row>
    <row r="96" spans="2:19">
      <c r="B96" s="87"/>
      <c r="C96" s="83">
        <v>425</v>
      </c>
      <c r="D96" s="88"/>
      <c r="E96" s="106" t="s">
        <v>248</v>
      </c>
      <c r="F96" s="115">
        <f>+F97+F98+F99</f>
        <v>0</v>
      </c>
      <c r="G96" s="242">
        <f>+G97+G98+G99</f>
        <v>0</v>
      </c>
      <c r="H96" s="250">
        <f t="shared" ref="H96:O96" si="31">+H97+H98+H99</f>
        <v>0</v>
      </c>
      <c r="I96" s="250">
        <f t="shared" si="31"/>
        <v>0</v>
      </c>
      <c r="J96" s="250">
        <f t="shared" si="31"/>
        <v>0</v>
      </c>
      <c r="K96" s="250">
        <f t="shared" si="31"/>
        <v>0</v>
      </c>
      <c r="L96" s="250">
        <f t="shared" si="31"/>
        <v>0</v>
      </c>
      <c r="M96" s="250">
        <f t="shared" si="31"/>
        <v>0</v>
      </c>
      <c r="N96" s="250">
        <f t="shared" si="31"/>
        <v>0</v>
      </c>
      <c r="O96" s="232">
        <f t="shared" si="31"/>
        <v>0</v>
      </c>
      <c r="P96" s="145" t="str">
        <f t="shared" si="25"/>
        <v xml:space="preserve"> </v>
      </c>
    </row>
    <row r="97" spans="2:19">
      <c r="B97" s="58"/>
      <c r="C97" s="59" t="s">
        <v>249</v>
      </c>
      <c r="D97" s="66"/>
      <c r="E97" s="15" t="s">
        <v>250</v>
      </c>
      <c r="F97" s="20"/>
      <c r="G97" s="235"/>
      <c r="H97" s="21"/>
      <c r="I97" s="21"/>
      <c r="J97" s="21"/>
      <c r="K97" s="21"/>
      <c r="L97" s="21"/>
      <c r="M97" s="21"/>
      <c r="N97" s="21"/>
      <c r="O97" s="253">
        <f t="shared" ref="O97:O99" si="32">+SUM(G97:N97)</f>
        <v>0</v>
      </c>
      <c r="P97" s="145" t="str">
        <f t="shared" si="25"/>
        <v xml:space="preserve"> </v>
      </c>
    </row>
    <row r="98" spans="2:19">
      <c r="B98" s="58"/>
      <c r="C98" s="59" t="s">
        <v>251</v>
      </c>
      <c r="D98" s="66"/>
      <c r="E98" s="15" t="s">
        <v>252</v>
      </c>
      <c r="F98" s="20"/>
      <c r="G98" s="235"/>
      <c r="H98" s="21"/>
      <c r="I98" s="21"/>
      <c r="J98" s="21"/>
      <c r="K98" s="21"/>
      <c r="L98" s="21"/>
      <c r="M98" s="21"/>
      <c r="N98" s="21"/>
      <c r="O98" s="253">
        <f t="shared" si="32"/>
        <v>0</v>
      </c>
      <c r="P98" s="145" t="str">
        <f t="shared" si="25"/>
        <v xml:space="preserve"> </v>
      </c>
    </row>
    <row r="99" spans="2:19" ht="15" thickBot="1">
      <c r="B99" s="61"/>
      <c r="C99" s="62" t="s">
        <v>253</v>
      </c>
      <c r="D99" s="101"/>
      <c r="E99" s="46" t="s">
        <v>254</v>
      </c>
      <c r="F99" s="22"/>
      <c r="G99" s="239"/>
      <c r="H99" s="23"/>
      <c r="I99" s="23"/>
      <c r="J99" s="23"/>
      <c r="K99" s="23"/>
      <c r="L99" s="23"/>
      <c r="M99" s="23"/>
      <c r="N99" s="23"/>
      <c r="O99" s="253">
        <f t="shared" si="32"/>
        <v>0</v>
      </c>
      <c r="P99" s="145" t="str">
        <f t="shared" si="25"/>
        <v xml:space="preserve"> </v>
      </c>
    </row>
    <row r="100" spans="2:19" s="98" customFormat="1">
      <c r="B100" s="99"/>
      <c r="C100" s="103">
        <v>43</v>
      </c>
      <c r="D100" s="100"/>
      <c r="E100" s="102" t="s">
        <v>255</v>
      </c>
      <c r="F100" s="113">
        <f>F101+F111</f>
        <v>0</v>
      </c>
      <c r="G100" s="240">
        <f>G101+G111</f>
        <v>0</v>
      </c>
      <c r="H100" s="248">
        <f t="shared" ref="H100:O100" si="33">H101+H111</f>
        <v>0</v>
      </c>
      <c r="I100" s="248">
        <f t="shared" si="33"/>
        <v>0</v>
      </c>
      <c r="J100" s="248">
        <f t="shared" si="33"/>
        <v>0</v>
      </c>
      <c r="K100" s="248">
        <f t="shared" si="33"/>
        <v>0</v>
      </c>
      <c r="L100" s="248">
        <f t="shared" si="33"/>
        <v>0</v>
      </c>
      <c r="M100" s="248">
        <f t="shared" si="33"/>
        <v>0</v>
      </c>
      <c r="N100" s="248">
        <f t="shared" si="33"/>
        <v>0</v>
      </c>
      <c r="O100" s="230">
        <f t="shared" si="33"/>
        <v>0</v>
      </c>
      <c r="P100" s="145" t="str">
        <f t="shared" si="25"/>
        <v xml:space="preserve"> </v>
      </c>
      <c r="S100" s="1"/>
    </row>
    <row r="101" spans="2:19" s="7" customFormat="1">
      <c r="B101" s="92"/>
      <c r="C101" s="45">
        <v>431</v>
      </c>
      <c r="D101" s="94"/>
      <c r="E101" s="42" t="s">
        <v>255</v>
      </c>
      <c r="F101" s="114">
        <f>F102+F103+F104+F105+F106+F107+F108+F109+F110</f>
        <v>0</v>
      </c>
      <c r="G101" s="241">
        <f>G102+G103+G104+G105+G106+G107+G108+G109+G110</f>
        <v>0</v>
      </c>
      <c r="H101" s="249">
        <f t="shared" ref="H101:O101" si="34">H102+H103+H104+H105+H106+H107+H108+H109+H110</f>
        <v>0</v>
      </c>
      <c r="I101" s="249">
        <f t="shared" si="34"/>
        <v>0</v>
      </c>
      <c r="J101" s="249">
        <f t="shared" si="34"/>
        <v>0</v>
      </c>
      <c r="K101" s="249">
        <f t="shared" si="34"/>
        <v>0</v>
      </c>
      <c r="L101" s="249">
        <f t="shared" si="34"/>
        <v>0</v>
      </c>
      <c r="M101" s="249">
        <f t="shared" si="34"/>
        <v>0</v>
      </c>
      <c r="N101" s="249">
        <f t="shared" si="34"/>
        <v>0</v>
      </c>
      <c r="O101" s="231">
        <f t="shared" si="34"/>
        <v>0</v>
      </c>
      <c r="P101" s="145" t="str">
        <f t="shared" si="25"/>
        <v xml:space="preserve"> </v>
      </c>
      <c r="S101" s="1"/>
    </row>
    <row r="102" spans="2:19">
      <c r="B102" s="58"/>
      <c r="C102" s="43" t="s">
        <v>256</v>
      </c>
      <c r="D102" s="65"/>
      <c r="E102" s="15" t="s">
        <v>257</v>
      </c>
      <c r="F102" s="20"/>
      <c r="G102" s="235"/>
      <c r="H102" s="21"/>
      <c r="I102" s="21"/>
      <c r="J102" s="21"/>
      <c r="K102" s="21"/>
      <c r="L102" s="21"/>
      <c r="M102" s="21"/>
      <c r="N102" s="21"/>
      <c r="O102" s="253">
        <f t="shared" ref="O102:O110" si="35">+SUM(G102:N102)</f>
        <v>0</v>
      </c>
      <c r="P102" s="145" t="str">
        <f t="shared" si="25"/>
        <v xml:space="preserve"> </v>
      </c>
    </row>
    <row r="103" spans="2:19">
      <c r="B103" s="58"/>
      <c r="C103" s="43" t="s">
        <v>264</v>
      </c>
      <c r="D103" s="66"/>
      <c r="E103" s="15" t="s">
        <v>265</v>
      </c>
      <c r="F103" s="20"/>
      <c r="G103" s="235"/>
      <c r="H103" s="21"/>
      <c r="I103" s="21"/>
      <c r="J103" s="21"/>
      <c r="K103" s="21"/>
      <c r="L103" s="21"/>
      <c r="M103" s="21"/>
      <c r="N103" s="21"/>
      <c r="O103" s="253">
        <f t="shared" si="35"/>
        <v>0</v>
      </c>
      <c r="P103" s="145" t="str">
        <f t="shared" si="25"/>
        <v xml:space="preserve"> </v>
      </c>
    </row>
    <row r="104" spans="2:19">
      <c r="B104" s="58"/>
      <c r="C104" s="43" t="s">
        <v>272</v>
      </c>
      <c r="D104" s="66"/>
      <c r="E104" s="15" t="s">
        <v>273</v>
      </c>
      <c r="F104" s="20"/>
      <c r="G104" s="235"/>
      <c r="H104" s="21"/>
      <c r="I104" s="21"/>
      <c r="J104" s="21"/>
      <c r="K104" s="21"/>
      <c r="L104" s="21"/>
      <c r="M104" s="21"/>
      <c r="N104" s="21"/>
      <c r="O104" s="253">
        <f t="shared" si="35"/>
        <v>0</v>
      </c>
      <c r="P104" s="145" t="str">
        <f t="shared" si="25"/>
        <v xml:space="preserve"> </v>
      </c>
    </row>
    <row r="105" spans="2:19">
      <c r="B105" s="58"/>
      <c r="C105" s="43" t="s">
        <v>274</v>
      </c>
      <c r="D105" s="66"/>
      <c r="E105" s="15" t="s">
        <v>275</v>
      </c>
      <c r="F105" s="20"/>
      <c r="G105" s="235"/>
      <c r="H105" s="21"/>
      <c r="I105" s="21"/>
      <c r="J105" s="21"/>
      <c r="K105" s="21"/>
      <c r="L105" s="21"/>
      <c r="M105" s="21"/>
      <c r="N105" s="21"/>
      <c r="O105" s="253">
        <f t="shared" si="35"/>
        <v>0</v>
      </c>
      <c r="P105" s="145" t="str">
        <f t="shared" si="25"/>
        <v xml:space="preserve"> </v>
      </c>
    </row>
    <row r="106" spans="2:19">
      <c r="B106" s="58"/>
      <c r="C106" s="43" t="s">
        <v>276</v>
      </c>
      <c r="D106" s="66"/>
      <c r="E106" s="15" t="s">
        <v>277</v>
      </c>
      <c r="F106" s="20"/>
      <c r="G106" s="235"/>
      <c r="H106" s="21"/>
      <c r="I106" s="21"/>
      <c r="J106" s="21"/>
      <c r="K106" s="21"/>
      <c r="L106" s="21"/>
      <c r="M106" s="21"/>
      <c r="N106" s="21"/>
      <c r="O106" s="253">
        <f t="shared" si="35"/>
        <v>0</v>
      </c>
      <c r="P106" s="145" t="str">
        <f t="shared" si="25"/>
        <v xml:space="preserve"> </v>
      </c>
    </row>
    <row r="107" spans="2:19">
      <c r="B107" s="58"/>
      <c r="C107" s="43" t="s">
        <v>278</v>
      </c>
      <c r="D107" s="65"/>
      <c r="E107" s="15" t="s">
        <v>279</v>
      </c>
      <c r="F107" s="20"/>
      <c r="G107" s="235"/>
      <c r="H107" s="21"/>
      <c r="I107" s="21"/>
      <c r="J107" s="21"/>
      <c r="K107" s="21"/>
      <c r="L107" s="21"/>
      <c r="M107" s="21"/>
      <c r="N107" s="21"/>
      <c r="O107" s="253">
        <f t="shared" si="35"/>
        <v>0</v>
      </c>
      <c r="P107" s="145" t="str">
        <f t="shared" si="25"/>
        <v xml:space="preserve"> </v>
      </c>
    </row>
    <row r="108" spans="2:19">
      <c r="B108" s="58"/>
      <c r="C108" s="43" t="s">
        <v>280</v>
      </c>
      <c r="D108" s="66"/>
      <c r="E108" s="15" t="s">
        <v>281</v>
      </c>
      <c r="F108" s="20"/>
      <c r="G108" s="235"/>
      <c r="H108" s="21"/>
      <c r="I108" s="21"/>
      <c r="J108" s="21"/>
      <c r="K108" s="21"/>
      <c r="L108" s="21"/>
      <c r="M108" s="21"/>
      <c r="N108" s="21"/>
      <c r="O108" s="253">
        <f t="shared" si="35"/>
        <v>0</v>
      </c>
      <c r="P108" s="145" t="str">
        <f t="shared" si="25"/>
        <v xml:space="preserve"> </v>
      </c>
    </row>
    <row r="109" spans="2:19">
      <c r="B109" s="58"/>
      <c r="C109" s="43" t="s">
        <v>282</v>
      </c>
      <c r="D109" s="66"/>
      <c r="E109" s="15" t="s">
        <v>283</v>
      </c>
      <c r="F109" s="20"/>
      <c r="G109" s="235"/>
      <c r="H109" s="21"/>
      <c r="I109" s="21"/>
      <c r="J109" s="21"/>
      <c r="K109" s="21"/>
      <c r="L109" s="21"/>
      <c r="M109" s="21"/>
      <c r="N109" s="21"/>
      <c r="O109" s="253">
        <f t="shared" si="35"/>
        <v>0</v>
      </c>
      <c r="P109" s="145" t="str">
        <f t="shared" ref="P109:P140" si="36">IF(ISNUMBER(O109)," ","Greska prilikom unosa (pokusajte da umjesto 'tacke' stavite 'zarez')")</f>
        <v xml:space="preserve"> </v>
      </c>
    </row>
    <row r="110" spans="2:19">
      <c r="B110" s="58"/>
      <c r="C110" s="43" t="s">
        <v>293</v>
      </c>
      <c r="D110" s="65"/>
      <c r="E110" s="15" t="s">
        <v>294</v>
      </c>
      <c r="F110" s="20"/>
      <c r="G110" s="235"/>
      <c r="H110" s="21"/>
      <c r="I110" s="21"/>
      <c r="J110" s="21"/>
      <c r="K110" s="21"/>
      <c r="L110" s="21"/>
      <c r="M110" s="21"/>
      <c r="N110" s="21"/>
      <c r="O110" s="253">
        <f t="shared" si="35"/>
        <v>0</v>
      </c>
      <c r="P110" s="145" t="str">
        <f t="shared" si="36"/>
        <v xml:space="preserve"> </v>
      </c>
    </row>
    <row r="111" spans="2:19">
      <c r="B111" s="87"/>
      <c r="C111" s="83">
        <v>432</v>
      </c>
      <c r="D111" s="88"/>
      <c r="E111" s="106" t="s">
        <v>295</v>
      </c>
      <c r="F111" s="115">
        <f>F112+F113+F114+F115+F116+F117</f>
        <v>0</v>
      </c>
      <c r="G111" s="242">
        <f>G112+G113+G114+G115+G116+G117</f>
        <v>0</v>
      </c>
      <c r="H111" s="250">
        <f t="shared" ref="H111:O111" si="37">H112+H113+H114+H115+H116+H117</f>
        <v>0</v>
      </c>
      <c r="I111" s="250">
        <f t="shared" si="37"/>
        <v>0</v>
      </c>
      <c r="J111" s="250">
        <f t="shared" si="37"/>
        <v>0</v>
      </c>
      <c r="K111" s="250">
        <f t="shared" si="37"/>
        <v>0</v>
      </c>
      <c r="L111" s="250">
        <f t="shared" si="37"/>
        <v>0</v>
      </c>
      <c r="M111" s="250">
        <f t="shared" si="37"/>
        <v>0</v>
      </c>
      <c r="N111" s="250">
        <f t="shared" si="37"/>
        <v>0</v>
      </c>
      <c r="O111" s="232">
        <f t="shared" si="37"/>
        <v>0</v>
      </c>
      <c r="P111" s="145" t="str">
        <f t="shared" si="36"/>
        <v xml:space="preserve"> </v>
      </c>
    </row>
    <row r="112" spans="2:19">
      <c r="B112" s="58"/>
      <c r="C112" s="43" t="s">
        <v>296</v>
      </c>
      <c r="D112" s="65"/>
      <c r="E112" s="15" t="s">
        <v>297</v>
      </c>
      <c r="F112" s="20"/>
      <c r="G112" s="235"/>
      <c r="H112" s="21"/>
      <c r="I112" s="21"/>
      <c r="J112" s="21"/>
      <c r="K112" s="21"/>
      <c r="L112" s="21"/>
      <c r="M112" s="21"/>
      <c r="N112" s="21"/>
      <c r="O112" s="253">
        <f t="shared" ref="O112:O117" si="38">+SUM(G112:N112)</f>
        <v>0</v>
      </c>
      <c r="P112" s="145" t="str">
        <f t="shared" si="36"/>
        <v xml:space="preserve"> </v>
      </c>
    </row>
    <row r="113" spans="2:19">
      <c r="B113" s="58"/>
      <c r="C113" s="43" t="s">
        <v>312</v>
      </c>
      <c r="D113" s="66"/>
      <c r="E113" s="15" t="s">
        <v>313</v>
      </c>
      <c r="F113" s="20"/>
      <c r="G113" s="235"/>
      <c r="H113" s="21"/>
      <c r="I113" s="21"/>
      <c r="J113" s="21"/>
      <c r="K113" s="21"/>
      <c r="L113" s="21"/>
      <c r="M113" s="21"/>
      <c r="N113" s="21"/>
      <c r="O113" s="253">
        <f t="shared" si="38"/>
        <v>0</v>
      </c>
      <c r="P113" s="145" t="str">
        <f t="shared" si="36"/>
        <v xml:space="preserve"> </v>
      </c>
    </row>
    <row r="114" spans="2:19">
      <c r="B114" s="58"/>
      <c r="C114" s="43" t="s">
        <v>320</v>
      </c>
      <c r="D114" s="65"/>
      <c r="E114" s="15" t="s">
        <v>321</v>
      </c>
      <c r="F114" s="20"/>
      <c r="G114" s="235"/>
      <c r="H114" s="21"/>
      <c r="I114" s="21"/>
      <c r="J114" s="21"/>
      <c r="K114" s="21"/>
      <c r="L114" s="21"/>
      <c r="M114" s="21"/>
      <c r="N114" s="21"/>
      <c r="O114" s="253">
        <f t="shared" si="38"/>
        <v>0</v>
      </c>
      <c r="P114" s="145" t="str">
        <f t="shared" si="36"/>
        <v xml:space="preserve"> </v>
      </c>
    </row>
    <row r="115" spans="2:19">
      <c r="B115" s="58"/>
      <c r="C115" s="43" t="s">
        <v>322</v>
      </c>
      <c r="D115" s="66"/>
      <c r="E115" s="15" t="s">
        <v>323</v>
      </c>
      <c r="F115" s="20"/>
      <c r="G115" s="235"/>
      <c r="H115" s="21"/>
      <c r="I115" s="21"/>
      <c r="J115" s="21"/>
      <c r="K115" s="21"/>
      <c r="L115" s="21"/>
      <c r="M115" s="21"/>
      <c r="N115" s="21"/>
      <c r="O115" s="253">
        <f t="shared" si="38"/>
        <v>0</v>
      </c>
      <c r="P115" s="145" t="str">
        <f t="shared" si="36"/>
        <v xml:space="preserve"> </v>
      </c>
    </row>
    <row r="116" spans="2:19">
      <c r="B116" s="58"/>
      <c r="C116" s="43" t="s">
        <v>324</v>
      </c>
      <c r="D116" s="66"/>
      <c r="E116" s="15" t="s">
        <v>325</v>
      </c>
      <c r="F116" s="20"/>
      <c r="G116" s="235"/>
      <c r="H116" s="21"/>
      <c r="I116" s="21"/>
      <c r="J116" s="21"/>
      <c r="K116" s="21"/>
      <c r="L116" s="21"/>
      <c r="M116" s="21"/>
      <c r="N116" s="21"/>
      <c r="O116" s="253">
        <f t="shared" si="38"/>
        <v>0</v>
      </c>
      <c r="P116" s="145" t="str">
        <f t="shared" si="36"/>
        <v xml:space="preserve"> </v>
      </c>
    </row>
    <row r="117" spans="2:19" ht="15" thickBot="1">
      <c r="B117" s="61"/>
      <c r="C117" s="55" t="s">
        <v>326</v>
      </c>
      <c r="D117" s="101"/>
      <c r="E117" s="46" t="s">
        <v>327</v>
      </c>
      <c r="F117" s="22"/>
      <c r="G117" s="239"/>
      <c r="H117" s="23"/>
      <c r="I117" s="23"/>
      <c r="J117" s="23"/>
      <c r="K117" s="23"/>
      <c r="L117" s="23"/>
      <c r="M117" s="23"/>
      <c r="N117" s="23"/>
      <c r="O117" s="253">
        <f t="shared" si="38"/>
        <v>0</v>
      </c>
      <c r="P117" s="145" t="str">
        <f t="shared" si="36"/>
        <v xml:space="preserve"> </v>
      </c>
    </row>
    <row r="118" spans="2:19" s="98" customFormat="1">
      <c r="B118" s="99"/>
      <c r="C118" s="103">
        <v>44</v>
      </c>
      <c r="D118" s="100"/>
      <c r="E118" s="102" t="s">
        <v>319</v>
      </c>
      <c r="F118" s="113">
        <f>+F119</f>
        <v>0</v>
      </c>
      <c r="G118" s="240">
        <f>+G119</f>
        <v>0</v>
      </c>
      <c r="H118" s="248">
        <f t="shared" ref="H118:O118" si="39">+H119</f>
        <v>0</v>
      </c>
      <c r="I118" s="248">
        <f t="shared" si="39"/>
        <v>0</v>
      </c>
      <c r="J118" s="248">
        <f t="shared" si="39"/>
        <v>0</v>
      </c>
      <c r="K118" s="248">
        <f t="shared" si="39"/>
        <v>0</v>
      </c>
      <c r="L118" s="248">
        <f t="shared" si="39"/>
        <v>0</v>
      </c>
      <c r="M118" s="248">
        <f t="shared" si="39"/>
        <v>0</v>
      </c>
      <c r="N118" s="248">
        <f t="shared" si="39"/>
        <v>0</v>
      </c>
      <c r="O118" s="230">
        <f t="shared" si="39"/>
        <v>0</v>
      </c>
      <c r="P118" s="145" t="str">
        <f t="shared" si="36"/>
        <v xml:space="preserve"> </v>
      </c>
      <c r="S118" s="1"/>
    </row>
    <row r="119" spans="2:19" s="7" customFormat="1">
      <c r="B119" s="92"/>
      <c r="C119" s="93">
        <v>441</v>
      </c>
      <c r="D119" s="94"/>
      <c r="E119" s="42" t="s">
        <v>319</v>
      </c>
      <c r="F119" s="114">
        <f>+F120+F121+F122+F123+F124+F125+F126+F127</f>
        <v>0</v>
      </c>
      <c r="G119" s="241">
        <f>+G120+G121+G122+G123+G124+G125+G126+G127</f>
        <v>0</v>
      </c>
      <c r="H119" s="249">
        <f t="shared" ref="H119:O119" si="40">+H120+H121+H122+H123+H124+H125+H126+H127</f>
        <v>0</v>
      </c>
      <c r="I119" s="249">
        <f t="shared" si="40"/>
        <v>0</v>
      </c>
      <c r="J119" s="249">
        <f t="shared" si="40"/>
        <v>0</v>
      </c>
      <c r="K119" s="249">
        <f t="shared" si="40"/>
        <v>0</v>
      </c>
      <c r="L119" s="249">
        <f t="shared" si="40"/>
        <v>0</v>
      </c>
      <c r="M119" s="249">
        <f t="shared" si="40"/>
        <v>0</v>
      </c>
      <c r="N119" s="249">
        <f t="shared" si="40"/>
        <v>0</v>
      </c>
      <c r="O119" s="231">
        <f t="shared" si="40"/>
        <v>0</v>
      </c>
      <c r="P119" s="145" t="str">
        <f t="shared" si="36"/>
        <v xml:space="preserve"> </v>
      </c>
      <c r="S119" s="1"/>
    </row>
    <row r="120" spans="2:19">
      <c r="B120" s="58"/>
      <c r="C120" s="59" t="s">
        <v>328</v>
      </c>
      <c r="D120" s="65"/>
      <c r="E120" s="15" t="s">
        <v>329</v>
      </c>
      <c r="F120" s="20"/>
      <c r="G120" s="235"/>
      <c r="H120" s="21"/>
      <c r="I120" s="21"/>
      <c r="J120" s="21"/>
      <c r="K120" s="21"/>
      <c r="L120" s="21"/>
      <c r="M120" s="21"/>
      <c r="N120" s="21"/>
      <c r="O120" s="253">
        <f t="shared" ref="O120:O127" si="41">+SUM(G120:N120)</f>
        <v>0</v>
      </c>
      <c r="P120" s="145" t="str">
        <f t="shared" si="36"/>
        <v xml:space="preserve"> </v>
      </c>
    </row>
    <row r="121" spans="2:19">
      <c r="B121" s="58"/>
      <c r="C121" s="59" t="s">
        <v>341</v>
      </c>
      <c r="D121" s="65"/>
      <c r="E121" s="15" t="s">
        <v>342</v>
      </c>
      <c r="F121" s="20"/>
      <c r="G121" s="235"/>
      <c r="H121" s="21"/>
      <c r="I121" s="21"/>
      <c r="J121" s="21"/>
      <c r="K121" s="21"/>
      <c r="L121" s="21"/>
      <c r="M121" s="21"/>
      <c r="N121" s="21"/>
      <c r="O121" s="253">
        <f t="shared" si="41"/>
        <v>0</v>
      </c>
      <c r="P121" s="145" t="str">
        <f t="shared" si="36"/>
        <v xml:space="preserve"> </v>
      </c>
    </row>
    <row r="122" spans="2:19">
      <c r="B122" s="58"/>
      <c r="C122" s="59" t="s">
        <v>357</v>
      </c>
      <c r="D122" s="66"/>
      <c r="E122" s="15" t="s">
        <v>358</v>
      </c>
      <c r="F122" s="20"/>
      <c r="G122" s="235"/>
      <c r="H122" s="21"/>
      <c r="I122" s="21"/>
      <c r="J122" s="21"/>
      <c r="K122" s="21"/>
      <c r="L122" s="21"/>
      <c r="M122" s="21"/>
      <c r="N122" s="21"/>
      <c r="O122" s="253">
        <f t="shared" si="41"/>
        <v>0</v>
      </c>
      <c r="P122" s="145" t="str">
        <f t="shared" si="36"/>
        <v xml:space="preserve"> </v>
      </c>
    </row>
    <row r="123" spans="2:19" s="7" customFormat="1">
      <c r="B123" s="67"/>
      <c r="C123" s="59" t="s">
        <v>374</v>
      </c>
      <c r="D123" s="68"/>
      <c r="E123" s="15" t="s">
        <v>375</v>
      </c>
      <c r="F123" s="20"/>
      <c r="G123" s="235"/>
      <c r="H123" s="21"/>
      <c r="I123" s="21"/>
      <c r="J123" s="21"/>
      <c r="K123" s="21"/>
      <c r="L123" s="21"/>
      <c r="M123" s="21"/>
      <c r="N123" s="21"/>
      <c r="O123" s="253">
        <f t="shared" si="41"/>
        <v>0</v>
      </c>
      <c r="P123" s="145" t="str">
        <f t="shared" si="36"/>
        <v xml:space="preserve"> </v>
      </c>
      <c r="S123" s="1"/>
    </row>
    <row r="124" spans="2:19">
      <c r="B124" s="58"/>
      <c r="C124" s="59" t="s">
        <v>381</v>
      </c>
      <c r="D124" s="66"/>
      <c r="E124" s="15" t="s">
        <v>382</v>
      </c>
      <c r="F124" s="20"/>
      <c r="G124" s="235"/>
      <c r="H124" s="21"/>
      <c r="I124" s="21"/>
      <c r="J124" s="21"/>
      <c r="K124" s="21"/>
      <c r="L124" s="21"/>
      <c r="M124" s="21"/>
      <c r="N124" s="21"/>
      <c r="O124" s="253">
        <f t="shared" si="41"/>
        <v>0</v>
      </c>
      <c r="P124" s="145" t="str">
        <f t="shared" si="36"/>
        <v xml:space="preserve"> </v>
      </c>
    </row>
    <row r="125" spans="2:19">
      <c r="B125" s="58"/>
      <c r="C125" s="59" t="s">
        <v>400</v>
      </c>
      <c r="D125" s="71"/>
      <c r="E125" s="15" t="s">
        <v>401</v>
      </c>
      <c r="F125" s="20"/>
      <c r="G125" s="235"/>
      <c r="H125" s="21"/>
      <c r="I125" s="21"/>
      <c r="J125" s="21"/>
      <c r="K125" s="21"/>
      <c r="L125" s="21"/>
      <c r="M125" s="21"/>
      <c r="N125" s="21"/>
      <c r="O125" s="253">
        <f t="shared" si="41"/>
        <v>0</v>
      </c>
      <c r="P125" s="145" t="str">
        <f t="shared" si="36"/>
        <v xml:space="preserve"> </v>
      </c>
    </row>
    <row r="126" spans="2:19">
      <c r="B126" s="58"/>
      <c r="C126" s="59" t="s">
        <v>411</v>
      </c>
      <c r="D126" s="71"/>
      <c r="E126" s="15" t="s">
        <v>412</v>
      </c>
      <c r="F126" s="20"/>
      <c r="G126" s="235"/>
      <c r="H126" s="21"/>
      <c r="I126" s="21"/>
      <c r="J126" s="21"/>
      <c r="K126" s="21"/>
      <c r="L126" s="21"/>
      <c r="M126" s="21"/>
      <c r="N126" s="21"/>
      <c r="O126" s="253">
        <f t="shared" si="41"/>
        <v>0</v>
      </c>
      <c r="P126" s="145" t="str">
        <f t="shared" si="36"/>
        <v xml:space="preserve"> </v>
      </c>
    </row>
    <row r="127" spans="2:19" ht="15" thickBot="1">
      <c r="B127" s="61"/>
      <c r="C127" s="62" t="s">
        <v>413</v>
      </c>
      <c r="D127" s="74"/>
      <c r="E127" s="46" t="s">
        <v>414</v>
      </c>
      <c r="F127" s="22"/>
      <c r="G127" s="239"/>
      <c r="H127" s="23"/>
      <c r="I127" s="23"/>
      <c r="J127" s="23"/>
      <c r="K127" s="23"/>
      <c r="L127" s="23"/>
      <c r="M127" s="23"/>
      <c r="N127" s="23"/>
      <c r="O127" s="253">
        <f t="shared" si="41"/>
        <v>0</v>
      </c>
      <c r="P127" s="145" t="str">
        <f t="shared" si="36"/>
        <v xml:space="preserve"> </v>
      </c>
    </row>
    <row r="128" spans="2:19" s="98" customFormat="1">
      <c r="B128" s="99"/>
      <c r="C128" s="103">
        <v>45</v>
      </c>
      <c r="D128" s="100"/>
      <c r="E128" s="102" t="s">
        <v>415</v>
      </c>
      <c r="F128" s="113">
        <f>+F129</f>
        <v>0</v>
      </c>
      <c r="G128" s="240">
        <f>+G129</f>
        <v>0</v>
      </c>
      <c r="H128" s="248">
        <f t="shared" ref="H128:O128" si="42">+H129</f>
        <v>0</v>
      </c>
      <c r="I128" s="248">
        <f t="shared" si="42"/>
        <v>0</v>
      </c>
      <c r="J128" s="248">
        <f t="shared" si="42"/>
        <v>0</v>
      </c>
      <c r="K128" s="248">
        <f t="shared" si="42"/>
        <v>0</v>
      </c>
      <c r="L128" s="248">
        <f t="shared" si="42"/>
        <v>0</v>
      </c>
      <c r="M128" s="248">
        <f t="shared" si="42"/>
        <v>0</v>
      </c>
      <c r="N128" s="248">
        <f t="shared" si="42"/>
        <v>0</v>
      </c>
      <c r="O128" s="230">
        <f t="shared" si="42"/>
        <v>0</v>
      </c>
      <c r="P128" s="145" t="str">
        <f t="shared" si="36"/>
        <v xml:space="preserve"> </v>
      </c>
      <c r="S128" s="1"/>
    </row>
    <row r="129" spans="2:19" s="7" customFormat="1">
      <c r="B129" s="92"/>
      <c r="C129" s="93">
        <v>451</v>
      </c>
      <c r="D129" s="94"/>
      <c r="E129" s="42" t="s">
        <v>416</v>
      </c>
      <c r="F129" s="114">
        <f>+F130+F131+F132+F133+F134</f>
        <v>0</v>
      </c>
      <c r="G129" s="241">
        <f>+G130+G131+G132+G133+G134</f>
        <v>0</v>
      </c>
      <c r="H129" s="249">
        <f t="shared" ref="H129:O129" si="43">+H130+H131+H132+H133+H134</f>
        <v>0</v>
      </c>
      <c r="I129" s="249">
        <f t="shared" si="43"/>
        <v>0</v>
      </c>
      <c r="J129" s="249">
        <f t="shared" si="43"/>
        <v>0</v>
      </c>
      <c r="K129" s="249">
        <f t="shared" si="43"/>
        <v>0</v>
      </c>
      <c r="L129" s="249">
        <f t="shared" si="43"/>
        <v>0</v>
      </c>
      <c r="M129" s="249">
        <f t="shared" si="43"/>
        <v>0</v>
      </c>
      <c r="N129" s="249">
        <f t="shared" si="43"/>
        <v>0</v>
      </c>
      <c r="O129" s="231">
        <f t="shared" si="43"/>
        <v>0</v>
      </c>
      <c r="P129" s="145" t="str">
        <f t="shared" si="36"/>
        <v xml:space="preserve"> </v>
      </c>
      <c r="S129" s="1"/>
    </row>
    <row r="130" spans="2:19">
      <c r="B130" s="58"/>
      <c r="C130" s="59" t="s">
        <v>417</v>
      </c>
      <c r="D130" s="65"/>
      <c r="E130" s="15" t="s">
        <v>418</v>
      </c>
      <c r="F130" s="20"/>
      <c r="G130" s="235"/>
      <c r="H130" s="21"/>
      <c r="I130" s="21"/>
      <c r="J130" s="21"/>
      <c r="K130" s="21"/>
      <c r="L130" s="21"/>
      <c r="M130" s="21"/>
      <c r="N130" s="21"/>
      <c r="O130" s="253">
        <f t="shared" ref="O130:O134" si="44">+SUM(G130:N130)</f>
        <v>0</v>
      </c>
      <c r="P130" s="145" t="str">
        <f t="shared" si="36"/>
        <v xml:space="preserve"> </v>
      </c>
    </row>
    <row r="131" spans="2:19">
      <c r="B131" s="58"/>
      <c r="C131" s="59" t="s">
        <v>419</v>
      </c>
      <c r="D131" s="66"/>
      <c r="E131" s="15" t="s">
        <v>420</v>
      </c>
      <c r="F131" s="20"/>
      <c r="G131" s="235"/>
      <c r="H131" s="21"/>
      <c r="I131" s="21"/>
      <c r="J131" s="21"/>
      <c r="K131" s="21"/>
      <c r="L131" s="21"/>
      <c r="M131" s="21"/>
      <c r="N131" s="21"/>
      <c r="O131" s="253">
        <f t="shared" si="44"/>
        <v>0</v>
      </c>
      <c r="P131" s="145" t="str">
        <f t="shared" si="36"/>
        <v xml:space="preserve"> </v>
      </c>
    </row>
    <row r="132" spans="2:19">
      <c r="B132" s="58"/>
      <c r="C132" s="59" t="s">
        <v>421</v>
      </c>
      <c r="D132" s="66"/>
      <c r="E132" s="15" t="s">
        <v>422</v>
      </c>
      <c r="F132" s="20"/>
      <c r="G132" s="235"/>
      <c r="H132" s="21"/>
      <c r="I132" s="21"/>
      <c r="J132" s="21"/>
      <c r="K132" s="21"/>
      <c r="L132" s="21"/>
      <c r="M132" s="21"/>
      <c r="N132" s="21"/>
      <c r="O132" s="253">
        <f t="shared" si="44"/>
        <v>0</v>
      </c>
      <c r="P132" s="145" t="str">
        <f t="shared" si="36"/>
        <v xml:space="preserve"> </v>
      </c>
    </row>
    <row r="133" spans="2:19">
      <c r="B133" s="58"/>
      <c r="C133" s="59" t="s">
        <v>423</v>
      </c>
      <c r="D133" s="66"/>
      <c r="E133" s="15" t="s">
        <v>424</v>
      </c>
      <c r="F133" s="20"/>
      <c r="G133" s="235"/>
      <c r="H133" s="21"/>
      <c r="I133" s="21"/>
      <c r="J133" s="21"/>
      <c r="K133" s="21"/>
      <c r="L133" s="21"/>
      <c r="M133" s="21"/>
      <c r="N133" s="21"/>
      <c r="O133" s="253">
        <f t="shared" si="44"/>
        <v>0</v>
      </c>
      <c r="P133" s="145" t="str">
        <f t="shared" si="36"/>
        <v xml:space="preserve"> </v>
      </c>
    </row>
    <row r="134" spans="2:19" ht="15" thickBot="1">
      <c r="B134" s="61"/>
      <c r="C134" s="62" t="s">
        <v>425</v>
      </c>
      <c r="D134" s="101"/>
      <c r="E134" s="46" t="s">
        <v>426</v>
      </c>
      <c r="F134" s="22"/>
      <c r="G134" s="239"/>
      <c r="H134" s="23"/>
      <c r="I134" s="23"/>
      <c r="J134" s="23"/>
      <c r="K134" s="23"/>
      <c r="L134" s="23"/>
      <c r="M134" s="23"/>
      <c r="N134" s="23"/>
      <c r="O134" s="253">
        <f t="shared" si="44"/>
        <v>0</v>
      </c>
      <c r="P134" s="145" t="str">
        <f t="shared" si="36"/>
        <v xml:space="preserve"> </v>
      </c>
    </row>
    <row r="135" spans="2:19" s="98" customFormat="1">
      <c r="B135" s="99"/>
      <c r="C135" s="103">
        <v>46</v>
      </c>
      <c r="D135" s="100"/>
      <c r="E135" s="102" t="s">
        <v>427</v>
      </c>
      <c r="F135" s="113">
        <f>+F136+F139+F142</f>
        <v>0</v>
      </c>
      <c r="G135" s="240">
        <f>+G136+G139+G142</f>
        <v>0</v>
      </c>
      <c r="H135" s="248">
        <f t="shared" ref="H135:O135" si="45">+H136+H139+H142</f>
        <v>0</v>
      </c>
      <c r="I135" s="248">
        <f t="shared" si="45"/>
        <v>0</v>
      </c>
      <c r="J135" s="248">
        <f t="shared" si="45"/>
        <v>0</v>
      </c>
      <c r="K135" s="248">
        <f t="shared" si="45"/>
        <v>0</v>
      </c>
      <c r="L135" s="248">
        <f t="shared" si="45"/>
        <v>0</v>
      </c>
      <c r="M135" s="248">
        <f t="shared" si="45"/>
        <v>0</v>
      </c>
      <c r="N135" s="248">
        <f t="shared" si="45"/>
        <v>0</v>
      </c>
      <c r="O135" s="230">
        <f t="shared" si="45"/>
        <v>0</v>
      </c>
      <c r="P135" s="145" t="str">
        <f t="shared" si="36"/>
        <v xml:space="preserve"> </v>
      </c>
      <c r="S135" s="1"/>
    </row>
    <row r="136" spans="2:19" s="7" customFormat="1">
      <c r="B136" s="92"/>
      <c r="C136" s="93">
        <v>461</v>
      </c>
      <c r="D136" s="94"/>
      <c r="E136" s="42" t="s">
        <v>428</v>
      </c>
      <c r="F136" s="114">
        <f>+F137+F138</f>
        <v>0</v>
      </c>
      <c r="G136" s="241">
        <f>+G137+G138</f>
        <v>0</v>
      </c>
      <c r="H136" s="249">
        <f t="shared" ref="H136:O136" si="46">+H137+H138</f>
        <v>0</v>
      </c>
      <c r="I136" s="249">
        <f t="shared" si="46"/>
        <v>0</v>
      </c>
      <c r="J136" s="249">
        <f t="shared" si="46"/>
        <v>0</v>
      </c>
      <c r="K136" s="249">
        <f t="shared" si="46"/>
        <v>0</v>
      </c>
      <c r="L136" s="249">
        <f t="shared" si="46"/>
        <v>0</v>
      </c>
      <c r="M136" s="249">
        <f t="shared" si="46"/>
        <v>0</v>
      </c>
      <c r="N136" s="249">
        <f t="shared" si="46"/>
        <v>0</v>
      </c>
      <c r="O136" s="231">
        <f t="shared" si="46"/>
        <v>0</v>
      </c>
      <c r="P136" s="145" t="str">
        <f t="shared" si="36"/>
        <v xml:space="preserve"> </v>
      </c>
      <c r="S136" s="1"/>
    </row>
    <row r="137" spans="2:19">
      <c r="B137" s="58"/>
      <c r="C137" s="59" t="s">
        <v>429</v>
      </c>
      <c r="D137" s="65"/>
      <c r="E137" s="15" t="s">
        <v>430</v>
      </c>
      <c r="F137" s="20"/>
      <c r="G137" s="235"/>
      <c r="H137" s="21"/>
      <c r="I137" s="21"/>
      <c r="J137" s="21"/>
      <c r="K137" s="21"/>
      <c r="L137" s="21"/>
      <c r="M137" s="21"/>
      <c r="N137" s="21"/>
      <c r="O137" s="253">
        <f t="shared" ref="O137:O138" si="47">+SUM(G137:N137)</f>
        <v>0</v>
      </c>
      <c r="P137" s="145" t="str">
        <f t="shared" si="36"/>
        <v xml:space="preserve"> </v>
      </c>
    </row>
    <row r="138" spans="2:19">
      <c r="B138" s="58"/>
      <c r="C138" s="59" t="s">
        <v>437</v>
      </c>
      <c r="D138" s="66"/>
      <c r="E138" s="15" t="s">
        <v>438</v>
      </c>
      <c r="F138" s="20"/>
      <c r="G138" s="235"/>
      <c r="H138" s="21"/>
      <c r="I138" s="21"/>
      <c r="J138" s="21"/>
      <c r="K138" s="21"/>
      <c r="L138" s="21"/>
      <c r="M138" s="21"/>
      <c r="N138" s="21"/>
      <c r="O138" s="253">
        <f t="shared" si="47"/>
        <v>0</v>
      </c>
      <c r="P138" s="145" t="str">
        <f t="shared" si="36"/>
        <v xml:space="preserve"> </v>
      </c>
    </row>
    <row r="139" spans="2:19">
      <c r="B139" s="87"/>
      <c r="C139" s="83">
        <v>462</v>
      </c>
      <c r="D139" s="88"/>
      <c r="E139" s="106" t="s">
        <v>444</v>
      </c>
      <c r="F139" s="115">
        <f>+F140+F141</f>
        <v>0</v>
      </c>
      <c r="G139" s="242">
        <f>+G140+G141</f>
        <v>0</v>
      </c>
      <c r="H139" s="250">
        <f t="shared" ref="H139:O139" si="48">+H140+H141</f>
        <v>0</v>
      </c>
      <c r="I139" s="250">
        <f t="shared" si="48"/>
        <v>0</v>
      </c>
      <c r="J139" s="250">
        <f t="shared" si="48"/>
        <v>0</v>
      </c>
      <c r="K139" s="250">
        <f t="shared" si="48"/>
        <v>0</v>
      </c>
      <c r="L139" s="250">
        <f t="shared" si="48"/>
        <v>0</v>
      </c>
      <c r="M139" s="250">
        <f t="shared" si="48"/>
        <v>0</v>
      </c>
      <c r="N139" s="250">
        <f t="shared" si="48"/>
        <v>0</v>
      </c>
      <c r="O139" s="232">
        <f t="shared" si="48"/>
        <v>0</v>
      </c>
      <c r="P139" s="145" t="str">
        <f t="shared" si="36"/>
        <v xml:space="preserve"> </v>
      </c>
    </row>
    <row r="140" spans="2:19">
      <c r="B140" s="58"/>
      <c r="C140" s="59" t="s">
        <v>445</v>
      </c>
      <c r="D140" s="71"/>
      <c r="E140" s="15" t="s">
        <v>446</v>
      </c>
      <c r="F140" s="20"/>
      <c r="G140" s="235"/>
      <c r="H140" s="21"/>
      <c r="I140" s="21"/>
      <c r="J140" s="21"/>
      <c r="K140" s="21"/>
      <c r="L140" s="21"/>
      <c r="M140" s="21"/>
      <c r="N140" s="21"/>
      <c r="O140" s="253">
        <f t="shared" ref="O140:O141" si="49">+SUM(G140:N140)</f>
        <v>0</v>
      </c>
      <c r="P140" s="145" t="str">
        <f t="shared" si="36"/>
        <v xml:space="preserve"> </v>
      </c>
    </row>
    <row r="141" spans="2:19">
      <c r="B141" s="58"/>
      <c r="C141" s="59" t="s">
        <v>451</v>
      </c>
      <c r="D141" s="71"/>
      <c r="E141" s="15" t="s">
        <v>452</v>
      </c>
      <c r="F141" s="20"/>
      <c r="G141" s="235"/>
      <c r="H141" s="21"/>
      <c r="I141" s="21"/>
      <c r="J141" s="21"/>
      <c r="K141" s="21"/>
      <c r="L141" s="21"/>
      <c r="M141" s="21"/>
      <c r="N141" s="21"/>
      <c r="O141" s="253">
        <f t="shared" si="49"/>
        <v>0</v>
      </c>
      <c r="P141" s="145" t="str">
        <f t="shared" ref="P141:P146" si="50">IF(ISNUMBER(O141)," ","Greska prilikom unosa (pokusajte da umjesto 'tacke' stavite 'zarez')")</f>
        <v xml:space="preserve"> </v>
      </c>
    </row>
    <row r="142" spans="2:19" ht="15" thickBot="1">
      <c r="B142" s="107"/>
      <c r="C142" s="108">
        <v>463</v>
      </c>
      <c r="D142" s="109"/>
      <c r="E142" s="110" t="s">
        <v>455</v>
      </c>
      <c r="F142" s="134"/>
      <c r="G142" s="244"/>
      <c r="H142" s="135"/>
      <c r="I142" s="135"/>
      <c r="J142" s="135"/>
      <c r="K142" s="135"/>
      <c r="L142" s="135"/>
      <c r="M142" s="135"/>
      <c r="N142" s="135"/>
      <c r="O142" s="256">
        <f>+SUM(G142:N142)</f>
        <v>0</v>
      </c>
      <c r="P142" s="145" t="str">
        <f t="shared" si="50"/>
        <v xml:space="preserve"> </v>
      </c>
    </row>
    <row r="143" spans="2:19" s="98" customFormat="1">
      <c r="B143" s="99"/>
      <c r="C143" s="103">
        <v>47</v>
      </c>
      <c r="D143" s="100"/>
      <c r="E143" s="105" t="s">
        <v>456</v>
      </c>
      <c r="F143" s="113">
        <f>+F144+F145+F146</f>
        <v>0</v>
      </c>
      <c r="G143" s="240">
        <f>+G144+G145+G146</f>
        <v>0</v>
      </c>
      <c r="H143" s="248">
        <f t="shared" ref="H143:O143" si="51">+H144+H145+H146</f>
        <v>0</v>
      </c>
      <c r="I143" s="248">
        <f t="shared" si="51"/>
        <v>0</v>
      </c>
      <c r="J143" s="248">
        <f t="shared" si="51"/>
        <v>0</v>
      </c>
      <c r="K143" s="248">
        <f t="shared" si="51"/>
        <v>0</v>
      </c>
      <c r="L143" s="248">
        <f t="shared" si="51"/>
        <v>0</v>
      </c>
      <c r="M143" s="248">
        <f t="shared" si="51"/>
        <v>0</v>
      </c>
      <c r="N143" s="248">
        <f t="shared" si="51"/>
        <v>0</v>
      </c>
      <c r="O143" s="230">
        <f t="shared" si="51"/>
        <v>0</v>
      </c>
      <c r="P143" s="145" t="str">
        <f t="shared" si="50"/>
        <v xml:space="preserve"> </v>
      </c>
      <c r="S143" s="1"/>
    </row>
    <row r="144" spans="2:19" s="7" customFormat="1">
      <c r="B144" s="92"/>
      <c r="C144" s="57">
        <v>4710</v>
      </c>
      <c r="D144" s="94"/>
      <c r="E144" s="104" t="s">
        <v>457</v>
      </c>
      <c r="F144" s="51"/>
      <c r="G144" s="234"/>
      <c r="H144" s="52"/>
      <c r="I144" s="52"/>
      <c r="J144" s="52"/>
      <c r="K144" s="52"/>
      <c r="L144" s="52"/>
      <c r="M144" s="52"/>
      <c r="N144" s="52"/>
      <c r="O144" s="253">
        <f t="shared" ref="O144:O146" si="52">+SUM(G144:N144)</f>
        <v>0</v>
      </c>
      <c r="P144" s="145" t="str">
        <f t="shared" si="50"/>
        <v xml:space="preserve"> </v>
      </c>
      <c r="S144" s="1"/>
    </row>
    <row r="145" spans="2:16">
      <c r="B145" s="58"/>
      <c r="C145" s="59">
        <v>4720</v>
      </c>
      <c r="D145" s="65"/>
      <c r="E145" s="17" t="s">
        <v>458</v>
      </c>
      <c r="F145" s="20"/>
      <c r="G145" s="235"/>
      <c r="H145" s="21"/>
      <c r="I145" s="21"/>
      <c r="J145" s="21"/>
      <c r="K145" s="21"/>
      <c r="L145" s="21"/>
      <c r="M145" s="21"/>
      <c r="N145" s="21"/>
      <c r="O145" s="226">
        <f t="shared" si="52"/>
        <v>0</v>
      </c>
      <c r="P145" s="145" t="str">
        <f t="shared" si="50"/>
        <v xml:space="preserve"> </v>
      </c>
    </row>
    <row r="146" spans="2:16" ht="15" thickBot="1">
      <c r="B146" s="61"/>
      <c r="C146" s="62">
        <v>4730</v>
      </c>
      <c r="D146" s="101"/>
      <c r="E146" s="18" t="s">
        <v>459</v>
      </c>
      <c r="F146" s="22"/>
      <c r="G146" s="239"/>
      <c r="H146" s="23"/>
      <c r="I146" s="23"/>
      <c r="J146" s="23"/>
      <c r="K146" s="23"/>
      <c r="L146" s="23"/>
      <c r="M146" s="23"/>
      <c r="N146" s="23"/>
      <c r="O146" s="229">
        <f t="shared" si="52"/>
        <v>0</v>
      </c>
      <c r="P146" s="145" t="str">
        <f t="shared" si="50"/>
        <v xml:space="preserve"> </v>
      </c>
    </row>
  </sheetData>
  <sheetProtection selectLockedCells="1"/>
  <mergeCells count="7">
    <mergeCell ref="B10:D12"/>
    <mergeCell ref="E10:E12"/>
    <mergeCell ref="G10:O10"/>
    <mergeCell ref="F2:M2"/>
    <mergeCell ref="K4:M6"/>
    <mergeCell ref="F10:F12"/>
    <mergeCell ref="G11:H11"/>
  </mergeCells>
  <pageMargins left="0" right="0" top="0" bottom="0" header="0" footer="0"/>
  <pageSetup paperSize="9" scale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338"/>
  <sheetViews>
    <sheetView topLeftCell="A61" zoomScale="85" zoomScaleNormal="85" workbookViewId="0">
      <selection activeCell="B62" sqref="B62"/>
    </sheetView>
  </sheetViews>
  <sheetFormatPr defaultRowHeight="15"/>
  <cols>
    <col min="3" max="3" width="65.140625" customWidth="1"/>
    <col min="5" max="5" width="73.42578125" style="223" bestFit="1" customWidth="1"/>
    <col min="7" max="7" width="28.7109375" bestFit="1" customWidth="1"/>
  </cols>
  <sheetData>
    <row r="1" spans="2:7" ht="15.75" thickBot="1"/>
    <row r="2" spans="2:7" s="178" customFormat="1" ht="18.75" thickBot="1">
      <c r="B2" s="317" t="s">
        <v>496</v>
      </c>
      <c r="C2" s="318"/>
      <c r="E2" s="224" t="s">
        <v>497</v>
      </c>
      <c r="F2" s="179"/>
      <c r="G2" s="180" t="s">
        <v>498</v>
      </c>
    </row>
    <row r="3" spans="2:7" s="178" customFormat="1" ht="19.5" thickTop="1" thickBot="1">
      <c r="B3" s="216">
        <v>7</v>
      </c>
      <c r="C3" s="217" t="s">
        <v>611</v>
      </c>
      <c r="E3" s="225" t="str">
        <f t="shared" ref="E3:E66" si="0">B3&amp;" "&amp;C3</f>
        <v>7 PRIMICI</v>
      </c>
      <c r="F3" s="179"/>
      <c r="G3" s="153" t="s">
        <v>460</v>
      </c>
    </row>
    <row r="4" spans="2:7" s="178" customFormat="1" ht="18.75" thickTop="1">
      <c r="B4" s="222">
        <v>71</v>
      </c>
      <c r="C4" s="203" t="s">
        <v>612</v>
      </c>
      <c r="E4" s="225" t="str">
        <f t="shared" si="0"/>
        <v>71 TEKUĆI PRIMICI</v>
      </c>
      <c r="F4" s="179"/>
      <c r="G4" s="153" t="s">
        <v>461</v>
      </c>
    </row>
    <row r="5" spans="2:7" s="178" customFormat="1" ht="18">
      <c r="B5" s="220">
        <v>711</v>
      </c>
      <c r="C5" s="205" t="s">
        <v>551</v>
      </c>
      <c r="E5" s="225" t="str">
        <f t="shared" si="0"/>
        <v>711 Porezi</v>
      </c>
      <c r="F5" s="179"/>
      <c r="G5" s="153" t="s">
        <v>499</v>
      </c>
    </row>
    <row r="6" spans="2:7" s="178" customFormat="1" ht="18">
      <c r="B6" s="206" t="s">
        <v>501</v>
      </c>
      <c r="C6" s="207" t="s">
        <v>552</v>
      </c>
      <c r="E6" s="225" t="str">
        <f t="shared" si="0"/>
        <v>711-1 Porez na dohodak fizičkih lica</v>
      </c>
      <c r="F6" s="179"/>
      <c r="G6" s="153" t="s">
        <v>466</v>
      </c>
    </row>
    <row r="7" spans="2:7" s="178" customFormat="1" ht="18">
      <c r="B7" s="206" t="s">
        <v>502</v>
      </c>
      <c r="C7" s="207" t="s">
        <v>553</v>
      </c>
      <c r="E7" s="225" t="str">
        <f t="shared" si="0"/>
        <v>711-2 Porez na dobit pravnih lica</v>
      </c>
      <c r="F7" s="179"/>
      <c r="G7" s="153" t="s">
        <v>462</v>
      </c>
    </row>
    <row r="8" spans="2:7" s="178" customFormat="1" ht="18">
      <c r="B8" s="206" t="s">
        <v>503</v>
      </c>
      <c r="C8" s="207" t="s">
        <v>554</v>
      </c>
      <c r="E8" s="225" t="str">
        <f t="shared" si="0"/>
        <v>711-3 Porez na promet nepokretnosti</v>
      </c>
      <c r="F8" s="179"/>
      <c r="G8" s="153" t="s">
        <v>463</v>
      </c>
    </row>
    <row r="9" spans="2:7" s="178" customFormat="1" ht="18">
      <c r="B9" s="206" t="s">
        <v>504</v>
      </c>
      <c r="C9" s="207" t="s">
        <v>555</v>
      </c>
      <c r="E9" s="225" t="str">
        <f t="shared" si="0"/>
        <v>711-4 Porez na dodatu vrijednost</v>
      </c>
      <c r="F9" s="179"/>
      <c r="G9" s="153" t="s">
        <v>464</v>
      </c>
    </row>
    <row r="10" spans="2:7" s="178" customFormat="1" ht="18">
      <c r="B10" s="206" t="s">
        <v>505</v>
      </c>
      <c r="C10" s="207" t="s">
        <v>556</v>
      </c>
      <c r="E10" s="225" t="str">
        <f t="shared" si="0"/>
        <v>711-5 Akcize</v>
      </c>
      <c r="F10" s="179"/>
      <c r="G10" s="179"/>
    </row>
    <row r="11" spans="2:7" s="178" customFormat="1" ht="18">
      <c r="B11" s="206" t="s">
        <v>506</v>
      </c>
      <c r="C11" s="207" t="s">
        <v>557</v>
      </c>
      <c r="E11" s="225" t="str">
        <f t="shared" si="0"/>
        <v>711-6 Porez na međunarodnu trgovinu i transakcije</v>
      </c>
      <c r="F11" s="179"/>
      <c r="G11" s="179"/>
    </row>
    <row r="12" spans="2:7" s="178" customFormat="1" ht="18">
      <c r="B12" s="206" t="s">
        <v>507</v>
      </c>
      <c r="C12" s="207" t="s">
        <v>558</v>
      </c>
      <c r="E12" s="225" t="str">
        <f t="shared" si="0"/>
        <v>711-7 Lokalni porezi</v>
      </c>
      <c r="F12" s="179"/>
      <c r="G12" s="179"/>
    </row>
    <row r="13" spans="2:7" s="178" customFormat="1" ht="18">
      <c r="B13" s="208" t="s">
        <v>508</v>
      </c>
      <c r="C13" s="209" t="s">
        <v>559</v>
      </c>
      <c r="E13" s="225" t="str">
        <f t="shared" si="0"/>
        <v>711-8 Ostali republički porezi</v>
      </c>
      <c r="F13" s="179"/>
      <c r="G13" s="179"/>
    </row>
    <row r="14" spans="2:7" s="178" customFormat="1" ht="18">
      <c r="B14" s="221">
        <v>712</v>
      </c>
      <c r="C14" s="197" t="s">
        <v>560</v>
      </c>
      <c r="E14" s="225" t="str">
        <f t="shared" si="0"/>
        <v>712 Doprinosi</v>
      </c>
      <c r="F14" s="179"/>
      <c r="G14" s="179"/>
    </row>
    <row r="15" spans="2:7" s="178" customFormat="1" ht="18">
      <c r="B15" s="206" t="s">
        <v>509</v>
      </c>
      <c r="C15" s="207" t="s">
        <v>561</v>
      </c>
      <c r="E15" s="225" t="str">
        <f t="shared" si="0"/>
        <v>712-1 Doprinosi za penzijsko i invalidsko osiguranje</v>
      </c>
      <c r="F15" s="179"/>
      <c r="G15" s="179"/>
    </row>
    <row r="16" spans="2:7" s="178" customFormat="1" ht="18">
      <c r="B16" s="206" t="s">
        <v>510</v>
      </c>
      <c r="C16" s="207" t="s">
        <v>562</v>
      </c>
      <c r="E16" s="225" t="str">
        <f t="shared" si="0"/>
        <v>712-2 Doprinosi za zdravstveno osiguranje</v>
      </c>
      <c r="F16" s="179"/>
      <c r="G16" s="179"/>
    </row>
    <row r="17" spans="2:7" s="178" customFormat="1" ht="18">
      <c r="B17" s="206" t="s">
        <v>511</v>
      </c>
      <c r="C17" s="207" t="s">
        <v>563</v>
      </c>
      <c r="E17" s="225" t="str">
        <f t="shared" si="0"/>
        <v>712-3 Doprinosi za osiguranje od nezaposlenosti</v>
      </c>
      <c r="F17" s="179"/>
      <c r="G17" s="179"/>
    </row>
    <row r="18" spans="2:7" s="178" customFormat="1" ht="18">
      <c r="B18" s="208" t="s">
        <v>512</v>
      </c>
      <c r="C18" s="209" t="s">
        <v>33</v>
      </c>
      <c r="E18" s="225" t="str">
        <f t="shared" si="0"/>
        <v>712-4 Ostali doprinosi</v>
      </c>
      <c r="F18" s="179"/>
      <c r="G18" s="179"/>
    </row>
    <row r="19" spans="2:7" s="178" customFormat="1" ht="18">
      <c r="B19" s="221">
        <v>713</v>
      </c>
      <c r="C19" s="197" t="s">
        <v>182</v>
      </c>
      <c r="E19" s="225" t="str">
        <f t="shared" si="0"/>
        <v>713 Takse</v>
      </c>
      <c r="F19" s="179"/>
      <c r="G19" s="179"/>
    </row>
    <row r="20" spans="2:7" s="178" customFormat="1" ht="18">
      <c r="B20" s="206" t="s">
        <v>513</v>
      </c>
      <c r="C20" s="207" t="s">
        <v>564</v>
      </c>
      <c r="E20" s="225" t="str">
        <f t="shared" si="0"/>
        <v>713-1 Administrativne takse</v>
      </c>
      <c r="F20" s="179"/>
      <c r="G20" s="179"/>
    </row>
    <row r="21" spans="2:7" s="178" customFormat="1" ht="18">
      <c r="B21" s="206" t="s">
        <v>514</v>
      </c>
      <c r="C21" s="207" t="s">
        <v>565</v>
      </c>
      <c r="E21" s="225" t="str">
        <f t="shared" si="0"/>
        <v>713-2 Sudske takse</v>
      </c>
      <c r="F21" s="179"/>
      <c r="G21" s="179"/>
    </row>
    <row r="22" spans="2:7" s="178" customFormat="1" ht="18">
      <c r="B22" s="206" t="s">
        <v>515</v>
      </c>
      <c r="C22" s="207" t="s">
        <v>566</v>
      </c>
      <c r="E22" s="225" t="str">
        <f t="shared" si="0"/>
        <v>713-3 Boravišne takse</v>
      </c>
      <c r="F22" s="179"/>
      <c r="G22" s="179"/>
    </row>
    <row r="23" spans="2:7" s="178" customFormat="1" ht="18">
      <c r="B23" s="206" t="s">
        <v>516</v>
      </c>
      <c r="C23" s="207" t="s">
        <v>567</v>
      </c>
      <c r="E23" s="225" t="str">
        <f t="shared" si="0"/>
        <v>713-4 Registracione takse</v>
      </c>
      <c r="F23" s="179"/>
      <c r="G23" s="179"/>
    </row>
    <row r="24" spans="2:7" s="178" customFormat="1" ht="18">
      <c r="B24" s="206" t="s">
        <v>517</v>
      </c>
      <c r="C24" s="207" t="s">
        <v>568</v>
      </c>
      <c r="E24" s="225" t="str">
        <f t="shared" si="0"/>
        <v>713-5 Lokalne komunalne takse</v>
      </c>
      <c r="F24" s="179"/>
      <c r="G24" s="179"/>
    </row>
    <row r="25" spans="2:7" s="178" customFormat="1" ht="18">
      <c r="B25" s="208" t="s">
        <v>518</v>
      </c>
      <c r="C25" s="209" t="s">
        <v>569</v>
      </c>
      <c r="E25" s="225" t="str">
        <f t="shared" si="0"/>
        <v>713-6 Ostale takse</v>
      </c>
      <c r="F25" s="179"/>
      <c r="G25" s="179"/>
    </row>
    <row r="26" spans="2:7" s="178" customFormat="1" ht="18">
      <c r="B26" s="221">
        <v>714</v>
      </c>
      <c r="C26" s="197" t="s">
        <v>218</v>
      </c>
      <c r="E26" s="225" t="str">
        <f t="shared" si="0"/>
        <v>714 Naknade</v>
      </c>
      <c r="F26" s="179"/>
      <c r="G26" s="179"/>
    </row>
    <row r="27" spans="2:7" s="178" customFormat="1" ht="18">
      <c r="B27" s="206" t="s">
        <v>519</v>
      </c>
      <c r="C27" s="207" t="s">
        <v>570</v>
      </c>
      <c r="E27" s="225" t="str">
        <f t="shared" si="0"/>
        <v>714-1 Naknade za korišćenje dobara od opšteg interesa</v>
      </c>
      <c r="F27" s="179"/>
      <c r="G27" s="179"/>
    </row>
    <row r="28" spans="2:7" s="178" customFormat="1" ht="18">
      <c r="B28" s="206" t="s">
        <v>520</v>
      </c>
      <c r="C28" s="207" t="s">
        <v>571</v>
      </c>
      <c r="E28" s="225" t="str">
        <f t="shared" si="0"/>
        <v>714-2 Naknade za korišćenje prirodnih dobara</v>
      </c>
      <c r="F28" s="179"/>
      <c r="G28" s="179"/>
    </row>
    <row r="29" spans="2:7" s="178" customFormat="1" ht="18">
      <c r="B29" s="206" t="s">
        <v>521</v>
      </c>
      <c r="C29" s="207" t="s">
        <v>572</v>
      </c>
      <c r="E29" s="225" t="str">
        <f t="shared" si="0"/>
        <v>714-3 Ekološke naknade</v>
      </c>
      <c r="F29" s="179"/>
      <c r="G29" s="179"/>
    </row>
    <row r="30" spans="2:7" s="178" customFormat="1" ht="18">
      <c r="B30" s="206" t="s">
        <v>522</v>
      </c>
      <c r="C30" s="207" t="s">
        <v>573</v>
      </c>
      <c r="E30" s="225" t="str">
        <f t="shared" si="0"/>
        <v>714-4 Naknade za priređivanje igara na sreću</v>
      </c>
      <c r="F30" s="179"/>
      <c r="G30" s="179"/>
    </row>
    <row r="31" spans="2:7" s="178" customFormat="1" ht="18">
      <c r="B31" s="206" t="s">
        <v>523</v>
      </c>
      <c r="C31" s="207" t="s">
        <v>574</v>
      </c>
      <c r="E31" s="225" t="str">
        <f t="shared" si="0"/>
        <v>714-5 Naknade za korišćenje građevinskog zemljišta</v>
      </c>
      <c r="F31" s="179"/>
      <c r="G31" s="179"/>
    </row>
    <row r="32" spans="2:7" s="178" customFormat="1" ht="18">
      <c r="B32" s="206" t="s">
        <v>524</v>
      </c>
      <c r="C32" s="207" t="s">
        <v>575</v>
      </c>
      <c r="E32" s="225" t="str">
        <f t="shared" si="0"/>
        <v xml:space="preserve">714-6 Naknade za uredjivanje i izgradnju građevinskog zemljišta </v>
      </c>
      <c r="F32" s="179"/>
      <c r="G32" s="179"/>
    </row>
    <row r="33" spans="2:7" s="178" customFormat="1" ht="25.5">
      <c r="B33" s="206" t="s">
        <v>525</v>
      </c>
      <c r="C33" s="207" t="s">
        <v>576</v>
      </c>
      <c r="E33" s="225" t="str">
        <f t="shared" si="0"/>
        <v xml:space="preserve">714-7 Naknade za izgradnju i održavanje lokalnih puteva i drugih javnih objekata od opštinskog značaja </v>
      </c>
      <c r="F33" s="179"/>
      <c r="G33" s="179"/>
    </row>
    <row r="34" spans="2:7" s="178" customFormat="1" ht="18">
      <c r="B34" s="206" t="s">
        <v>526</v>
      </c>
      <c r="C34" s="207" t="s">
        <v>577</v>
      </c>
      <c r="E34" s="225" t="str">
        <f t="shared" si="0"/>
        <v>714-8 Naknada za puteve</v>
      </c>
      <c r="F34" s="179"/>
      <c r="G34" s="179"/>
    </row>
    <row r="35" spans="2:7" s="178" customFormat="1" ht="18">
      <c r="B35" s="208" t="s">
        <v>527</v>
      </c>
      <c r="C35" s="209" t="s">
        <v>50</v>
      </c>
      <c r="E35" s="225" t="str">
        <f t="shared" si="0"/>
        <v>714-9 Ostale naknade</v>
      </c>
      <c r="F35" s="179"/>
      <c r="G35" s="179"/>
    </row>
    <row r="36" spans="2:7" s="178" customFormat="1" ht="18">
      <c r="B36" s="221">
        <v>715</v>
      </c>
      <c r="C36" s="197" t="s">
        <v>578</v>
      </c>
      <c r="E36" s="225" t="str">
        <f t="shared" si="0"/>
        <v>715 Ostali prihodi</v>
      </c>
      <c r="F36" s="179"/>
      <c r="G36" s="179"/>
    </row>
    <row r="37" spans="2:7" s="178" customFormat="1" ht="18">
      <c r="B37" s="206" t="s">
        <v>528</v>
      </c>
      <c r="C37" s="207" t="s">
        <v>579</v>
      </c>
      <c r="E37" s="225" t="str">
        <f t="shared" si="0"/>
        <v>715-1 Prihodi od kapitala</v>
      </c>
      <c r="F37" s="179"/>
      <c r="G37" s="179"/>
    </row>
    <row r="38" spans="2:7" s="178" customFormat="1" ht="18">
      <c r="B38" s="206" t="s">
        <v>529</v>
      </c>
      <c r="C38" s="207" t="s">
        <v>580</v>
      </c>
      <c r="E38" s="225" t="str">
        <f t="shared" si="0"/>
        <v>715-2 Novčane kazne i oduzete imovinske koristi</v>
      </c>
      <c r="F38" s="179"/>
      <c r="G38" s="179"/>
    </row>
    <row r="39" spans="2:7" s="178" customFormat="1" ht="18">
      <c r="B39" s="206" t="s">
        <v>530</v>
      </c>
      <c r="C39" s="207" t="s">
        <v>581</v>
      </c>
      <c r="E39" s="225" t="str">
        <f t="shared" si="0"/>
        <v>715-3 Prihodi koje organi ostvaruju vršenjem svoje djelatnosti</v>
      </c>
      <c r="F39" s="179"/>
      <c r="G39" s="179"/>
    </row>
    <row r="40" spans="2:7" s="178" customFormat="1" ht="18">
      <c r="B40" s="206" t="s">
        <v>531</v>
      </c>
      <c r="C40" s="207" t="s">
        <v>582</v>
      </c>
      <c r="E40" s="225" t="str">
        <f t="shared" si="0"/>
        <v>715-4 Samodoprinosi</v>
      </c>
      <c r="F40" s="179"/>
      <c r="G40" s="179"/>
    </row>
    <row r="41" spans="2:7" s="178" customFormat="1" ht="18.75" thickBot="1">
      <c r="B41" s="208" t="s">
        <v>532</v>
      </c>
      <c r="C41" s="209" t="s">
        <v>578</v>
      </c>
      <c r="E41" s="225" t="str">
        <f t="shared" si="0"/>
        <v>715-5 Ostali prihodi</v>
      </c>
      <c r="F41" s="179"/>
      <c r="G41" s="179"/>
    </row>
    <row r="42" spans="2:7" s="178" customFormat="1" ht="18">
      <c r="B42" s="218">
        <v>72</v>
      </c>
      <c r="C42" s="196" t="s">
        <v>583</v>
      </c>
      <c r="E42" s="225" t="str">
        <f t="shared" si="0"/>
        <v>72 Primici od prodaje imovine</v>
      </c>
      <c r="F42" s="179"/>
      <c r="G42" s="179"/>
    </row>
    <row r="43" spans="2:7" s="178" customFormat="1" ht="18">
      <c r="B43" s="220">
        <v>721</v>
      </c>
      <c r="C43" s="205" t="s">
        <v>584</v>
      </c>
      <c r="E43" s="225" t="str">
        <f t="shared" si="0"/>
        <v>721 Primici od prodaje nefinansijske imovine</v>
      </c>
      <c r="F43" s="179"/>
      <c r="G43" s="179"/>
    </row>
    <row r="44" spans="2:7" s="178" customFormat="1" ht="18">
      <c r="B44" s="206" t="s">
        <v>533</v>
      </c>
      <c r="C44" s="207" t="s">
        <v>585</v>
      </c>
      <c r="E44" s="225" t="str">
        <f t="shared" si="0"/>
        <v>721-1 Primici od prodaje nepokretnosti</v>
      </c>
      <c r="F44" s="179"/>
      <c r="G44" s="179"/>
    </row>
    <row r="45" spans="2:7" s="178" customFormat="1" ht="18">
      <c r="B45" s="206" t="s">
        <v>534</v>
      </c>
      <c r="C45" s="207" t="s">
        <v>586</v>
      </c>
      <c r="E45" s="225" t="str">
        <f t="shared" si="0"/>
        <v>721-2 Primici od prodaje osnovnih sredstava</v>
      </c>
      <c r="F45" s="179"/>
      <c r="G45" s="179"/>
    </row>
    <row r="46" spans="2:7" s="178" customFormat="1" ht="18">
      <c r="B46" s="206" t="s">
        <v>535</v>
      </c>
      <c r="C46" s="207" t="s">
        <v>587</v>
      </c>
      <c r="E46" s="225" t="str">
        <f t="shared" si="0"/>
        <v>721-3 Primici od prodaje zaliha</v>
      </c>
      <c r="F46" s="179"/>
      <c r="G46" s="179"/>
    </row>
    <row r="47" spans="2:7" s="178" customFormat="1" ht="18">
      <c r="B47" s="219">
        <v>722</v>
      </c>
      <c r="C47" s="211" t="s">
        <v>588</v>
      </c>
      <c r="E47" s="225" t="str">
        <f t="shared" si="0"/>
        <v>722 Primici od prodaje finansijske imovine</v>
      </c>
      <c r="F47" s="179"/>
      <c r="G47" s="179"/>
    </row>
    <row r="48" spans="2:7" s="178" customFormat="1" ht="18">
      <c r="B48" s="206" t="s">
        <v>536</v>
      </c>
      <c r="C48" s="207" t="s">
        <v>589</v>
      </c>
      <c r="E48" s="225" t="str">
        <f t="shared" si="0"/>
        <v>722-1 Primici od prodaje akcija</v>
      </c>
      <c r="F48" s="179"/>
      <c r="G48" s="179"/>
    </row>
    <row r="49" spans="2:7" s="178" customFormat="1" ht="18.75" thickBot="1">
      <c r="B49" s="206" t="s">
        <v>537</v>
      </c>
      <c r="C49" s="209" t="s">
        <v>590</v>
      </c>
      <c r="E49" s="225" t="str">
        <f t="shared" si="0"/>
        <v>722-2 Primici od prodaje ostalih hartija od vrijednosti</v>
      </c>
      <c r="F49" s="179"/>
      <c r="G49" s="179"/>
    </row>
    <row r="50" spans="2:7" s="178" customFormat="1" ht="18">
      <c r="B50" s="218">
        <v>73</v>
      </c>
      <c r="C50" s="196" t="s">
        <v>591</v>
      </c>
      <c r="E50" s="225" t="str">
        <f t="shared" si="0"/>
        <v>73 Primici od otplate kredita i sredstva prenesena iz prethodne godine</v>
      </c>
      <c r="F50" s="179"/>
      <c r="G50" s="179"/>
    </row>
    <row r="51" spans="2:7" s="178" customFormat="1" ht="18">
      <c r="B51" s="219">
        <v>731</v>
      </c>
      <c r="C51" s="205" t="s">
        <v>592</v>
      </c>
      <c r="E51" s="225" t="str">
        <f t="shared" si="0"/>
        <v>731 Primici od otplate kredita</v>
      </c>
      <c r="F51" s="179"/>
      <c r="G51" s="179"/>
    </row>
    <row r="52" spans="2:7" s="178" customFormat="1" ht="18">
      <c r="B52" s="206" t="s">
        <v>538</v>
      </c>
      <c r="C52" s="207" t="s">
        <v>593</v>
      </c>
      <c r="E52" s="225" t="str">
        <f t="shared" si="0"/>
        <v>731-1 Primici od otplate kredita datih drugim nivoima vlasti</v>
      </c>
      <c r="F52" s="179"/>
      <c r="G52" s="179"/>
    </row>
    <row r="53" spans="2:7" s="178" customFormat="1" ht="18">
      <c r="B53" s="206" t="s">
        <v>539</v>
      </c>
      <c r="C53" s="207" t="s">
        <v>594</v>
      </c>
      <c r="E53" s="225" t="str">
        <f t="shared" si="0"/>
        <v>731-2 Primici od otplate kredita datih javnim preduzećima</v>
      </c>
      <c r="F53" s="179"/>
      <c r="G53" s="179"/>
    </row>
    <row r="54" spans="2:7" s="178" customFormat="1" ht="18">
      <c r="B54" s="206" t="s">
        <v>540</v>
      </c>
      <c r="C54" s="207" t="s">
        <v>595</v>
      </c>
      <c r="E54" s="225" t="str">
        <f t="shared" si="0"/>
        <v>731-3 Primici od otplate kredita datih drugim institucijama</v>
      </c>
      <c r="F54" s="179"/>
      <c r="G54" s="179"/>
    </row>
    <row r="55" spans="2:7" s="178" customFormat="1" ht="18">
      <c r="B55" s="206" t="s">
        <v>541</v>
      </c>
      <c r="C55" s="207" t="s">
        <v>596</v>
      </c>
      <c r="E55" s="225" t="str">
        <f t="shared" si="0"/>
        <v>731-4 Primici od otplate kredita datih fizičkim licima</v>
      </c>
      <c r="F55" s="179"/>
      <c r="G55" s="179"/>
    </row>
    <row r="56" spans="2:7" s="178" customFormat="1" ht="18.75" thickBot="1">
      <c r="B56" s="210">
        <v>732</v>
      </c>
      <c r="C56" s="212" t="s">
        <v>597</v>
      </c>
      <c r="E56" s="225" t="str">
        <f t="shared" si="0"/>
        <v>732 Sredstva prenesena iz prethodne godine</v>
      </c>
      <c r="F56" s="179"/>
      <c r="G56" s="179"/>
    </row>
    <row r="57" spans="2:7" s="178" customFormat="1" ht="18">
      <c r="B57" s="218">
        <v>74</v>
      </c>
      <c r="C57" s="196" t="s">
        <v>598</v>
      </c>
      <c r="E57" s="225" t="str">
        <f t="shared" si="0"/>
        <v>74 Donacije i transferi</v>
      </c>
      <c r="F57" s="179"/>
      <c r="G57" s="179"/>
    </row>
    <row r="58" spans="2:7" s="178" customFormat="1" ht="18">
      <c r="B58" s="219">
        <v>741</v>
      </c>
      <c r="C58" s="205" t="s">
        <v>466</v>
      </c>
      <c r="E58" s="225" t="str">
        <f t="shared" si="0"/>
        <v>741 Donacije</v>
      </c>
      <c r="F58" s="179"/>
      <c r="G58" s="179"/>
    </row>
    <row r="59" spans="2:7" s="178" customFormat="1" ht="18">
      <c r="B59" s="206" t="s">
        <v>542</v>
      </c>
      <c r="C59" s="207" t="s">
        <v>599</v>
      </c>
      <c r="E59" s="225" t="str">
        <f t="shared" si="0"/>
        <v>741-1 Tekuće donacije</v>
      </c>
      <c r="F59" s="179"/>
      <c r="G59" s="179"/>
    </row>
    <row r="60" spans="2:7" s="178" customFormat="1" ht="18">
      <c r="B60" s="206" t="s">
        <v>613</v>
      </c>
      <c r="C60" s="209" t="s">
        <v>600</v>
      </c>
      <c r="E60" s="225" t="str">
        <f t="shared" si="0"/>
        <v>741-2 Kapitalne donacije</v>
      </c>
      <c r="F60" s="179"/>
      <c r="G60" s="179"/>
    </row>
    <row r="61" spans="2:7" s="178" customFormat="1" ht="18">
      <c r="B61" s="206" t="s">
        <v>614</v>
      </c>
      <c r="C61" s="209" t="s">
        <v>464</v>
      </c>
      <c r="E61" s="225" t="str">
        <f t="shared" si="0"/>
        <v>741-3 EU donacije</v>
      </c>
      <c r="F61" s="179"/>
      <c r="G61" s="179"/>
    </row>
    <row r="62" spans="2:7" s="178" customFormat="1" ht="18">
      <c r="B62" s="221">
        <v>742</v>
      </c>
      <c r="C62" s="197" t="s">
        <v>601</v>
      </c>
      <c r="E62" s="225" t="str">
        <f t="shared" si="0"/>
        <v>742 Transferi</v>
      </c>
      <c r="F62" s="179"/>
      <c r="G62" s="179"/>
    </row>
    <row r="63" spans="2:7" s="178" customFormat="1" ht="18">
      <c r="B63" s="206" t="s">
        <v>543</v>
      </c>
      <c r="C63" s="207" t="s">
        <v>602</v>
      </c>
      <c r="E63" s="225" t="str">
        <f t="shared" si="0"/>
        <v>742-1 Transferi od budžeta države</v>
      </c>
      <c r="F63" s="179"/>
      <c r="G63" s="179"/>
    </row>
    <row r="64" spans="2:7" s="178" customFormat="1" ht="18">
      <c r="B64" s="206" t="s">
        <v>544</v>
      </c>
      <c r="C64" s="207" t="s">
        <v>603</v>
      </c>
      <c r="E64" s="225" t="str">
        <f t="shared" si="0"/>
        <v>742-2 Transferi od budžeta opštine</v>
      </c>
      <c r="F64" s="179"/>
      <c r="G64" s="179"/>
    </row>
    <row r="65" spans="2:7" s="178" customFormat="1" ht="18">
      <c r="B65" s="206" t="s">
        <v>545</v>
      </c>
      <c r="C65" s="207" t="s">
        <v>604</v>
      </c>
      <c r="E65" s="225" t="str">
        <f t="shared" si="0"/>
        <v>742-3 Transferi od fonda PIO</v>
      </c>
      <c r="F65" s="179"/>
      <c r="G65" s="179"/>
    </row>
    <row r="66" spans="2:7" s="178" customFormat="1" ht="18">
      <c r="B66" s="206" t="s">
        <v>546</v>
      </c>
      <c r="C66" s="207" t="s">
        <v>605</v>
      </c>
      <c r="E66" s="225" t="str">
        <f t="shared" si="0"/>
        <v>742-4 Transferi od fonda za zdravstveno osiguranje</v>
      </c>
      <c r="F66" s="179"/>
      <c r="G66" s="179"/>
    </row>
    <row r="67" spans="2:7" s="178" customFormat="1" ht="18">
      <c r="B67" s="206" t="s">
        <v>547</v>
      </c>
      <c r="C67" s="207" t="s">
        <v>606</v>
      </c>
      <c r="E67" s="225" t="str">
        <f t="shared" ref="E67:E72" si="1">B67&amp;" "&amp;C67</f>
        <v>742-5 Transferi od Zavoda za zapošljavanje Crne Gore</v>
      </c>
      <c r="F67" s="179"/>
      <c r="G67" s="179"/>
    </row>
    <row r="68" spans="2:7" s="178" customFormat="1" ht="18.75" thickBot="1">
      <c r="B68" s="206" t="s">
        <v>548</v>
      </c>
      <c r="C68" s="209" t="s">
        <v>607</v>
      </c>
      <c r="E68" s="225" t="str">
        <f t="shared" si="1"/>
        <v>742-6 Transferi od Egalizacionih fondova</v>
      </c>
      <c r="F68" s="179"/>
      <c r="G68" s="179"/>
    </row>
    <row r="69" spans="2:7" s="178" customFormat="1" ht="18">
      <c r="B69" s="218">
        <v>75</v>
      </c>
      <c r="C69" s="196" t="s">
        <v>608</v>
      </c>
      <c r="E69" s="225" t="str">
        <f t="shared" si="1"/>
        <v xml:space="preserve">75 Pozajmice i krediti </v>
      </c>
      <c r="F69" s="179"/>
      <c r="G69" s="179"/>
    </row>
    <row r="70" spans="2:7" s="178" customFormat="1" ht="18">
      <c r="B70" s="219">
        <v>751</v>
      </c>
      <c r="C70" s="205" t="s">
        <v>416</v>
      </c>
      <c r="E70" s="225" t="str">
        <f t="shared" si="1"/>
        <v>751 Pozajmice i krediti</v>
      </c>
      <c r="F70" s="179"/>
      <c r="G70" s="179"/>
    </row>
    <row r="71" spans="2:7" s="178" customFormat="1" ht="18">
      <c r="B71" s="206" t="s">
        <v>549</v>
      </c>
      <c r="C71" s="207" t="s">
        <v>609</v>
      </c>
      <c r="E71" s="225" t="str">
        <f t="shared" si="1"/>
        <v>751-1 Pozajmice i krediti od domaćih izvora</v>
      </c>
      <c r="F71" s="179"/>
      <c r="G71" s="179"/>
    </row>
    <row r="72" spans="2:7" s="178" customFormat="1" ht="18.75" thickBot="1">
      <c r="B72" s="208" t="s">
        <v>550</v>
      </c>
      <c r="C72" s="209" t="s">
        <v>610</v>
      </c>
      <c r="E72" s="225" t="str">
        <f t="shared" si="1"/>
        <v>751-2 Pozajmice i krediti od inostranih izvora</v>
      </c>
      <c r="F72" s="179"/>
      <c r="G72" s="179"/>
    </row>
    <row r="73" spans="2:7" ht="16.5" thickTop="1" thickBot="1">
      <c r="B73" s="214">
        <v>4</v>
      </c>
      <c r="C73" s="215" t="s">
        <v>3</v>
      </c>
      <c r="E73" s="153" t="str">
        <f>B73&amp;" "&amp;C73</f>
        <v>4 IZDACI</v>
      </c>
      <c r="G73" s="153"/>
    </row>
    <row r="74" spans="2:7" ht="15.75" thickTop="1">
      <c r="B74" s="213">
        <v>41</v>
      </c>
      <c r="C74" s="203" t="s">
        <v>473</v>
      </c>
      <c r="E74" s="153" t="str">
        <f t="shared" ref="E74:E137" si="2">B74&amp;" "&amp;C74</f>
        <v>41 TEKUĆI IZDACI</v>
      </c>
      <c r="G74" s="153"/>
    </row>
    <row r="75" spans="2:7">
      <c r="B75" s="155">
        <v>411</v>
      </c>
      <c r="C75" s="156" t="s">
        <v>4</v>
      </c>
      <c r="E75" s="153" t="str">
        <f t="shared" si="2"/>
        <v>411 Bruto zarade i doprinosi na teret poslodavca</v>
      </c>
      <c r="G75" s="153"/>
    </row>
    <row r="76" spans="2:7">
      <c r="B76" s="181" t="s">
        <v>5</v>
      </c>
      <c r="C76" s="157" t="s">
        <v>6</v>
      </c>
      <c r="E76" s="153" t="str">
        <f t="shared" si="2"/>
        <v>411-1 Neto zarade</v>
      </c>
      <c r="G76" s="153"/>
    </row>
    <row r="77" spans="2:7">
      <c r="B77" s="158" t="s">
        <v>7</v>
      </c>
      <c r="C77" s="182" t="s">
        <v>8</v>
      </c>
      <c r="E77" s="153" t="str">
        <f t="shared" si="2"/>
        <v>411-1-1 Zarada za redovan rad</v>
      </c>
      <c r="G77" s="153"/>
    </row>
    <row r="78" spans="2:7">
      <c r="B78" s="158" t="s">
        <v>9</v>
      </c>
      <c r="C78" s="182" t="s">
        <v>10</v>
      </c>
      <c r="E78" s="153" t="str">
        <f t="shared" si="2"/>
        <v>411-1-2 Prekovremeni rad</v>
      </c>
      <c r="G78" s="153"/>
    </row>
    <row r="79" spans="2:7">
      <c r="B79" s="158" t="s">
        <v>11</v>
      </c>
      <c r="C79" s="182" t="s">
        <v>12</v>
      </c>
      <c r="E79" s="153" t="str">
        <f t="shared" si="2"/>
        <v>411-1-3 Noćni rad i dežurstva</v>
      </c>
      <c r="G79" s="153"/>
    </row>
    <row r="80" spans="2:7">
      <c r="B80" s="158" t="s">
        <v>13</v>
      </c>
      <c r="C80" s="182" t="s">
        <v>14</v>
      </c>
      <c r="E80" s="153" t="str">
        <f t="shared" si="2"/>
        <v>411-1-4 Terenski dodatak</v>
      </c>
    </row>
    <row r="81" spans="2:5">
      <c r="B81" s="158" t="s">
        <v>15</v>
      </c>
      <c r="C81" s="182" t="s">
        <v>16</v>
      </c>
      <c r="E81" s="153" t="str">
        <f t="shared" si="2"/>
        <v>411-1-5 Stimulativni dodatak</v>
      </c>
    </row>
    <row r="82" spans="2:5">
      <c r="B82" s="183" t="s">
        <v>17</v>
      </c>
      <c r="C82" s="159" t="s">
        <v>18</v>
      </c>
      <c r="E82" s="153" t="str">
        <f t="shared" si="2"/>
        <v>411-2 Porez na zarade</v>
      </c>
    </row>
    <row r="83" spans="2:5">
      <c r="B83" s="183" t="s">
        <v>19</v>
      </c>
      <c r="C83" s="159" t="s">
        <v>20</v>
      </c>
      <c r="E83" s="153" t="str">
        <f t="shared" si="2"/>
        <v>411-3 Doprinosi na teret zaposlenog</v>
      </c>
    </row>
    <row r="84" spans="2:5">
      <c r="B84" s="158" t="s">
        <v>21</v>
      </c>
      <c r="C84" s="182" t="s">
        <v>22</v>
      </c>
      <c r="E84" s="153" t="str">
        <f t="shared" si="2"/>
        <v>411-3-1 Doprinos za penzijsko i invalidsko osiguranje</v>
      </c>
    </row>
    <row r="85" spans="2:5">
      <c r="B85" s="158" t="s">
        <v>23</v>
      </c>
      <c r="C85" s="182" t="s">
        <v>24</v>
      </c>
      <c r="E85" s="153" t="str">
        <f t="shared" si="2"/>
        <v>411-3-2 Doprinos za zdravstveno osiguranje</v>
      </c>
    </row>
    <row r="86" spans="2:5">
      <c r="B86" s="158" t="s">
        <v>25</v>
      </c>
      <c r="C86" s="182" t="s">
        <v>26</v>
      </c>
      <c r="E86" s="153" t="str">
        <f t="shared" si="2"/>
        <v>411-3-3 Doprinos za osiguranje od nezaposlenosti</v>
      </c>
    </row>
    <row r="87" spans="2:5">
      <c r="B87" s="183" t="s">
        <v>27</v>
      </c>
      <c r="C87" s="159" t="s">
        <v>28</v>
      </c>
      <c r="E87" s="153" t="str">
        <f t="shared" si="2"/>
        <v>411-4 Doprinosi na teret poslodavca</v>
      </c>
    </row>
    <row r="88" spans="2:5">
      <c r="B88" s="158" t="s">
        <v>29</v>
      </c>
      <c r="C88" s="184" t="s">
        <v>22</v>
      </c>
      <c r="E88" s="153" t="str">
        <f t="shared" si="2"/>
        <v>411-4-1 Doprinos za penzijsko i invalidsko osiguranje</v>
      </c>
    </row>
    <row r="89" spans="2:5">
      <c r="B89" s="158" t="s">
        <v>30</v>
      </c>
      <c r="C89" s="184" t="s">
        <v>24</v>
      </c>
      <c r="E89" s="153" t="str">
        <f t="shared" si="2"/>
        <v>411-4-2 Doprinos za zdravstveno osiguranje</v>
      </c>
    </row>
    <row r="90" spans="2:5">
      <c r="B90" s="158" t="s">
        <v>31</v>
      </c>
      <c r="C90" s="184" t="s">
        <v>26</v>
      </c>
      <c r="E90" s="153" t="str">
        <f t="shared" si="2"/>
        <v>411-4-3 Doprinos za osiguranje od nezaposlenosti</v>
      </c>
    </row>
    <row r="91" spans="2:5">
      <c r="B91" s="158" t="s">
        <v>32</v>
      </c>
      <c r="C91" s="184" t="s">
        <v>33</v>
      </c>
      <c r="E91" s="153" t="str">
        <f t="shared" si="2"/>
        <v>411-4-4 Ostali doprinosi</v>
      </c>
    </row>
    <row r="92" spans="2:5">
      <c r="B92" s="185" t="s">
        <v>34</v>
      </c>
      <c r="C92" s="160" t="s">
        <v>35</v>
      </c>
      <c r="E92" s="153" t="str">
        <f t="shared" si="2"/>
        <v>411-5 Opštinski prirez</v>
      </c>
    </row>
    <row r="93" spans="2:5">
      <c r="B93" s="161">
        <v>412</v>
      </c>
      <c r="C93" s="162" t="s">
        <v>36</v>
      </c>
      <c r="E93" s="153" t="str">
        <f t="shared" si="2"/>
        <v>412 Ostala lična primanja</v>
      </c>
    </row>
    <row r="94" spans="2:5">
      <c r="B94" s="181" t="s">
        <v>37</v>
      </c>
      <c r="C94" s="157" t="s">
        <v>38</v>
      </c>
      <c r="E94" s="153" t="str">
        <f t="shared" si="2"/>
        <v>412-1 Naknada za zimnicu</v>
      </c>
    </row>
    <row r="95" spans="2:5">
      <c r="B95" s="183" t="s">
        <v>39</v>
      </c>
      <c r="C95" s="159" t="s">
        <v>40</v>
      </c>
      <c r="E95" s="153" t="str">
        <f t="shared" si="2"/>
        <v>412-2 Naknada za stanovanje i odvojen život</v>
      </c>
    </row>
    <row r="96" spans="2:5">
      <c r="B96" s="183" t="s">
        <v>41</v>
      </c>
      <c r="C96" s="159" t="s">
        <v>42</v>
      </c>
      <c r="E96" s="153" t="str">
        <f t="shared" si="2"/>
        <v>412-3 Naknada za prevoz</v>
      </c>
    </row>
    <row r="97" spans="2:5">
      <c r="B97" s="183" t="s">
        <v>43</v>
      </c>
      <c r="C97" s="159" t="s">
        <v>44</v>
      </c>
      <c r="E97" s="153" t="str">
        <f t="shared" si="2"/>
        <v>412-4 Jubilarne nagrade</v>
      </c>
    </row>
    <row r="98" spans="2:5">
      <c r="B98" s="183" t="s">
        <v>45</v>
      </c>
      <c r="C98" s="159" t="s">
        <v>46</v>
      </c>
      <c r="E98" s="153" t="str">
        <f t="shared" si="2"/>
        <v>412-5 Otpremnine</v>
      </c>
    </row>
    <row r="99" spans="2:5">
      <c r="B99" s="183" t="s">
        <v>47</v>
      </c>
      <c r="C99" s="159" t="s">
        <v>48</v>
      </c>
      <c r="E99" s="153" t="str">
        <f t="shared" si="2"/>
        <v>412-6 Naknada skupstinskim poslanicima</v>
      </c>
    </row>
    <row r="100" spans="2:5">
      <c r="B100" s="185" t="s">
        <v>49</v>
      </c>
      <c r="C100" s="160" t="s">
        <v>50</v>
      </c>
      <c r="E100" s="153" t="str">
        <f t="shared" si="2"/>
        <v>412-7 Ostale naknade</v>
      </c>
    </row>
    <row r="101" spans="2:5">
      <c r="B101" s="163">
        <v>413</v>
      </c>
      <c r="C101" s="146" t="s">
        <v>51</v>
      </c>
      <c r="E101" s="153" t="str">
        <f t="shared" si="2"/>
        <v>413 Rashodi za materijal</v>
      </c>
    </row>
    <row r="102" spans="2:5">
      <c r="B102" s="181" t="s">
        <v>52</v>
      </c>
      <c r="C102" s="157" t="s">
        <v>53</v>
      </c>
      <c r="E102" s="153" t="str">
        <f t="shared" si="2"/>
        <v>413-1 Administrativni materijal</v>
      </c>
    </row>
    <row r="103" spans="2:5">
      <c r="B103" s="158" t="s">
        <v>54</v>
      </c>
      <c r="C103" s="182" t="s">
        <v>55</v>
      </c>
      <c r="E103" s="153" t="str">
        <f t="shared" si="2"/>
        <v>413-1-1 Kancelarijski  materijal</v>
      </c>
    </row>
    <row r="104" spans="2:5">
      <c r="B104" s="158" t="s">
        <v>56</v>
      </c>
      <c r="C104" s="182" t="s">
        <v>57</v>
      </c>
      <c r="E104" s="153" t="str">
        <f t="shared" si="2"/>
        <v>413-1-2 Sitan inventar</v>
      </c>
    </row>
    <row r="105" spans="2:5">
      <c r="B105" s="158" t="s">
        <v>58</v>
      </c>
      <c r="C105" s="182" t="s">
        <v>59</v>
      </c>
      <c r="E105" s="153" t="str">
        <f t="shared" si="2"/>
        <v>413-1-3 Sredstva higijene</v>
      </c>
    </row>
    <row r="106" spans="2:5">
      <c r="B106" s="158" t="s">
        <v>60</v>
      </c>
      <c r="C106" s="182" t="s">
        <v>61</v>
      </c>
      <c r="E106" s="153" t="str">
        <f t="shared" si="2"/>
        <v>413-1-4 Rezervni dijelove</v>
      </c>
    </row>
    <row r="107" spans="2:5">
      <c r="B107" s="158" t="s">
        <v>62</v>
      </c>
      <c r="C107" s="182" t="s">
        <v>63</v>
      </c>
      <c r="E107" s="153" t="str">
        <f t="shared" si="2"/>
        <v>413-1-5 Radna odjeća</v>
      </c>
    </row>
    <row r="108" spans="2:5">
      <c r="B108" s="183" t="s">
        <v>64</v>
      </c>
      <c r="C108" s="159" t="s">
        <v>65</v>
      </c>
      <c r="E108" s="153" t="str">
        <f t="shared" si="2"/>
        <v>413-2 Materijal za zdravstvenu zaštitu</v>
      </c>
    </row>
    <row r="109" spans="2:5">
      <c r="B109" s="158" t="s">
        <v>66</v>
      </c>
      <c r="C109" s="182" t="s">
        <v>67</v>
      </c>
      <c r="E109" s="153" t="str">
        <f t="shared" si="2"/>
        <v>413-2-1 Medicinski materijal</v>
      </c>
    </row>
    <row r="110" spans="2:5">
      <c r="B110" s="158" t="s">
        <v>68</v>
      </c>
      <c r="C110" s="182" t="s">
        <v>69</v>
      </c>
      <c r="E110" s="153" t="str">
        <f t="shared" si="2"/>
        <v>413-2-2 Laboratorijski materijal</v>
      </c>
    </row>
    <row r="111" spans="2:5">
      <c r="B111" s="158" t="s">
        <v>70</v>
      </c>
      <c r="C111" s="182" t="s">
        <v>71</v>
      </c>
      <c r="E111" s="153" t="str">
        <f t="shared" si="2"/>
        <v>413-2-3 Stomatološki materijal</v>
      </c>
    </row>
    <row r="112" spans="2:5">
      <c r="B112" s="158" t="s">
        <v>72</v>
      </c>
      <c r="C112" s="182" t="s">
        <v>73</v>
      </c>
      <c r="E112" s="153" t="str">
        <f t="shared" si="2"/>
        <v>413-2-4 Materijal za vakcinaciju i imunizaciju</v>
      </c>
    </row>
    <row r="113" spans="2:5">
      <c r="B113" s="158" t="s">
        <v>74</v>
      </c>
      <c r="C113" s="182" t="s">
        <v>75</v>
      </c>
      <c r="E113" s="153" t="str">
        <f t="shared" si="2"/>
        <v>413-2-5 Ljekovi</v>
      </c>
    </row>
    <row r="114" spans="2:5">
      <c r="B114" s="158" t="s">
        <v>76</v>
      </c>
      <c r="C114" s="182" t="s">
        <v>77</v>
      </c>
      <c r="E114" s="153" t="str">
        <f t="shared" si="2"/>
        <v>413-2-6 Ortopedski materijal</v>
      </c>
    </row>
    <row r="115" spans="2:5">
      <c r="B115" s="158" t="s">
        <v>78</v>
      </c>
      <c r="C115" s="182" t="s">
        <v>79</v>
      </c>
      <c r="E115" s="153" t="str">
        <f t="shared" si="2"/>
        <v>413-2-7 Ostali materijali za zdravstvenu zaštitu</v>
      </c>
    </row>
    <row r="116" spans="2:5">
      <c r="B116" s="183" t="s">
        <v>80</v>
      </c>
      <c r="C116" s="164" t="s">
        <v>81</v>
      </c>
      <c r="E116" s="153" t="str">
        <f t="shared" si="2"/>
        <v>413-3 Materijal za posebne namjene</v>
      </c>
    </row>
    <row r="117" spans="2:5">
      <c r="B117" s="158" t="s">
        <v>82</v>
      </c>
      <c r="C117" s="186" t="s">
        <v>83</v>
      </c>
      <c r="E117" s="153" t="str">
        <f t="shared" si="2"/>
        <v>413-3-1 Materijal za izvodjenje nastave</v>
      </c>
    </row>
    <row r="118" spans="2:5">
      <c r="B118" s="158" t="s">
        <v>84</v>
      </c>
      <c r="C118" s="186" t="s">
        <v>85</v>
      </c>
      <c r="E118" s="153" t="str">
        <f t="shared" si="2"/>
        <v>413-3-2 Materijal za poljoprivredu</v>
      </c>
    </row>
    <row r="119" spans="2:5">
      <c r="B119" s="158" t="s">
        <v>86</v>
      </c>
      <c r="C119" s="186" t="s">
        <v>87</v>
      </c>
      <c r="E119" s="153" t="str">
        <f t="shared" si="2"/>
        <v>413-3-3 Materijal za javni red i bezbjednost</v>
      </c>
    </row>
    <row r="120" spans="2:5">
      <c r="B120" s="158" t="s">
        <v>88</v>
      </c>
      <c r="C120" s="186" t="s">
        <v>89</v>
      </c>
      <c r="E120" s="153" t="str">
        <f t="shared" si="2"/>
        <v>413-3-4 Materijal za odbranu</v>
      </c>
    </row>
    <row r="121" spans="2:5">
      <c r="B121" s="158" t="s">
        <v>90</v>
      </c>
      <c r="C121" s="186" t="s">
        <v>91</v>
      </c>
      <c r="E121" s="153" t="str">
        <f t="shared" si="2"/>
        <v>413-3-5 Publikacije, časopisi i glasila</v>
      </c>
    </row>
    <row r="122" spans="2:5">
      <c r="B122" s="158" t="s">
        <v>92</v>
      </c>
      <c r="C122" s="186" t="s">
        <v>93</v>
      </c>
      <c r="E122" s="153" t="str">
        <f t="shared" si="2"/>
        <v>413-3-6 Materijal za proizvodnju i usluge</v>
      </c>
    </row>
    <row r="123" spans="2:5">
      <c r="B123" s="158" t="s">
        <v>94</v>
      </c>
      <c r="C123" s="186" t="s">
        <v>95</v>
      </c>
      <c r="E123" s="153" t="str">
        <f t="shared" si="2"/>
        <v>413-3-7 Ostalo</v>
      </c>
    </row>
    <row r="124" spans="2:5">
      <c r="B124" s="183" t="s">
        <v>96</v>
      </c>
      <c r="C124" s="159" t="s">
        <v>97</v>
      </c>
      <c r="E124" s="153" t="str">
        <f t="shared" si="2"/>
        <v>413-4 Rashodi za energiju</v>
      </c>
    </row>
    <row r="125" spans="2:5">
      <c r="B125" s="158" t="s">
        <v>98</v>
      </c>
      <c r="C125" s="182" t="s">
        <v>99</v>
      </c>
      <c r="E125" s="153" t="str">
        <f t="shared" si="2"/>
        <v>413-4-1 Rashodi za električnu energiju</v>
      </c>
    </row>
    <row r="126" spans="2:5">
      <c r="B126" s="158" t="s">
        <v>100</v>
      </c>
      <c r="C126" s="182" t="s">
        <v>101</v>
      </c>
      <c r="E126" s="153" t="str">
        <f t="shared" si="2"/>
        <v>413-4-2 Ostali rashodi za energiju</v>
      </c>
    </row>
    <row r="127" spans="2:5">
      <c r="B127" s="183" t="s">
        <v>102</v>
      </c>
      <c r="C127" s="159" t="s">
        <v>103</v>
      </c>
      <c r="E127" s="153" t="str">
        <f t="shared" si="2"/>
        <v>413-5 Rashodi za gorivo</v>
      </c>
    </row>
    <row r="128" spans="2:5">
      <c r="B128" s="158" t="s">
        <v>104</v>
      </c>
      <c r="C128" s="182" t="s">
        <v>105</v>
      </c>
      <c r="E128" s="153" t="str">
        <f t="shared" si="2"/>
        <v>413-5-1 Rashodi za tečna goriva (dizel, benzin, mazut)</v>
      </c>
    </row>
    <row r="129" spans="2:5">
      <c r="B129" s="158" t="s">
        <v>106</v>
      </c>
      <c r="C129" s="182" t="s">
        <v>107</v>
      </c>
      <c r="E129" s="153" t="str">
        <f t="shared" si="2"/>
        <v>413-5-2 Rashodi za gas</v>
      </c>
    </row>
    <row r="130" spans="2:5">
      <c r="B130" s="158" t="s">
        <v>108</v>
      </c>
      <c r="C130" s="182" t="s">
        <v>465</v>
      </c>
      <c r="E130" s="153" t="str">
        <f t="shared" si="2"/>
        <v>413-5-3 Rashodi za čvrsto gorivo (drvo, ugalj)</v>
      </c>
    </row>
    <row r="131" spans="2:5">
      <c r="B131" s="185" t="s">
        <v>109</v>
      </c>
      <c r="C131" s="160" t="s">
        <v>110</v>
      </c>
      <c r="E131" s="153" t="str">
        <f t="shared" si="2"/>
        <v>413-9 Ostali rashod za materijal</v>
      </c>
    </row>
    <row r="132" spans="2:5">
      <c r="B132" s="163">
        <v>414</v>
      </c>
      <c r="C132" s="146" t="s">
        <v>476</v>
      </c>
      <c r="E132" s="153" t="str">
        <f t="shared" si="2"/>
        <v>414 Rashodi za usluge</v>
      </c>
    </row>
    <row r="133" spans="2:5">
      <c r="B133" s="183" t="s">
        <v>111</v>
      </c>
      <c r="C133" s="147" t="s">
        <v>477</v>
      </c>
      <c r="E133" s="153" t="str">
        <f t="shared" si="2"/>
        <v>414-1 Službena putovanja</v>
      </c>
    </row>
    <row r="134" spans="2:5">
      <c r="B134" s="158" t="s">
        <v>112</v>
      </c>
      <c r="C134" s="148" t="s">
        <v>478</v>
      </c>
      <c r="E134" s="153" t="str">
        <f t="shared" si="2"/>
        <v>414-1-1 Službena putovanja u zemlji</v>
      </c>
    </row>
    <row r="135" spans="2:5">
      <c r="B135" s="158" t="s">
        <v>113</v>
      </c>
      <c r="C135" s="148" t="s">
        <v>479</v>
      </c>
      <c r="E135" s="153" t="str">
        <f t="shared" si="2"/>
        <v>414-1-2 Službena putovanja u inostranstvu</v>
      </c>
    </row>
    <row r="136" spans="2:5">
      <c r="B136" s="183" t="s">
        <v>114</v>
      </c>
      <c r="C136" s="147" t="s">
        <v>480</v>
      </c>
      <c r="E136" s="153" t="str">
        <f t="shared" si="2"/>
        <v>414-2 Reprezentacija</v>
      </c>
    </row>
    <row r="137" spans="2:5">
      <c r="B137" s="158" t="s">
        <v>115</v>
      </c>
      <c r="C137" s="148" t="s">
        <v>481</v>
      </c>
      <c r="E137" s="153" t="str">
        <f t="shared" si="2"/>
        <v>414-2-1 Reprezentacija u zemlji</v>
      </c>
    </row>
    <row r="138" spans="2:5">
      <c r="B138" s="158" t="s">
        <v>116</v>
      </c>
      <c r="C138" s="148" t="s">
        <v>482</v>
      </c>
      <c r="E138" s="153" t="str">
        <f t="shared" ref="E138:E201" si="3">B138&amp;" "&amp;C138</f>
        <v>414-2-2 Reprezentacija u inostranstvu</v>
      </c>
    </row>
    <row r="139" spans="2:5">
      <c r="B139" s="183" t="s">
        <v>117</v>
      </c>
      <c r="C139" s="147" t="s">
        <v>483</v>
      </c>
      <c r="E139" s="153" t="str">
        <f t="shared" si="3"/>
        <v>414-3 Komunikacione usluge</v>
      </c>
    </row>
    <row r="140" spans="2:5">
      <c r="B140" s="158" t="s">
        <v>118</v>
      </c>
      <c r="C140" s="148" t="s">
        <v>484</v>
      </c>
      <c r="E140" s="153" t="str">
        <f t="shared" si="3"/>
        <v>414-3-1 Telefonske usluge</v>
      </c>
    </row>
    <row r="141" spans="2:5">
      <c r="B141" s="158" t="s">
        <v>119</v>
      </c>
      <c r="C141" s="148" t="s">
        <v>485</v>
      </c>
      <c r="E141" s="153" t="str">
        <f t="shared" si="3"/>
        <v>414-3-2 Rrashodi za korišćenje interneta</v>
      </c>
    </row>
    <row r="142" spans="2:5">
      <c r="B142" s="158" t="s">
        <v>120</v>
      </c>
      <c r="C142" s="148" t="s">
        <v>486</v>
      </c>
      <c r="E142" s="153" t="str">
        <f t="shared" si="3"/>
        <v>414-3-3 Poštanske usluge</v>
      </c>
    </row>
    <row r="143" spans="2:5">
      <c r="B143" s="158" t="s">
        <v>121</v>
      </c>
      <c r="C143" s="148" t="s">
        <v>487</v>
      </c>
      <c r="E143" s="153" t="str">
        <f t="shared" si="3"/>
        <v>414-3-4 Ostale komunikacione usluge</v>
      </c>
    </row>
    <row r="144" spans="2:5">
      <c r="B144" s="183" t="s">
        <v>122</v>
      </c>
      <c r="C144" s="147" t="s">
        <v>488</v>
      </c>
      <c r="E144" s="153" t="str">
        <f t="shared" si="3"/>
        <v>414-4 Bankarske usluge i negativne kursne razlike</v>
      </c>
    </row>
    <row r="145" spans="2:5">
      <c r="B145" s="158" t="s">
        <v>123</v>
      </c>
      <c r="C145" s="148" t="s">
        <v>489</v>
      </c>
      <c r="E145" s="153" t="str">
        <f t="shared" si="3"/>
        <v>414-4-1 Bankarske usluge</v>
      </c>
    </row>
    <row r="146" spans="2:5">
      <c r="B146" s="158" t="s">
        <v>124</v>
      </c>
      <c r="C146" s="148" t="s">
        <v>490</v>
      </c>
      <c r="E146" s="153" t="str">
        <f t="shared" si="3"/>
        <v>414-4-2 Negativne kursne razlike</v>
      </c>
    </row>
    <row r="147" spans="2:5">
      <c r="B147" s="183" t="s">
        <v>125</v>
      </c>
      <c r="C147" s="147" t="s">
        <v>491</v>
      </c>
      <c r="E147" s="153" t="str">
        <f t="shared" si="3"/>
        <v>414-5 Usluge prevoza</v>
      </c>
    </row>
    <row r="148" spans="2:5">
      <c r="B148" s="183" t="s">
        <v>126</v>
      </c>
      <c r="C148" s="147" t="s">
        <v>492</v>
      </c>
      <c r="E148" s="153" t="str">
        <f t="shared" si="3"/>
        <v>414-6 Advokatske, notarske i pravne usluge</v>
      </c>
    </row>
    <row r="149" spans="2:5">
      <c r="B149" s="183" t="s">
        <v>127</v>
      </c>
      <c r="C149" s="147" t="s">
        <v>493</v>
      </c>
      <c r="E149" s="153" t="str">
        <f t="shared" si="3"/>
        <v>414-7 Konsultantske usluge, projekti i studije</v>
      </c>
    </row>
    <row r="150" spans="2:5">
      <c r="B150" s="183" t="s">
        <v>128</v>
      </c>
      <c r="C150" s="147" t="s">
        <v>494</v>
      </c>
      <c r="E150" s="153" t="str">
        <f t="shared" si="3"/>
        <v>414-8 Usluge stručnog usavršavanja</v>
      </c>
    </row>
    <row r="151" spans="2:5">
      <c r="B151" s="187" t="s">
        <v>129</v>
      </c>
      <c r="C151" s="152" t="s">
        <v>495</v>
      </c>
      <c r="E151" s="153" t="str">
        <f t="shared" si="3"/>
        <v>414-9 Ostale usluge</v>
      </c>
    </row>
    <row r="152" spans="2:5">
      <c r="B152" s="163">
        <v>415</v>
      </c>
      <c r="C152" s="146" t="s">
        <v>130</v>
      </c>
      <c r="E152" s="153" t="str">
        <f t="shared" si="3"/>
        <v>415 Rashodi za tekuće održavanje</v>
      </c>
    </row>
    <row r="153" spans="2:5">
      <c r="B153" s="181" t="s">
        <v>131</v>
      </c>
      <c r="C153" s="157" t="s">
        <v>132</v>
      </c>
      <c r="E153" s="153" t="str">
        <f t="shared" si="3"/>
        <v>415-1 Tekuće održavanje javne infrastrukture</v>
      </c>
    </row>
    <row r="154" spans="2:5">
      <c r="B154" s="183" t="s">
        <v>133</v>
      </c>
      <c r="C154" s="159" t="s">
        <v>134</v>
      </c>
      <c r="E154" s="153" t="str">
        <f t="shared" si="3"/>
        <v>415-2 Tekuće održavanje građevinskih objekata</v>
      </c>
    </row>
    <row r="155" spans="2:5">
      <c r="B155" s="183" t="s">
        <v>135</v>
      </c>
      <c r="C155" s="159" t="s">
        <v>136</v>
      </c>
      <c r="E155" s="153" t="str">
        <f t="shared" si="3"/>
        <v>415-3 Tekuće održavanje opreme</v>
      </c>
    </row>
    <row r="156" spans="2:5">
      <c r="B156" s="163">
        <v>416</v>
      </c>
      <c r="C156" s="146" t="s">
        <v>137</v>
      </c>
      <c r="E156" s="153" t="str">
        <f t="shared" si="3"/>
        <v>416 Kamate</v>
      </c>
    </row>
    <row r="157" spans="2:5">
      <c r="B157" s="183" t="s">
        <v>138</v>
      </c>
      <c r="C157" s="159" t="s">
        <v>139</v>
      </c>
      <c r="E157" s="153" t="str">
        <f t="shared" si="3"/>
        <v>416-1 Kamate rezidentima</v>
      </c>
    </row>
    <row r="158" spans="2:5">
      <c r="B158" s="158" t="s">
        <v>140</v>
      </c>
      <c r="C158" s="182" t="s">
        <v>141</v>
      </c>
      <c r="E158" s="153" t="str">
        <f t="shared" si="3"/>
        <v>416-1-1 Kamate finansijskim institucijama</v>
      </c>
    </row>
    <row r="159" spans="2:5">
      <c r="B159" s="158" t="s">
        <v>142</v>
      </c>
      <c r="C159" s="182" t="s">
        <v>143</v>
      </c>
      <c r="E159" s="153" t="str">
        <f t="shared" si="3"/>
        <v>416-1-2 Kamate nefinansijskim institucijama</v>
      </c>
    </row>
    <row r="160" spans="2:5">
      <c r="B160" s="183" t="s">
        <v>144</v>
      </c>
      <c r="C160" s="159" t="s">
        <v>145</v>
      </c>
      <c r="E160" s="153" t="str">
        <f t="shared" si="3"/>
        <v>416-2 Kamate nerezidentima</v>
      </c>
    </row>
    <row r="161" spans="2:5">
      <c r="B161" s="158" t="s">
        <v>146</v>
      </c>
      <c r="C161" s="182" t="s">
        <v>141</v>
      </c>
      <c r="E161" s="153" t="str">
        <f t="shared" si="3"/>
        <v>416-2-1 Kamate finansijskim institucijama</v>
      </c>
    </row>
    <row r="162" spans="2:5">
      <c r="B162" s="158" t="s">
        <v>147</v>
      </c>
      <c r="C162" s="182" t="s">
        <v>143</v>
      </c>
      <c r="E162" s="153" t="str">
        <f t="shared" si="3"/>
        <v>416-2-2 Kamate nefinansijskim institucijama</v>
      </c>
    </row>
    <row r="163" spans="2:5">
      <c r="B163" s="163">
        <v>417</v>
      </c>
      <c r="C163" s="146" t="s">
        <v>148</v>
      </c>
      <c r="E163" s="153" t="str">
        <f t="shared" si="3"/>
        <v>417 Renta</v>
      </c>
    </row>
    <row r="164" spans="2:5">
      <c r="B164" s="183" t="s">
        <v>149</v>
      </c>
      <c r="C164" s="159" t="s">
        <v>150</v>
      </c>
      <c r="E164" s="153" t="str">
        <f t="shared" si="3"/>
        <v>417-1 Zakup objekata</v>
      </c>
    </row>
    <row r="165" spans="2:5">
      <c r="B165" s="183" t="s">
        <v>151</v>
      </c>
      <c r="C165" s="159" t="s">
        <v>152</v>
      </c>
      <c r="E165" s="153" t="str">
        <f t="shared" si="3"/>
        <v>417-2 Zakup opreme</v>
      </c>
    </row>
    <row r="166" spans="2:5">
      <c r="B166" s="183" t="s">
        <v>153</v>
      </c>
      <c r="C166" s="159" t="s">
        <v>154</v>
      </c>
      <c r="E166" s="153" t="str">
        <f t="shared" si="3"/>
        <v>417-3 Zakup zemljišta</v>
      </c>
    </row>
    <row r="167" spans="2:5">
      <c r="B167" s="163">
        <v>418</v>
      </c>
      <c r="C167" s="146" t="s">
        <v>155</v>
      </c>
      <c r="E167" s="153" t="str">
        <f t="shared" si="3"/>
        <v>418 Subvencije</v>
      </c>
    </row>
    <row r="168" spans="2:5">
      <c r="B168" s="183" t="s">
        <v>156</v>
      </c>
      <c r="C168" s="159" t="s">
        <v>157</v>
      </c>
      <c r="E168" s="153" t="str">
        <f t="shared" si="3"/>
        <v>418-1 Subvencije za proizvodnju i pružanje usluga</v>
      </c>
    </row>
    <row r="169" spans="2:5">
      <c r="B169" s="183" t="s">
        <v>158</v>
      </c>
      <c r="C169" s="159" t="s">
        <v>159</v>
      </c>
      <c r="E169" s="153" t="str">
        <f t="shared" si="3"/>
        <v>418-2 Izvozne subvencije</v>
      </c>
    </row>
    <row r="170" spans="2:5">
      <c r="B170" s="185" t="s">
        <v>160</v>
      </c>
      <c r="C170" s="160" t="s">
        <v>161</v>
      </c>
      <c r="E170" s="153" t="str">
        <f t="shared" si="3"/>
        <v>418-3 Uvozne subvencije</v>
      </c>
    </row>
    <row r="171" spans="2:5">
      <c r="B171" s="163">
        <v>419</v>
      </c>
      <c r="C171" s="146" t="s">
        <v>162</v>
      </c>
      <c r="E171" s="153" t="str">
        <f t="shared" si="3"/>
        <v>419 Ostali izdaci</v>
      </c>
    </row>
    <row r="172" spans="2:5">
      <c r="B172" s="181" t="s">
        <v>163</v>
      </c>
      <c r="C172" s="157" t="s">
        <v>164</v>
      </c>
      <c r="E172" s="153" t="str">
        <f t="shared" si="3"/>
        <v>419-1 Izdaci po osnovu isplate ugovora o djelu</v>
      </c>
    </row>
    <row r="173" spans="2:5">
      <c r="B173" s="183" t="s">
        <v>165</v>
      </c>
      <c r="C173" s="159" t="s">
        <v>166</v>
      </c>
      <c r="E173" s="153" t="str">
        <f t="shared" si="3"/>
        <v>419-2 Izdaci po osnovu troškova sudskih postupaka</v>
      </c>
    </row>
    <row r="174" spans="2:5">
      <c r="B174" s="183" t="s">
        <v>167</v>
      </c>
      <c r="C174" s="159" t="s">
        <v>168</v>
      </c>
      <c r="E174" s="153" t="str">
        <f t="shared" si="3"/>
        <v>419-3 Izrada i održavanje softvera</v>
      </c>
    </row>
    <row r="175" spans="2:5">
      <c r="B175" s="183" t="s">
        <v>169</v>
      </c>
      <c r="C175" s="159" t="s">
        <v>170</v>
      </c>
      <c r="E175" s="153" t="str">
        <f t="shared" si="3"/>
        <v>419-4 Osiguranje</v>
      </c>
    </row>
    <row r="176" spans="2:5">
      <c r="B176" s="188" t="s">
        <v>171</v>
      </c>
      <c r="C176" s="159" t="s">
        <v>172</v>
      </c>
      <c r="E176" s="153" t="str">
        <f t="shared" si="3"/>
        <v>419-5 Kontribucije za članstvo u domaćim i međunarodnim organizacijama</v>
      </c>
    </row>
    <row r="177" spans="2:5">
      <c r="B177" s="158" t="s">
        <v>173</v>
      </c>
      <c r="C177" s="182" t="s">
        <v>174</v>
      </c>
      <c r="E177" s="153" t="str">
        <f t="shared" si="3"/>
        <v>419-5-1 Kontribucije za članstvo u domaćim organizacijama</v>
      </c>
    </row>
    <row r="178" spans="2:5">
      <c r="B178" s="158" t="s">
        <v>175</v>
      </c>
      <c r="C178" s="182" t="s">
        <v>176</v>
      </c>
      <c r="E178" s="153" t="str">
        <f t="shared" si="3"/>
        <v>419-5-2 Kontribucije za članstvo u međunarodnim organizacijama</v>
      </c>
    </row>
    <row r="179" spans="2:5">
      <c r="B179" s="183" t="s">
        <v>177</v>
      </c>
      <c r="C179" s="159" t="s">
        <v>178</v>
      </c>
      <c r="E179" s="153" t="str">
        <f t="shared" si="3"/>
        <v>419-6 Komunalne naknade</v>
      </c>
    </row>
    <row r="180" spans="2:5">
      <c r="B180" s="188" t="s">
        <v>179</v>
      </c>
      <c r="C180" s="159" t="s">
        <v>180</v>
      </c>
      <c r="E180" s="153" t="str">
        <f t="shared" si="3"/>
        <v>419-7 Kazne</v>
      </c>
    </row>
    <row r="181" spans="2:5">
      <c r="B181" s="183" t="s">
        <v>181</v>
      </c>
      <c r="C181" s="159" t="s">
        <v>182</v>
      </c>
      <c r="E181" s="153" t="str">
        <f t="shared" si="3"/>
        <v>419-8 Takse</v>
      </c>
    </row>
    <row r="182" spans="2:5" ht="15.75" thickBot="1">
      <c r="B182" s="189" t="s">
        <v>183</v>
      </c>
      <c r="C182" s="165" t="s">
        <v>95</v>
      </c>
      <c r="E182" s="153" t="str">
        <f t="shared" si="3"/>
        <v>419-9 Ostalo</v>
      </c>
    </row>
    <row r="183" spans="2:5">
      <c r="B183" s="166">
        <v>42</v>
      </c>
      <c r="C183" s="167" t="s">
        <v>184</v>
      </c>
      <c r="E183" s="153" t="str">
        <f t="shared" si="3"/>
        <v>42 Transferi za socijalnu zaštitu</v>
      </c>
    </row>
    <row r="184" spans="2:5">
      <c r="B184" s="155">
        <v>421</v>
      </c>
      <c r="C184" s="168" t="s">
        <v>185</v>
      </c>
      <c r="E184" s="153" t="str">
        <f t="shared" si="3"/>
        <v>421 Prava iz oblasti socijalne zaštite</v>
      </c>
    </row>
    <row r="185" spans="2:5">
      <c r="B185" s="183" t="s">
        <v>186</v>
      </c>
      <c r="C185" s="159" t="s">
        <v>187</v>
      </c>
      <c r="E185" s="153" t="str">
        <f t="shared" si="3"/>
        <v>421-1 Dječiji dodaci</v>
      </c>
    </row>
    <row r="186" spans="2:5">
      <c r="B186" s="183" t="s">
        <v>188</v>
      </c>
      <c r="C186" s="159" t="s">
        <v>189</v>
      </c>
      <c r="E186" s="153" t="str">
        <f t="shared" si="3"/>
        <v>421-2 Boračko invalidska zaštita</v>
      </c>
    </row>
    <row r="187" spans="2:5">
      <c r="B187" s="183" t="s">
        <v>190</v>
      </c>
      <c r="C187" s="159" t="s">
        <v>191</v>
      </c>
      <c r="E187" s="153" t="str">
        <f t="shared" si="3"/>
        <v>421-3 Materijalno obezbjeđenje porodice</v>
      </c>
    </row>
    <row r="188" spans="2:5">
      <c r="B188" s="183" t="s">
        <v>192</v>
      </c>
      <c r="C188" s="159" t="s">
        <v>193</v>
      </c>
      <c r="E188" s="153" t="str">
        <f t="shared" si="3"/>
        <v>421-4 Porodiljska odsustva</v>
      </c>
    </row>
    <row r="189" spans="2:5">
      <c r="B189" s="183" t="s">
        <v>194</v>
      </c>
      <c r="C189" s="159" t="s">
        <v>195</v>
      </c>
      <c r="E189" s="153" t="str">
        <f t="shared" si="3"/>
        <v>421-5 Tuđa njega i pomoć</v>
      </c>
    </row>
    <row r="190" spans="2:5">
      <c r="B190" s="183" t="s">
        <v>196</v>
      </c>
      <c r="C190" s="159" t="s">
        <v>197</v>
      </c>
      <c r="E190" s="153" t="str">
        <f t="shared" si="3"/>
        <v>421-6 Ishrana djece u predškolskim ustanovama</v>
      </c>
    </row>
    <row r="191" spans="2:5">
      <c r="B191" s="185" t="s">
        <v>198</v>
      </c>
      <c r="C191" s="160" t="s">
        <v>199</v>
      </c>
      <c r="E191" s="153" t="str">
        <f t="shared" si="3"/>
        <v>421-7 Izdržavanje štićenika u domovima</v>
      </c>
    </row>
    <row r="192" spans="2:5">
      <c r="B192" s="163">
        <v>422</v>
      </c>
      <c r="C192" s="169" t="s">
        <v>200</v>
      </c>
      <c r="E192" s="153" t="str">
        <f t="shared" si="3"/>
        <v>422 Sredstva za tehnološke viškove</v>
      </c>
    </row>
    <row r="193" spans="2:5">
      <c r="B193" s="183" t="s">
        <v>201</v>
      </c>
      <c r="C193" s="159" t="s">
        <v>202</v>
      </c>
      <c r="E193" s="153" t="str">
        <f t="shared" si="3"/>
        <v>422-1 Garantovane zarade</v>
      </c>
    </row>
    <row r="194" spans="2:5">
      <c r="B194" s="183" t="s">
        <v>203</v>
      </c>
      <c r="C194" s="159" t="s">
        <v>204</v>
      </c>
      <c r="E194" s="153" t="str">
        <f t="shared" si="3"/>
        <v>422-2 Otpremnine za tehnološke viškove</v>
      </c>
    </row>
    <row r="195" spans="2:5">
      <c r="B195" s="183" t="s">
        <v>205</v>
      </c>
      <c r="C195" s="159" t="s">
        <v>206</v>
      </c>
      <c r="E195" s="153" t="str">
        <f t="shared" si="3"/>
        <v>422-3 Dokup staža</v>
      </c>
    </row>
    <row r="196" spans="2:5">
      <c r="B196" s="183" t="s">
        <v>207</v>
      </c>
      <c r="C196" s="159" t="s">
        <v>208</v>
      </c>
      <c r="E196" s="153" t="str">
        <f t="shared" si="3"/>
        <v>422-4 Naknade nezaposlenim licima</v>
      </c>
    </row>
    <row r="197" spans="2:5">
      <c r="B197" s="183" t="s">
        <v>209</v>
      </c>
      <c r="C197" s="159" t="s">
        <v>95</v>
      </c>
      <c r="E197" s="153" t="str">
        <f t="shared" si="3"/>
        <v>422-5 Ostalo</v>
      </c>
    </row>
    <row r="198" spans="2:5">
      <c r="B198" s="163">
        <v>423</v>
      </c>
      <c r="C198" s="169" t="s">
        <v>210</v>
      </c>
      <c r="E198" s="153" t="str">
        <f t="shared" si="3"/>
        <v>423 Prava iz oblasti penzijskog i invalidskog osiguranja</v>
      </c>
    </row>
    <row r="199" spans="2:5">
      <c r="B199" s="183" t="s">
        <v>211</v>
      </c>
      <c r="C199" s="159" t="s">
        <v>212</v>
      </c>
      <c r="E199" s="153" t="str">
        <f t="shared" si="3"/>
        <v>423-1 Starosna penzija</v>
      </c>
    </row>
    <row r="200" spans="2:5">
      <c r="B200" s="183" t="s">
        <v>213</v>
      </c>
      <c r="C200" s="159" t="s">
        <v>214</v>
      </c>
      <c r="E200" s="153" t="str">
        <f t="shared" si="3"/>
        <v>423-2 Invalidska penzija</v>
      </c>
    </row>
    <row r="201" spans="2:5">
      <c r="B201" s="183" t="s">
        <v>215</v>
      </c>
      <c r="C201" s="159" t="s">
        <v>216</v>
      </c>
      <c r="E201" s="153" t="str">
        <f t="shared" si="3"/>
        <v>423-3 Porodična penzija</v>
      </c>
    </row>
    <row r="202" spans="2:5">
      <c r="B202" s="183" t="s">
        <v>217</v>
      </c>
      <c r="C202" s="159" t="s">
        <v>218</v>
      </c>
      <c r="E202" s="153" t="str">
        <f t="shared" ref="E202:E265" si="4">B202&amp;" "&amp;C202</f>
        <v>423-4 Naknade</v>
      </c>
    </row>
    <row r="203" spans="2:5">
      <c r="B203" s="158" t="s">
        <v>219</v>
      </c>
      <c r="C203" s="190" t="s">
        <v>220</v>
      </c>
      <c r="E203" s="153" t="str">
        <f t="shared" si="4"/>
        <v>423-4-1 Pogrebni troškovi</v>
      </c>
    </row>
    <row r="204" spans="2:5">
      <c r="B204" s="158" t="s">
        <v>221</v>
      </c>
      <c r="C204" s="190" t="s">
        <v>222</v>
      </c>
      <c r="E204" s="153" t="str">
        <f t="shared" si="4"/>
        <v>423-4-2 Tjelesno oštećenje</v>
      </c>
    </row>
    <row r="205" spans="2:5">
      <c r="B205" s="158" t="s">
        <v>223</v>
      </c>
      <c r="C205" s="190" t="s">
        <v>224</v>
      </c>
      <c r="E205" s="153" t="str">
        <f t="shared" si="4"/>
        <v>423-4-3 Privremene naknade nezaposlenim invalidima rada II i III kategorije</v>
      </c>
    </row>
    <row r="206" spans="2:5">
      <c r="B206" s="158" t="s">
        <v>225</v>
      </c>
      <c r="C206" s="190" t="s">
        <v>226</v>
      </c>
      <c r="E206" s="153" t="str">
        <f t="shared" si="4"/>
        <v>423-4-4 Naknade zaposlenim invalidima rada II i III kategorije</v>
      </c>
    </row>
    <row r="207" spans="2:5">
      <c r="B207" s="183" t="s">
        <v>227</v>
      </c>
      <c r="C207" s="159" t="s">
        <v>228</v>
      </c>
      <c r="E207" s="153" t="str">
        <f t="shared" si="4"/>
        <v>423-5 Dodaci</v>
      </c>
    </row>
    <row r="208" spans="2:5">
      <c r="B208" s="158" t="s">
        <v>229</v>
      </c>
      <c r="C208" s="190" t="s">
        <v>230</v>
      </c>
      <c r="E208" s="153" t="str">
        <f t="shared" si="4"/>
        <v>423-5-1 Dodatak za spomenicu</v>
      </c>
    </row>
    <row r="209" spans="2:5">
      <c r="B209" s="158" t="s">
        <v>231</v>
      </c>
      <c r="C209" s="190" t="s">
        <v>232</v>
      </c>
      <c r="E209" s="153" t="str">
        <f t="shared" si="4"/>
        <v>423-5-2 Dodatak za tuđu njegu i pomoć</v>
      </c>
    </row>
    <row r="210" spans="2:5">
      <c r="B210" s="183" t="s">
        <v>233</v>
      </c>
      <c r="C210" s="159" t="s">
        <v>234</v>
      </c>
      <c r="E210" s="153" t="str">
        <f t="shared" si="4"/>
        <v>423-6 Ostala prava</v>
      </c>
    </row>
    <row r="211" spans="2:5">
      <c r="B211" s="158" t="s">
        <v>235</v>
      </c>
      <c r="C211" s="190" t="s">
        <v>236</v>
      </c>
      <c r="E211" s="153" t="str">
        <f t="shared" si="4"/>
        <v>423-6-1 Penzije u stranim zemljama</v>
      </c>
    </row>
    <row r="212" spans="2:5">
      <c r="B212" s="183" t="s">
        <v>237</v>
      </c>
      <c r="C212" s="159" t="s">
        <v>238</v>
      </c>
      <c r="E212" s="153" t="str">
        <f t="shared" si="4"/>
        <v>423-7 Doprinos za zdravstvenu zaštitu penzionera</v>
      </c>
    </row>
    <row r="213" spans="2:5">
      <c r="B213" s="163">
        <v>424</v>
      </c>
      <c r="C213" s="169" t="s">
        <v>239</v>
      </c>
      <c r="E213" s="153" t="str">
        <f t="shared" si="4"/>
        <v>424 Ostala prava iz oblasti zdravstvene zaštite</v>
      </c>
    </row>
    <row r="214" spans="2:5">
      <c r="B214" s="183" t="s">
        <v>240</v>
      </c>
      <c r="C214" s="159" t="s">
        <v>241</v>
      </c>
      <c r="E214" s="153" t="str">
        <f t="shared" si="4"/>
        <v>424-1 Liječenje van Crne Gore</v>
      </c>
    </row>
    <row r="215" spans="2:5">
      <c r="B215" s="158" t="s">
        <v>242</v>
      </c>
      <c r="C215" s="191" t="s">
        <v>243</v>
      </c>
      <c r="E215" s="153" t="str">
        <f t="shared" si="4"/>
        <v>424-1-1 Ambulantno liječenje</v>
      </c>
    </row>
    <row r="216" spans="2:5">
      <c r="B216" s="158" t="s">
        <v>244</v>
      </c>
      <c r="C216" s="191" t="s">
        <v>245</v>
      </c>
      <c r="E216" s="153" t="str">
        <f t="shared" si="4"/>
        <v>424-1-2 Stacionarno liječenje</v>
      </c>
    </row>
    <row r="217" spans="2:5">
      <c r="B217" s="158" t="s">
        <v>246</v>
      </c>
      <c r="C217" s="191" t="s">
        <v>247</v>
      </c>
      <c r="E217" s="153" t="str">
        <f t="shared" si="4"/>
        <v>424-1-3 Ostalo liječenje</v>
      </c>
    </row>
    <row r="218" spans="2:5">
      <c r="B218" s="163">
        <v>425</v>
      </c>
      <c r="C218" s="169" t="s">
        <v>248</v>
      </c>
      <c r="E218" s="153" t="str">
        <f t="shared" si="4"/>
        <v>425 Ostala prava iz zdravstvenog osiguranja</v>
      </c>
    </row>
    <row r="219" spans="2:5">
      <c r="B219" s="183" t="s">
        <v>249</v>
      </c>
      <c r="C219" s="159" t="s">
        <v>250</v>
      </c>
      <c r="E219" s="153" t="str">
        <f t="shared" si="4"/>
        <v>425-1 Ortopedske sprave i pomagala</v>
      </c>
    </row>
    <row r="220" spans="2:5">
      <c r="B220" s="183" t="s">
        <v>251</v>
      </c>
      <c r="C220" s="159" t="s">
        <v>252</v>
      </c>
      <c r="E220" s="153" t="str">
        <f t="shared" si="4"/>
        <v>425-2 Naknade za bolovanje preko 60 dana</v>
      </c>
    </row>
    <row r="221" spans="2:5" ht="15.75" thickBot="1">
      <c r="B221" s="192" t="s">
        <v>253</v>
      </c>
      <c r="C221" s="165" t="s">
        <v>254</v>
      </c>
      <c r="E221" s="153" t="str">
        <f t="shared" si="4"/>
        <v>425-3 Naknade za putne troškove osiguranika</v>
      </c>
    </row>
    <row r="222" spans="2:5">
      <c r="B222" s="166">
        <v>43</v>
      </c>
      <c r="C222" s="167" t="s">
        <v>255</v>
      </c>
      <c r="E222" s="153" t="str">
        <f t="shared" si="4"/>
        <v xml:space="preserve">43 Transferi institucijama, pojedincima, nevladinom i javnom sektoru </v>
      </c>
    </row>
    <row r="223" spans="2:5">
      <c r="B223" s="170">
        <v>431</v>
      </c>
      <c r="C223" s="168" t="s">
        <v>255</v>
      </c>
      <c r="E223" s="153" t="str">
        <f t="shared" si="4"/>
        <v xml:space="preserve">431 Transferi institucijama, pojedincima, nevladinom i javnom sektoru </v>
      </c>
    </row>
    <row r="224" spans="2:5">
      <c r="B224" s="193" t="s">
        <v>256</v>
      </c>
      <c r="C224" s="159" t="s">
        <v>257</v>
      </c>
      <c r="E224" s="153" t="str">
        <f t="shared" si="4"/>
        <v xml:space="preserve">431-1 Transferi za zdravstvenu zaštitu </v>
      </c>
    </row>
    <row r="225" spans="2:5">
      <c r="B225" s="171" t="s">
        <v>258</v>
      </c>
      <c r="C225" s="190" t="s">
        <v>259</v>
      </c>
      <c r="E225" s="153" t="str">
        <f t="shared" si="4"/>
        <v>431-1-1 Transferi za primarnu zdravstvenu zaštitu</v>
      </c>
    </row>
    <row r="226" spans="2:5">
      <c r="B226" s="171" t="s">
        <v>260</v>
      </c>
      <c r="C226" s="190" t="s">
        <v>261</v>
      </c>
      <c r="E226" s="153" t="str">
        <f t="shared" si="4"/>
        <v>431-1-2 Transferi za sekundarnu zdravstvenu zaštitu</v>
      </c>
    </row>
    <row r="227" spans="2:5">
      <c r="B227" s="171" t="s">
        <v>262</v>
      </c>
      <c r="C227" s="190" t="s">
        <v>263</v>
      </c>
      <c r="E227" s="153" t="str">
        <f t="shared" si="4"/>
        <v>431-1-3 Transferi za tercijarnu zdravstvenu zaštitu</v>
      </c>
    </row>
    <row r="228" spans="2:5">
      <c r="B228" s="193" t="s">
        <v>264</v>
      </c>
      <c r="C228" s="159" t="s">
        <v>265</v>
      </c>
      <c r="E228" s="153" t="str">
        <f t="shared" si="4"/>
        <v>431-2 Transferi obrazovanju</v>
      </c>
    </row>
    <row r="229" spans="2:5">
      <c r="B229" s="171" t="s">
        <v>266</v>
      </c>
      <c r="C229" s="190" t="s">
        <v>267</v>
      </c>
      <c r="E229" s="153" t="str">
        <f t="shared" si="4"/>
        <v>431-2-1 Transferi predškolskom i osnovnom obrazovanju</v>
      </c>
    </row>
    <row r="230" spans="2:5">
      <c r="B230" s="171" t="s">
        <v>268</v>
      </c>
      <c r="C230" s="190" t="s">
        <v>269</v>
      </c>
      <c r="E230" s="153" t="str">
        <f t="shared" si="4"/>
        <v>431-2-2 Transferi srednjem obrazovanju</v>
      </c>
    </row>
    <row r="231" spans="2:5">
      <c r="B231" s="171" t="s">
        <v>270</v>
      </c>
      <c r="C231" s="190" t="s">
        <v>271</v>
      </c>
      <c r="E231" s="153" t="str">
        <f t="shared" si="4"/>
        <v>431-2-3 Transferi visokom obrazovanju</v>
      </c>
    </row>
    <row r="232" spans="2:5">
      <c r="B232" s="193" t="s">
        <v>272</v>
      </c>
      <c r="C232" s="159" t="s">
        <v>273</v>
      </c>
      <c r="E232" s="153" t="str">
        <f t="shared" si="4"/>
        <v>431-3 Transferi institucijama kulture i sporta</v>
      </c>
    </row>
    <row r="233" spans="2:5">
      <c r="B233" s="193" t="s">
        <v>274</v>
      </c>
      <c r="C233" s="159" t="s">
        <v>275</v>
      </c>
      <c r="E233" s="153" t="str">
        <f t="shared" si="4"/>
        <v>431-4 Transferi nevladinim organizacijama</v>
      </c>
    </row>
    <row r="234" spans="2:5">
      <c r="B234" s="193" t="s">
        <v>276</v>
      </c>
      <c r="C234" s="159" t="s">
        <v>277</v>
      </c>
      <c r="E234" s="153" t="str">
        <f t="shared" si="4"/>
        <v>431-5 Transferi političkim partijama, strankama i udruženjima</v>
      </c>
    </row>
    <row r="235" spans="2:5">
      <c r="B235" s="193" t="s">
        <v>278</v>
      </c>
      <c r="C235" s="159" t="s">
        <v>279</v>
      </c>
      <c r="E235" s="153" t="str">
        <f t="shared" si="4"/>
        <v>431-6 Transferi za jednokratne socijalne pomoći</v>
      </c>
    </row>
    <row r="236" spans="2:5">
      <c r="B236" s="193" t="s">
        <v>280</v>
      </c>
      <c r="C236" s="159" t="s">
        <v>281</v>
      </c>
      <c r="E236" s="153" t="str">
        <f t="shared" si="4"/>
        <v>431-7 Transferi za lična primanja pripravnika</v>
      </c>
    </row>
    <row r="237" spans="2:5">
      <c r="B237" s="193" t="s">
        <v>282</v>
      </c>
      <c r="C237" s="159" t="s">
        <v>283</v>
      </c>
      <c r="E237" s="153" t="str">
        <f t="shared" si="4"/>
        <v>431-8 Ostali transferi pojedincima</v>
      </c>
    </row>
    <row r="238" spans="2:5">
      <c r="B238" s="171" t="s">
        <v>284</v>
      </c>
      <c r="C238" s="190" t="s">
        <v>285</v>
      </c>
      <c r="E238" s="153" t="str">
        <f t="shared" si="4"/>
        <v>431-8-1 Stipendije</v>
      </c>
    </row>
    <row r="239" spans="2:5">
      <c r="B239" s="171" t="s">
        <v>286</v>
      </c>
      <c r="C239" s="190" t="s">
        <v>287</v>
      </c>
      <c r="E239" s="153" t="str">
        <f t="shared" si="4"/>
        <v>431-8-2 Povlastice</v>
      </c>
    </row>
    <row r="240" spans="2:5">
      <c r="B240" s="171" t="s">
        <v>288</v>
      </c>
      <c r="C240" s="190" t="s">
        <v>289</v>
      </c>
      <c r="E240" s="153" t="str">
        <f t="shared" si="4"/>
        <v>431-8-3 Sredstva za usavršavanje kadrova i prekvalifikaciju</v>
      </c>
    </row>
    <row r="241" spans="2:5">
      <c r="B241" s="171" t="s">
        <v>290</v>
      </c>
      <c r="C241" s="190" t="s">
        <v>291</v>
      </c>
      <c r="E241" s="153" t="str">
        <f t="shared" si="4"/>
        <v>431-8-4 Obeštećenja i naknade štete</v>
      </c>
    </row>
    <row r="242" spans="2:5">
      <c r="B242" s="171" t="s">
        <v>292</v>
      </c>
      <c r="C242" s="190" t="s">
        <v>95</v>
      </c>
      <c r="E242" s="153" t="str">
        <f t="shared" si="4"/>
        <v>431-8-5 Ostalo</v>
      </c>
    </row>
    <row r="243" spans="2:5">
      <c r="B243" s="193" t="s">
        <v>293</v>
      </c>
      <c r="C243" s="159" t="s">
        <v>294</v>
      </c>
      <c r="E243" s="153" t="str">
        <f t="shared" si="4"/>
        <v>431-9 Ostali transferi institucijama</v>
      </c>
    </row>
    <row r="244" spans="2:5">
      <c r="B244" s="163">
        <v>432</v>
      </c>
      <c r="C244" s="169" t="s">
        <v>295</v>
      </c>
      <c r="E244" s="153" t="str">
        <f t="shared" si="4"/>
        <v xml:space="preserve">432 Ostali transferi </v>
      </c>
    </row>
    <row r="245" spans="2:5">
      <c r="B245" s="193" t="s">
        <v>296</v>
      </c>
      <c r="C245" s="159" t="s">
        <v>297</v>
      </c>
      <c r="E245" s="153" t="str">
        <f t="shared" si="4"/>
        <v>432-1 Transferi Fondu penzijskog i invalidskog osiguranja</v>
      </c>
    </row>
    <row r="246" spans="2:5">
      <c r="B246" s="171" t="s">
        <v>298</v>
      </c>
      <c r="C246" s="190" t="s">
        <v>299</v>
      </c>
      <c r="E246" s="153" t="str">
        <f t="shared" si="4"/>
        <v>432-1-1 Učesnici NOR-a i druge kategorije boraca</v>
      </c>
    </row>
    <row r="247" spans="2:5">
      <c r="B247" s="171" t="s">
        <v>300</v>
      </c>
      <c r="C247" s="190" t="s">
        <v>301</v>
      </c>
      <c r="E247" s="153" t="str">
        <f t="shared" si="4"/>
        <v>432-1-2 Penzije izuzete republičkim i saveznim propisima</v>
      </c>
    </row>
    <row r="248" spans="2:5">
      <c r="B248" s="171" t="s">
        <v>302</v>
      </c>
      <c r="C248" s="190" t="s">
        <v>303</v>
      </c>
      <c r="E248" s="153" t="str">
        <f t="shared" si="4"/>
        <v>432-1-3 Penzije ostvarene u skladu sa zakonom o državnoj upravi</v>
      </c>
    </row>
    <row r="249" spans="2:5">
      <c r="B249" s="171" t="s">
        <v>304</v>
      </c>
      <c r="C249" s="190" t="s">
        <v>305</v>
      </c>
      <c r="E249" s="153" t="str">
        <f t="shared" si="4"/>
        <v>432-1-4 Penzije pripadnika Ministarstva unutrašnjih poslova i ZIKS-a</v>
      </c>
    </row>
    <row r="250" spans="2:5">
      <c r="B250" s="171" t="s">
        <v>306</v>
      </c>
      <c r="C250" s="190" t="s">
        <v>307</v>
      </c>
      <c r="E250" s="153" t="str">
        <f t="shared" si="4"/>
        <v>432-1-5 Penzionisana civilna lica u Vojsci Jugoslavije/S i CG</v>
      </c>
    </row>
    <row r="251" spans="2:5">
      <c r="B251" s="171" t="s">
        <v>308</v>
      </c>
      <c r="C251" s="190" t="s">
        <v>309</v>
      </c>
      <c r="E251" s="153" t="str">
        <f t="shared" si="4"/>
        <v>432-1-6 Najniže penzije</v>
      </c>
    </row>
    <row r="252" spans="2:5">
      <c r="B252" s="171" t="s">
        <v>310</v>
      </c>
      <c r="C252" s="190" t="s">
        <v>311</v>
      </c>
      <c r="E252" s="153" t="str">
        <f t="shared" si="4"/>
        <v>432-1-7 Ostala prava  i pokriće deficita</v>
      </c>
    </row>
    <row r="253" spans="2:5">
      <c r="B253" s="193" t="s">
        <v>312</v>
      </c>
      <c r="C253" s="159" t="s">
        <v>313</v>
      </c>
      <c r="E253" s="153" t="str">
        <f t="shared" si="4"/>
        <v>432-2 Transferi Fondu zdravstva</v>
      </c>
    </row>
    <row r="254" spans="2:5">
      <c r="B254" s="171" t="s">
        <v>314</v>
      </c>
      <c r="C254" s="190" t="s">
        <v>315</v>
      </c>
      <c r="E254" s="153" t="str">
        <f t="shared" si="4"/>
        <v>432-2-1 Zdravstvena zaštita nezaposlenih lica</v>
      </c>
    </row>
    <row r="255" spans="2:5">
      <c r="B255" s="171" t="s">
        <v>316</v>
      </c>
      <c r="C255" s="190" t="s">
        <v>317</v>
      </c>
      <c r="E255" s="153" t="str">
        <f t="shared" si="4"/>
        <v>432-2-2 Zdravstvena zaštita izbjeglih i raseljenih lica</v>
      </c>
    </row>
    <row r="256" spans="2:5">
      <c r="B256" s="171" t="s">
        <v>318</v>
      </c>
      <c r="C256" s="190" t="s">
        <v>319</v>
      </c>
      <c r="E256" s="153" t="str">
        <f t="shared" si="4"/>
        <v>432-2-3 Kapitalni izdaci</v>
      </c>
    </row>
    <row r="257" spans="2:5">
      <c r="B257" s="193" t="s">
        <v>320</v>
      </c>
      <c r="C257" s="159" t="s">
        <v>321</v>
      </c>
      <c r="E257" s="153" t="str">
        <f t="shared" si="4"/>
        <v>432-3 Transferi zavodu za zapošljavanje</v>
      </c>
    </row>
    <row r="258" spans="2:5">
      <c r="B258" s="193" t="s">
        <v>322</v>
      </c>
      <c r="C258" s="159" t="s">
        <v>323</v>
      </c>
      <c r="E258" s="153" t="str">
        <f t="shared" si="4"/>
        <v>432-4 Transferi opštinama</v>
      </c>
    </row>
    <row r="259" spans="2:5">
      <c r="B259" s="193" t="s">
        <v>324</v>
      </c>
      <c r="C259" s="159" t="s">
        <v>325</v>
      </c>
      <c r="E259" s="153" t="str">
        <f t="shared" si="4"/>
        <v>432-5 Transferi budžetu države</v>
      </c>
    </row>
    <row r="260" spans="2:5" ht="15.75" thickBot="1">
      <c r="B260" s="194" t="s">
        <v>326</v>
      </c>
      <c r="C260" s="165" t="s">
        <v>327</v>
      </c>
      <c r="E260" s="153" t="str">
        <f t="shared" si="4"/>
        <v>432-6 Transferi javnim preduzećima</v>
      </c>
    </row>
    <row r="261" spans="2:5">
      <c r="B261" s="166">
        <v>44</v>
      </c>
      <c r="C261" s="167" t="s">
        <v>319</v>
      </c>
      <c r="E261" s="153" t="str">
        <f t="shared" si="4"/>
        <v>44 Kapitalni izdaci</v>
      </c>
    </row>
    <row r="262" spans="2:5">
      <c r="B262" s="155">
        <v>441</v>
      </c>
      <c r="C262" s="168" t="s">
        <v>319</v>
      </c>
      <c r="E262" s="153" t="str">
        <f t="shared" si="4"/>
        <v>441 Kapitalni izdaci</v>
      </c>
    </row>
    <row r="263" spans="2:5">
      <c r="B263" s="183" t="s">
        <v>328</v>
      </c>
      <c r="C263" s="159" t="s">
        <v>329</v>
      </c>
      <c r="E263" s="153" t="str">
        <f t="shared" si="4"/>
        <v>441-1 Izdaci za infrastrukturu opšeg značaja</v>
      </c>
    </row>
    <row r="264" spans="2:5">
      <c r="B264" s="158" t="s">
        <v>330</v>
      </c>
      <c r="C264" s="190" t="s">
        <v>331</v>
      </c>
      <c r="E264" s="153" t="str">
        <f t="shared" si="4"/>
        <v>441-1-1 Putevi</v>
      </c>
    </row>
    <row r="265" spans="2:5">
      <c r="B265" s="158" t="s">
        <v>332</v>
      </c>
      <c r="C265" s="190" t="s">
        <v>333</v>
      </c>
      <c r="E265" s="153" t="str">
        <f t="shared" si="4"/>
        <v>441-1-2 Željeznica</v>
      </c>
    </row>
    <row r="266" spans="2:5">
      <c r="B266" s="158" t="s">
        <v>334</v>
      </c>
      <c r="C266" s="190" t="s">
        <v>335</v>
      </c>
      <c r="E266" s="153" t="str">
        <f t="shared" ref="E266:E329" si="5">B266&amp;" "&amp;C266</f>
        <v>441-1-3 Vodovodi</v>
      </c>
    </row>
    <row r="267" spans="2:5">
      <c r="B267" s="158" t="s">
        <v>336</v>
      </c>
      <c r="C267" s="190" t="s">
        <v>337</v>
      </c>
      <c r="E267" s="153" t="str">
        <f t="shared" si="5"/>
        <v>441-1-4 Aerodromi</v>
      </c>
    </row>
    <row r="268" spans="2:5">
      <c r="B268" s="158" t="s">
        <v>338</v>
      </c>
      <c r="C268" s="190" t="s">
        <v>339</v>
      </c>
      <c r="E268" s="153" t="str">
        <f t="shared" si="5"/>
        <v>441-1-5 Lukobrani</v>
      </c>
    </row>
    <row r="269" spans="2:5">
      <c r="B269" s="158" t="s">
        <v>340</v>
      </c>
      <c r="C269" s="190" t="s">
        <v>95</v>
      </c>
      <c r="E269" s="153" t="str">
        <f t="shared" si="5"/>
        <v>441-1-6 Ostalo</v>
      </c>
    </row>
    <row r="270" spans="2:5">
      <c r="B270" s="183" t="s">
        <v>341</v>
      </c>
      <c r="C270" s="159" t="s">
        <v>342</v>
      </c>
      <c r="E270" s="153" t="str">
        <f t="shared" si="5"/>
        <v>441-2 Izdaci za lokalnu infrastrukturu</v>
      </c>
    </row>
    <row r="271" spans="2:5">
      <c r="B271" s="158" t="s">
        <v>343</v>
      </c>
      <c r="C271" s="190" t="s">
        <v>344</v>
      </c>
      <c r="E271" s="153" t="str">
        <f t="shared" si="5"/>
        <v>441-2-1 Lokalni putevi</v>
      </c>
    </row>
    <row r="272" spans="2:5">
      <c r="B272" s="158" t="s">
        <v>345</v>
      </c>
      <c r="C272" s="190" t="s">
        <v>346</v>
      </c>
      <c r="E272" s="153" t="str">
        <f t="shared" si="5"/>
        <v>441-2-2 Rasvjeta</v>
      </c>
    </row>
    <row r="273" spans="2:5">
      <c r="B273" s="158" t="s">
        <v>347</v>
      </c>
      <c r="C273" s="190" t="s">
        <v>335</v>
      </c>
      <c r="E273" s="153" t="str">
        <f t="shared" si="5"/>
        <v>441-2-3 Vodovodi</v>
      </c>
    </row>
    <row r="274" spans="2:5">
      <c r="B274" s="158" t="s">
        <v>348</v>
      </c>
      <c r="C274" s="190" t="s">
        <v>349</v>
      </c>
      <c r="E274" s="153" t="str">
        <f t="shared" si="5"/>
        <v>441-2-4 Deponije</v>
      </c>
    </row>
    <row r="275" spans="2:5">
      <c r="B275" s="158" t="s">
        <v>350</v>
      </c>
      <c r="C275" s="190" t="s">
        <v>351</v>
      </c>
      <c r="E275" s="153" t="str">
        <f t="shared" si="5"/>
        <v>441-2-5 Ulice i parkovi</v>
      </c>
    </row>
    <row r="276" spans="2:5">
      <c r="B276" s="158" t="s">
        <v>352</v>
      </c>
      <c r="C276" s="190" t="s">
        <v>353</v>
      </c>
      <c r="E276" s="153" t="str">
        <f t="shared" si="5"/>
        <v>441-2-6 Parking prostori</v>
      </c>
    </row>
    <row r="277" spans="2:5">
      <c r="B277" s="158" t="s">
        <v>354</v>
      </c>
      <c r="C277" s="190" t="s">
        <v>355</v>
      </c>
      <c r="E277" s="153" t="str">
        <f t="shared" si="5"/>
        <v>441-2-7 Kanalizacija i kolektori</v>
      </c>
    </row>
    <row r="278" spans="2:5">
      <c r="B278" s="158" t="s">
        <v>356</v>
      </c>
      <c r="C278" s="190" t="s">
        <v>95</v>
      </c>
      <c r="E278" s="153" t="str">
        <f t="shared" si="5"/>
        <v>441-2-8 Ostalo</v>
      </c>
    </row>
    <row r="279" spans="2:5">
      <c r="B279" s="183" t="s">
        <v>357</v>
      </c>
      <c r="C279" s="159" t="s">
        <v>358</v>
      </c>
      <c r="E279" s="153" t="str">
        <f t="shared" si="5"/>
        <v>441-3 Izdaci za građevinske objekte</v>
      </c>
    </row>
    <row r="280" spans="2:5">
      <c r="B280" s="158" t="s">
        <v>359</v>
      </c>
      <c r="C280" s="190" t="s">
        <v>360</v>
      </c>
      <c r="E280" s="153" t="str">
        <f t="shared" si="5"/>
        <v>441-3-1 Administrativne zgrade</v>
      </c>
    </row>
    <row r="281" spans="2:5">
      <c r="B281" s="158" t="s">
        <v>361</v>
      </c>
      <c r="C281" s="190" t="s">
        <v>362</v>
      </c>
      <c r="E281" s="153" t="str">
        <f t="shared" si="5"/>
        <v xml:space="preserve">441-3-2 Škole </v>
      </c>
    </row>
    <row r="282" spans="2:5">
      <c r="B282" s="158" t="s">
        <v>363</v>
      </c>
      <c r="C282" s="190" t="s">
        <v>364</v>
      </c>
      <c r="E282" s="153" t="str">
        <f t="shared" si="5"/>
        <v>441-3-3 Bolnice</v>
      </c>
    </row>
    <row r="283" spans="2:5">
      <c r="B283" s="158" t="s">
        <v>365</v>
      </c>
      <c r="C283" s="190" t="s">
        <v>366</v>
      </c>
      <c r="E283" s="153" t="str">
        <f t="shared" si="5"/>
        <v>441-3-4 Dispanzeri</v>
      </c>
    </row>
    <row r="284" spans="2:5">
      <c r="B284" s="158" t="s">
        <v>367</v>
      </c>
      <c r="C284" s="190" t="s">
        <v>368</v>
      </c>
      <c r="E284" s="153" t="str">
        <f t="shared" si="5"/>
        <v>441-3-5 Sportske hale i objekti za rekreaciju</v>
      </c>
    </row>
    <row r="285" spans="2:5">
      <c r="B285" s="158" t="s">
        <v>369</v>
      </c>
      <c r="C285" s="190" t="s">
        <v>370</v>
      </c>
      <c r="E285" s="153" t="str">
        <f t="shared" si="5"/>
        <v>441-3-6 Zgrade za stanovanje</v>
      </c>
    </row>
    <row r="286" spans="2:5">
      <c r="B286" s="158" t="s">
        <v>371</v>
      </c>
      <c r="C286" s="190" t="s">
        <v>372</v>
      </c>
      <c r="E286" s="153" t="str">
        <f t="shared" si="5"/>
        <v>441-3-7 Objekti kulture</v>
      </c>
    </row>
    <row r="287" spans="2:5">
      <c r="B287" s="158" t="s">
        <v>373</v>
      </c>
      <c r="C287" s="190" t="s">
        <v>95</v>
      </c>
      <c r="E287" s="153" t="str">
        <f t="shared" si="5"/>
        <v>441-3-8 Ostalo</v>
      </c>
    </row>
    <row r="288" spans="2:5">
      <c r="B288" s="183" t="s">
        <v>374</v>
      </c>
      <c r="C288" s="159" t="s">
        <v>375</v>
      </c>
      <c r="E288" s="153" t="str">
        <f t="shared" si="5"/>
        <v>441-4 Izdaci za uređenje zemljišta</v>
      </c>
    </row>
    <row r="289" spans="2:5">
      <c r="B289" s="158" t="s">
        <v>376</v>
      </c>
      <c r="C289" s="190" t="s">
        <v>377</v>
      </c>
      <c r="E289" s="153" t="str">
        <f t="shared" si="5"/>
        <v>441-4-1 Prilazni putevi</v>
      </c>
    </row>
    <row r="290" spans="2:5">
      <c r="B290" s="158" t="s">
        <v>378</v>
      </c>
      <c r="C290" s="190" t="s">
        <v>379</v>
      </c>
      <c r="E290" s="153" t="str">
        <f t="shared" si="5"/>
        <v>441-4-2 Pošumljavanje</v>
      </c>
    </row>
    <row r="291" spans="2:5">
      <c r="B291" s="158" t="s">
        <v>380</v>
      </c>
      <c r="C291" s="190" t="s">
        <v>95</v>
      </c>
      <c r="E291" s="153" t="str">
        <f t="shared" si="5"/>
        <v>441-4-3 Ostalo</v>
      </c>
    </row>
    <row r="292" spans="2:5">
      <c r="B292" s="183" t="s">
        <v>381</v>
      </c>
      <c r="C292" s="159" t="s">
        <v>382</v>
      </c>
      <c r="E292" s="153" t="str">
        <f t="shared" si="5"/>
        <v>441-5 Izdaci za opremu</v>
      </c>
    </row>
    <row r="293" spans="2:5">
      <c r="B293" s="158" t="s">
        <v>383</v>
      </c>
      <c r="C293" s="190" t="s">
        <v>384</v>
      </c>
      <c r="E293" s="153" t="str">
        <f t="shared" si="5"/>
        <v>441-5-1 Sredstva transporta</v>
      </c>
    </row>
    <row r="294" spans="2:5">
      <c r="B294" s="158" t="s">
        <v>385</v>
      </c>
      <c r="C294" s="190" t="s">
        <v>386</v>
      </c>
      <c r="E294" s="153" t="str">
        <f t="shared" si="5"/>
        <v>441-5-2 Kompjuterska oprema</v>
      </c>
    </row>
    <row r="295" spans="2:5">
      <c r="B295" s="158" t="s">
        <v>387</v>
      </c>
      <c r="C295" s="190" t="s">
        <v>388</v>
      </c>
      <c r="E295" s="153" t="str">
        <f t="shared" si="5"/>
        <v>441-5-3 Kancelarijska oprema</v>
      </c>
    </row>
    <row r="296" spans="2:5">
      <c r="B296" s="158" t="s">
        <v>389</v>
      </c>
      <c r="C296" s="190" t="s">
        <v>390</v>
      </c>
      <c r="E296" s="153" t="str">
        <f t="shared" si="5"/>
        <v>441-5-4 Telekomunikaciona oprema</v>
      </c>
    </row>
    <row r="297" spans="2:5">
      <c r="B297" s="158" t="s">
        <v>391</v>
      </c>
      <c r="C297" s="190" t="s">
        <v>392</v>
      </c>
      <c r="E297" s="153" t="str">
        <f t="shared" si="5"/>
        <v>441-5-5 Medicinska oprema</v>
      </c>
    </row>
    <row r="298" spans="2:5">
      <c r="B298" s="158" t="s">
        <v>393</v>
      </c>
      <c r="C298" s="190" t="s">
        <v>394</v>
      </c>
      <c r="E298" s="153" t="str">
        <f t="shared" si="5"/>
        <v>441-5-6 Mehanizacija</v>
      </c>
    </row>
    <row r="299" spans="2:5">
      <c r="B299" s="158" t="s">
        <v>395</v>
      </c>
      <c r="C299" s="190" t="s">
        <v>396</v>
      </c>
      <c r="E299" s="153" t="str">
        <f t="shared" si="5"/>
        <v>441-5-7 Oprema za javni red i bezbjednost</v>
      </c>
    </row>
    <row r="300" spans="2:5">
      <c r="B300" s="158" t="s">
        <v>397</v>
      </c>
      <c r="C300" s="190" t="s">
        <v>398</v>
      </c>
      <c r="E300" s="153" t="str">
        <f t="shared" si="5"/>
        <v>441-5-8 Oprema za odbranu</v>
      </c>
    </row>
    <row r="301" spans="2:5">
      <c r="B301" s="158" t="s">
        <v>399</v>
      </c>
      <c r="C301" s="190" t="s">
        <v>95</v>
      </c>
      <c r="E301" s="153" t="str">
        <f t="shared" si="5"/>
        <v>441-5-9 Ostalo</v>
      </c>
    </row>
    <row r="302" spans="2:5">
      <c r="B302" s="183" t="s">
        <v>400</v>
      </c>
      <c r="C302" s="159" t="s">
        <v>401</v>
      </c>
      <c r="E302" s="153" t="str">
        <f t="shared" si="5"/>
        <v>441-6 Izdaci za investiciono održavanje</v>
      </c>
    </row>
    <row r="303" spans="2:5">
      <c r="B303" s="158" t="s">
        <v>402</v>
      </c>
      <c r="C303" s="190" t="s">
        <v>403</v>
      </c>
      <c r="E303" s="153" t="str">
        <f t="shared" si="5"/>
        <v>441-6-1 Infrastruktura opšeg značaja</v>
      </c>
    </row>
    <row r="304" spans="2:5">
      <c r="B304" s="158" t="s">
        <v>404</v>
      </c>
      <c r="C304" s="190" t="s">
        <v>405</v>
      </c>
      <c r="E304" s="153" t="str">
        <f t="shared" si="5"/>
        <v>441-6-2 Lokalna infrastruktura</v>
      </c>
    </row>
    <row r="305" spans="2:5">
      <c r="B305" s="158" t="s">
        <v>406</v>
      </c>
      <c r="C305" s="190" t="s">
        <v>407</v>
      </c>
      <c r="E305" s="153" t="str">
        <f t="shared" si="5"/>
        <v>441-6-3 Građevinski objekti</v>
      </c>
    </row>
    <row r="306" spans="2:5">
      <c r="B306" s="158" t="s">
        <v>408</v>
      </c>
      <c r="C306" s="190" t="s">
        <v>409</v>
      </c>
      <c r="E306" s="153" t="str">
        <f t="shared" si="5"/>
        <v>441-6-4 Oprema</v>
      </c>
    </row>
    <row r="307" spans="2:5">
      <c r="B307" s="158" t="s">
        <v>410</v>
      </c>
      <c r="C307" s="190" t="s">
        <v>95</v>
      </c>
      <c r="E307" s="153" t="str">
        <f t="shared" si="5"/>
        <v>441-6-5 Ostalo</v>
      </c>
    </row>
    <row r="308" spans="2:5">
      <c r="B308" s="183" t="s">
        <v>411</v>
      </c>
      <c r="C308" s="159" t="s">
        <v>412</v>
      </c>
      <c r="E308" s="153" t="str">
        <f t="shared" si="5"/>
        <v>441-7 Izdaci za zalihe</v>
      </c>
    </row>
    <row r="309" spans="2:5" ht="15.75" thickBot="1">
      <c r="B309" s="192" t="s">
        <v>413</v>
      </c>
      <c r="C309" s="165" t="s">
        <v>414</v>
      </c>
      <c r="E309" s="153" t="str">
        <f t="shared" si="5"/>
        <v>441-8 Izdaci za kupovinu hartija od vrijednosti</v>
      </c>
    </row>
    <row r="310" spans="2:5">
      <c r="B310" s="166">
        <v>45</v>
      </c>
      <c r="C310" s="167" t="s">
        <v>415</v>
      </c>
      <c r="E310" s="153" t="str">
        <f t="shared" si="5"/>
        <v>45 Krediti i pozajmice</v>
      </c>
    </row>
    <row r="311" spans="2:5">
      <c r="B311" s="155">
        <v>451</v>
      </c>
      <c r="C311" s="168" t="s">
        <v>416</v>
      </c>
      <c r="E311" s="153" t="str">
        <f t="shared" si="5"/>
        <v>451 Pozajmice i krediti</v>
      </c>
    </row>
    <row r="312" spans="2:5">
      <c r="B312" s="183" t="s">
        <v>417</v>
      </c>
      <c r="C312" s="159" t="s">
        <v>418</v>
      </c>
      <c r="E312" s="153" t="str">
        <f t="shared" si="5"/>
        <v>451-1 Pozajmice i krediti nefinansijskim institucijama</v>
      </c>
    </row>
    <row r="313" spans="2:5">
      <c r="B313" s="183" t="s">
        <v>419</v>
      </c>
      <c r="C313" s="159" t="s">
        <v>420</v>
      </c>
      <c r="E313" s="153" t="str">
        <f t="shared" si="5"/>
        <v>451-2 Pozajmice i krediti finansijskim institucijama</v>
      </c>
    </row>
    <row r="314" spans="2:5">
      <c r="B314" s="183" t="s">
        <v>421</v>
      </c>
      <c r="C314" s="159" t="s">
        <v>422</v>
      </c>
      <c r="E314" s="153" t="str">
        <f t="shared" si="5"/>
        <v>451-3 Pozajmice i krediti pojedincima</v>
      </c>
    </row>
    <row r="315" spans="2:5">
      <c r="B315" s="183" t="s">
        <v>423</v>
      </c>
      <c r="C315" s="159" t="s">
        <v>424</v>
      </c>
      <c r="E315" s="153" t="str">
        <f t="shared" si="5"/>
        <v>451-4 Pozajmice i krediti vanbudžetskim fondovima i opštinama</v>
      </c>
    </row>
    <row r="316" spans="2:5" ht="15.75" thickBot="1">
      <c r="B316" s="192" t="s">
        <v>425</v>
      </c>
      <c r="C316" s="165" t="s">
        <v>426</v>
      </c>
      <c r="E316" s="153" t="str">
        <f t="shared" si="5"/>
        <v>451-5 Ostale pozajmice i krediti</v>
      </c>
    </row>
    <row r="317" spans="2:5">
      <c r="B317" s="166">
        <v>46</v>
      </c>
      <c r="C317" s="167" t="s">
        <v>427</v>
      </c>
      <c r="E317" s="153" t="str">
        <f t="shared" si="5"/>
        <v>46 Otplata dugova</v>
      </c>
    </row>
    <row r="318" spans="2:5">
      <c r="B318" s="155">
        <v>461</v>
      </c>
      <c r="C318" s="168" t="s">
        <v>428</v>
      </c>
      <c r="E318" s="153" t="str">
        <f t="shared" si="5"/>
        <v>461 Otplata duga</v>
      </c>
    </row>
    <row r="319" spans="2:5">
      <c r="B319" s="183" t="s">
        <v>429</v>
      </c>
      <c r="C319" s="159" t="s">
        <v>430</v>
      </c>
      <c r="E319" s="153" t="str">
        <f t="shared" si="5"/>
        <v>461-1 Otplata hartija od vrijednosti i kredita rezidentima</v>
      </c>
    </row>
    <row r="320" spans="2:5">
      <c r="B320" s="158" t="s">
        <v>431</v>
      </c>
      <c r="C320" s="182" t="s">
        <v>432</v>
      </c>
      <c r="E320" s="153" t="str">
        <f t="shared" si="5"/>
        <v xml:space="preserve">461-1-1 Otplata kredita finansijskim institucijama </v>
      </c>
    </row>
    <row r="321" spans="2:5">
      <c r="B321" s="158" t="s">
        <v>433</v>
      </c>
      <c r="C321" s="182" t="s">
        <v>434</v>
      </c>
      <c r="E321" s="153" t="str">
        <f t="shared" si="5"/>
        <v xml:space="preserve">461-1-2 Otplata kredita nefinansijskim institucijama </v>
      </c>
    </row>
    <row r="322" spans="2:5">
      <c r="B322" s="158" t="s">
        <v>435</v>
      </c>
      <c r="C322" s="182" t="s">
        <v>436</v>
      </c>
      <c r="E322" s="153" t="str">
        <f t="shared" si="5"/>
        <v>461-1-3 Otplata emitovanih hartija od vrijednosti</v>
      </c>
    </row>
    <row r="323" spans="2:5">
      <c r="B323" s="183" t="s">
        <v>437</v>
      </c>
      <c r="C323" s="159" t="s">
        <v>438</v>
      </c>
      <c r="E323" s="153" t="str">
        <f t="shared" si="5"/>
        <v>461-2 Otplata hartija od vrijednosti i kredita nerezidentima</v>
      </c>
    </row>
    <row r="324" spans="2:5">
      <c r="B324" s="158" t="s">
        <v>439</v>
      </c>
      <c r="C324" s="182" t="s">
        <v>440</v>
      </c>
      <c r="E324" s="153" t="str">
        <f t="shared" si="5"/>
        <v xml:space="preserve">461-2-1 Otplata kredita inostranim finansijskim institucijama </v>
      </c>
    </row>
    <row r="325" spans="2:5">
      <c r="B325" s="158" t="s">
        <v>441</v>
      </c>
      <c r="C325" s="182" t="s">
        <v>442</v>
      </c>
      <c r="E325" s="153" t="str">
        <f t="shared" si="5"/>
        <v xml:space="preserve">461-2-2 Otplata kredita inostranim nefinansijskim institucijama </v>
      </c>
    </row>
    <row r="326" spans="2:5">
      <c r="B326" s="158" t="s">
        <v>443</v>
      </c>
      <c r="C326" s="182" t="s">
        <v>436</v>
      </c>
      <c r="E326" s="153" t="str">
        <f t="shared" si="5"/>
        <v>461-2-3 Otplata emitovanih hartija od vrijednosti</v>
      </c>
    </row>
    <row r="327" spans="2:5">
      <c r="B327" s="163">
        <v>462</v>
      </c>
      <c r="C327" s="169" t="s">
        <v>444</v>
      </c>
      <c r="E327" s="153" t="str">
        <f t="shared" si="5"/>
        <v>462 Otplata garancija</v>
      </c>
    </row>
    <row r="328" spans="2:5">
      <c r="B328" s="183" t="s">
        <v>445</v>
      </c>
      <c r="C328" s="159" t="s">
        <v>446</v>
      </c>
      <c r="E328" s="153" t="str">
        <f t="shared" si="5"/>
        <v>462-1 Otplata garancija u zemlji</v>
      </c>
    </row>
    <row r="329" spans="2:5">
      <c r="B329" s="158" t="s">
        <v>447</v>
      </c>
      <c r="C329" s="182" t="s">
        <v>448</v>
      </c>
      <c r="E329" s="153" t="str">
        <f t="shared" si="5"/>
        <v xml:space="preserve">462-1-1 Otplata garancija finansijskim institucijama </v>
      </c>
    </row>
    <row r="330" spans="2:5">
      <c r="B330" s="158" t="s">
        <v>449</v>
      </c>
      <c r="C330" s="182" t="s">
        <v>450</v>
      </c>
      <c r="E330" s="153" t="str">
        <f t="shared" ref="E330:E338" si="6">B330&amp;" "&amp;C330</f>
        <v xml:space="preserve">462-1-2 Otplata garancija nefinansijskim institucijama </v>
      </c>
    </row>
    <row r="331" spans="2:5">
      <c r="B331" s="183" t="s">
        <v>451</v>
      </c>
      <c r="C331" s="159" t="s">
        <v>452</v>
      </c>
      <c r="E331" s="153" t="str">
        <f t="shared" si="6"/>
        <v>462-2 Otplata garancija u inostranstvu</v>
      </c>
    </row>
    <row r="332" spans="2:5">
      <c r="B332" s="158" t="s">
        <v>453</v>
      </c>
      <c r="C332" s="182" t="s">
        <v>448</v>
      </c>
      <c r="E332" s="153" t="str">
        <f t="shared" si="6"/>
        <v xml:space="preserve">462-2-1 Otplata garancija finansijskim institucijama </v>
      </c>
    </row>
    <row r="333" spans="2:5">
      <c r="B333" s="158" t="s">
        <v>454</v>
      </c>
      <c r="C333" s="182" t="s">
        <v>450</v>
      </c>
      <c r="E333" s="153" t="str">
        <f t="shared" si="6"/>
        <v xml:space="preserve">462-2-2 Otplata garancija nefinansijskim institucijama </v>
      </c>
    </row>
    <row r="334" spans="2:5" ht="15.75" thickBot="1">
      <c r="B334" s="172">
        <v>463</v>
      </c>
      <c r="C334" s="173" t="s">
        <v>455</v>
      </c>
      <c r="E334" s="153" t="str">
        <f t="shared" si="6"/>
        <v>463 Otplata obaveza iz prethodnih godina</v>
      </c>
    </row>
    <row r="335" spans="2:5">
      <c r="B335" s="166">
        <v>47</v>
      </c>
      <c r="C335" s="174" t="s">
        <v>456</v>
      </c>
      <c r="E335" s="153" t="str">
        <f t="shared" si="6"/>
        <v>47 Rezerve</v>
      </c>
    </row>
    <row r="336" spans="2:5">
      <c r="B336" s="181">
        <v>4710</v>
      </c>
      <c r="C336" s="175" t="s">
        <v>457</v>
      </c>
      <c r="E336" s="153" t="str">
        <f t="shared" si="6"/>
        <v>4710 Tekuća budžetska rezerva</v>
      </c>
    </row>
    <row r="337" spans="2:5">
      <c r="B337" s="183">
        <v>4720</v>
      </c>
      <c r="C337" s="176" t="s">
        <v>458</v>
      </c>
      <c r="E337" s="153" t="str">
        <f t="shared" si="6"/>
        <v>4720 Stalna budžetska rezerva</v>
      </c>
    </row>
    <row r="338" spans="2:5" ht="15.75" thickBot="1">
      <c r="B338" s="192">
        <v>4730</v>
      </c>
      <c r="C338" s="177" t="s">
        <v>459</v>
      </c>
      <c r="E338" s="153" t="str">
        <f t="shared" si="6"/>
        <v>4730 Ostale rezerve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677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670</v>
      </c>
      <c r="C11" s="279" t="s">
        <v>671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680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679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33" customHeight="1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673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2:B23"/>
    <mergeCell ref="B24:B30"/>
    <mergeCell ref="B7:B10"/>
    <mergeCell ref="B11:B13"/>
    <mergeCell ref="D2:K2"/>
    <mergeCell ref="B14:B2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31.5" customHeight="1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24" sqref="C24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677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31.5" customHeight="1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33.75" customHeight="1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AG31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276"/>
    <col min="2" max="2" width="16.28515625" style="275" customWidth="1"/>
    <col min="3" max="3" width="47.7109375" style="276" customWidth="1"/>
    <col min="4" max="33" width="25.7109375" style="276" customWidth="1"/>
    <col min="34" max="16384" width="9.140625" style="276"/>
  </cols>
  <sheetData>
    <row r="2" spans="2:33" s="278" customFormat="1" ht="18">
      <c r="B2" s="277"/>
      <c r="C2" s="27" t="s">
        <v>633</v>
      </c>
      <c r="D2" s="309"/>
      <c r="E2" s="310"/>
      <c r="F2" s="310"/>
      <c r="G2" s="310"/>
      <c r="H2" s="310"/>
      <c r="I2" s="310"/>
      <c r="J2" s="310"/>
      <c r="K2" s="311"/>
    </row>
    <row r="3" spans="2:33" s="10" customFormat="1" ht="5.25" customHeight="1">
      <c r="E3" s="11"/>
      <c r="F3" s="11"/>
      <c r="G3" s="11"/>
      <c r="H3" s="11"/>
      <c r="I3" s="12"/>
      <c r="J3" s="12"/>
      <c r="K3" s="12"/>
      <c r="L3" s="12"/>
      <c r="M3" s="12"/>
      <c r="N3" s="9"/>
      <c r="O3" s="278"/>
      <c r="P3" s="278"/>
      <c r="Q3" s="278"/>
      <c r="R3" s="5"/>
      <c r="S3" s="5"/>
    </row>
    <row r="4" spans="2:33" s="278" customFormat="1" ht="18">
      <c r="B4" s="277"/>
      <c r="C4" s="27" t="s">
        <v>664</v>
      </c>
      <c r="D4" s="274"/>
    </row>
    <row r="5" spans="2:33" s="278" customFormat="1" ht="18.75" thickBot="1">
      <c r="B5" s="277"/>
      <c r="C5" s="27"/>
      <c r="D5" s="257"/>
      <c r="E5" s="257"/>
      <c r="F5" s="257"/>
      <c r="G5" s="257"/>
      <c r="H5" s="257"/>
      <c r="I5" s="257"/>
      <c r="J5" s="257"/>
      <c r="K5" s="257"/>
    </row>
    <row r="6" spans="2:33" ht="13.5" thickBot="1">
      <c r="C6" s="124"/>
      <c r="D6" s="266" t="s">
        <v>635</v>
      </c>
      <c r="E6" s="267" t="s">
        <v>636</v>
      </c>
      <c r="F6" s="258" t="s">
        <v>637</v>
      </c>
      <c r="G6" s="258" t="s">
        <v>638</v>
      </c>
      <c r="H6" s="258" t="s">
        <v>639</v>
      </c>
      <c r="I6" s="258" t="s">
        <v>640</v>
      </c>
      <c r="J6" s="258" t="s">
        <v>641</v>
      </c>
      <c r="K6" s="258" t="s">
        <v>642</v>
      </c>
      <c r="L6" s="258" t="s">
        <v>643</v>
      </c>
      <c r="M6" s="258" t="s">
        <v>644</v>
      </c>
      <c r="N6" s="258" t="s">
        <v>645</v>
      </c>
      <c r="O6" s="258" t="s">
        <v>646</v>
      </c>
      <c r="P6" s="258" t="s">
        <v>647</v>
      </c>
      <c r="Q6" s="258" t="s">
        <v>648</v>
      </c>
      <c r="R6" s="258" t="s">
        <v>649</v>
      </c>
      <c r="S6" s="258" t="s">
        <v>650</v>
      </c>
      <c r="T6" s="258" t="s">
        <v>651</v>
      </c>
      <c r="U6" s="258" t="s">
        <v>652</v>
      </c>
      <c r="V6" s="258" t="s">
        <v>653</v>
      </c>
      <c r="W6" s="258" t="s">
        <v>654</v>
      </c>
      <c r="X6" s="258" t="s">
        <v>655</v>
      </c>
      <c r="Y6" s="258" t="s">
        <v>656</v>
      </c>
      <c r="Z6" s="258" t="s">
        <v>657</v>
      </c>
      <c r="AA6" s="258" t="s">
        <v>658</v>
      </c>
      <c r="AB6" s="258" t="s">
        <v>659</v>
      </c>
      <c r="AC6" s="258" t="s">
        <v>660</v>
      </c>
      <c r="AD6" s="258" t="s">
        <v>661</v>
      </c>
      <c r="AE6" s="258" t="s">
        <v>662</v>
      </c>
      <c r="AF6" s="258" t="s">
        <v>663</v>
      </c>
      <c r="AG6" s="259" t="s">
        <v>634</v>
      </c>
    </row>
    <row r="7" spans="2:33">
      <c r="B7" s="319" t="s">
        <v>628</v>
      </c>
      <c r="C7" s="279" t="s">
        <v>619</v>
      </c>
      <c r="D7" s="270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2"/>
    </row>
    <row r="8" spans="2:33">
      <c r="B8" s="321"/>
      <c r="C8" s="280" t="s">
        <v>681</v>
      </c>
      <c r="D8" s="260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2"/>
    </row>
    <row r="9" spans="2:33">
      <c r="B9" s="321"/>
      <c r="C9" s="280" t="s">
        <v>631</v>
      </c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2"/>
    </row>
    <row r="10" spans="2:33" ht="13.5" thickBot="1">
      <c r="B10" s="320"/>
      <c r="C10" s="281" t="s">
        <v>620</v>
      </c>
      <c r="D10" s="263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</row>
    <row r="11" spans="2:33">
      <c r="B11" s="319" t="s">
        <v>629</v>
      </c>
      <c r="C11" s="279" t="s">
        <v>616</v>
      </c>
      <c r="D11" s="270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2"/>
    </row>
    <row r="12" spans="2:33">
      <c r="B12" s="321"/>
      <c r="C12" s="280" t="s">
        <v>617</v>
      </c>
      <c r="D12" s="260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2"/>
    </row>
    <row r="13" spans="2:33" ht="13.5" thickBot="1">
      <c r="B13" s="320"/>
      <c r="C13" s="281" t="s">
        <v>618</v>
      </c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5"/>
    </row>
    <row r="14" spans="2:33">
      <c r="B14" s="319" t="s">
        <v>630</v>
      </c>
      <c r="C14" s="279" t="s">
        <v>621</v>
      </c>
      <c r="D14" s="270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2"/>
    </row>
    <row r="15" spans="2:33">
      <c r="B15" s="321"/>
      <c r="C15" s="280" t="s">
        <v>622</v>
      </c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2"/>
    </row>
    <row r="16" spans="2:33">
      <c r="B16" s="321"/>
      <c r="C16" s="280" t="s">
        <v>678</v>
      </c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2"/>
    </row>
    <row r="17" spans="2:33">
      <c r="B17" s="321"/>
      <c r="C17" s="280" t="s">
        <v>672</v>
      </c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2"/>
    </row>
    <row r="18" spans="2:33">
      <c r="B18" s="321"/>
      <c r="C18" s="280" t="s">
        <v>682</v>
      </c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2:33">
      <c r="B19" s="321"/>
      <c r="C19" s="280" t="s">
        <v>684</v>
      </c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2:33">
      <c r="B20" s="322"/>
      <c r="C20" s="282" t="s">
        <v>627</v>
      </c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83"/>
    </row>
    <row r="21" spans="2:33" ht="13.5" thickBot="1">
      <c r="B21" s="320"/>
      <c r="C21" s="285" t="s">
        <v>683</v>
      </c>
      <c r="D21" s="263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5"/>
    </row>
    <row r="22" spans="2:33" ht="12.75" customHeight="1">
      <c r="B22" s="319" t="s">
        <v>666</v>
      </c>
      <c r="C22" s="279" t="s">
        <v>623</v>
      </c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3" ht="13.5" thickBot="1">
      <c r="B23" s="320"/>
      <c r="C23" s="281" t="s">
        <v>319</v>
      </c>
      <c r="D23" s="263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5"/>
    </row>
    <row r="24" spans="2:33">
      <c r="B24" s="319" t="s">
        <v>624</v>
      </c>
      <c r="C24" s="279" t="s">
        <v>460</v>
      </c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2"/>
    </row>
    <row r="25" spans="2:33">
      <c r="B25" s="321"/>
      <c r="C25" s="280" t="s">
        <v>461</v>
      </c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2:33">
      <c r="B26" s="321"/>
      <c r="C26" s="280" t="s">
        <v>499</v>
      </c>
      <c r="D26" s="260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</row>
    <row r="27" spans="2:33">
      <c r="B27" s="321"/>
      <c r="C27" s="280" t="s">
        <v>466</v>
      </c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2:33">
      <c r="B28" s="321"/>
      <c r="C28" s="280" t="s">
        <v>626</v>
      </c>
      <c r="D28" s="260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</row>
    <row r="29" spans="2:33">
      <c r="B29" s="321"/>
      <c r="C29" s="280" t="s">
        <v>625</v>
      </c>
      <c r="D29" s="260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2:33" ht="13.5" thickBot="1">
      <c r="B30" s="320"/>
      <c r="C30" s="281" t="s">
        <v>464</v>
      </c>
      <c r="D30" s="263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5"/>
    </row>
    <row r="31" spans="2:33" ht="13.5" thickBot="1">
      <c r="C31" s="284" t="s">
        <v>665</v>
      </c>
      <c r="D31" s="263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5"/>
    </row>
  </sheetData>
  <mergeCells count="6">
    <mergeCell ref="B24:B30"/>
    <mergeCell ref="D2:K2"/>
    <mergeCell ref="B7:B10"/>
    <mergeCell ref="B11:B13"/>
    <mergeCell ref="B14:B21"/>
    <mergeCell ref="B22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Opste informacije</vt:lpstr>
      <vt:lpstr>UKUPNI IZDACI</vt:lpstr>
      <vt:lpstr>Mastersheet</vt:lpstr>
      <vt:lpstr>PROGRAM 1</vt:lpstr>
      <vt:lpstr>PROGRAM 2</vt:lpstr>
      <vt:lpstr>PROGRAM 3</vt:lpstr>
      <vt:lpstr>PROGRAM 4</vt:lpstr>
      <vt:lpstr>PROGRAM 5</vt:lpstr>
      <vt:lpstr>PROGRAM 6</vt:lpstr>
      <vt:lpstr>PROGRAM 7</vt:lpstr>
      <vt:lpstr>PROGRAM 8</vt:lpstr>
      <vt:lpstr>PROGRAM 9</vt:lpstr>
      <vt:lpstr>PROGRAM 10</vt:lpstr>
      <vt:lpstr>PROGRAM 11</vt:lpstr>
      <vt:lpstr>PROGRAM 12</vt:lpstr>
      <vt:lpstr>PROGRAM 13</vt:lpstr>
      <vt:lpstr>PROGRAM 14</vt:lpstr>
      <vt:lpstr>PROGRAM 15</vt:lpstr>
      <vt:lpstr>Izvori_finansiranja</vt:lpstr>
      <vt:lpstr>Kontni_okvir</vt:lpstr>
      <vt:lpstr>'Opste informacije'!Print_Area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Paunovic</dc:creator>
  <cp:lastModifiedBy>slobodanka.buric</cp:lastModifiedBy>
  <cp:lastPrinted>2014-05-27T08:32:16Z</cp:lastPrinted>
  <dcterms:created xsi:type="dcterms:W3CDTF">2014-04-24T09:33:52Z</dcterms:created>
  <dcterms:modified xsi:type="dcterms:W3CDTF">2019-04-03T12:32:06Z</dcterms:modified>
</cp:coreProperties>
</file>