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hisWorkbook" defaultThemeVersion="124226"/>
  <mc:AlternateContent xmlns:mc="http://schemas.openxmlformats.org/markup-compatibility/2006">
    <mc:Choice Requires="x15">
      <x15ac:absPath xmlns:x15ac="http://schemas.microsoft.com/office/spreadsheetml/2010/11/ac" url="C:\Users\jelena.vracar\Desktop\Za sjat\"/>
    </mc:Choice>
  </mc:AlternateContent>
  <xr:revisionPtr revIDLastSave="0" documentId="8_{6DE0100D-E40B-4519-9042-2F96733DD865}" xr6:coauthVersionLast="36" xr6:coauthVersionMax="36" xr10:uidLastSave="{00000000-0000-0000-0000-000000000000}"/>
  <bookViews>
    <workbookView xWindow="0" yWindow="0" windowWidth="19425" windowHeight="9825" tabRatio="949" firstSheet="55" activeTab="60" xr2:uid="{00000000-000D-0000-FFFF-FFFF00000000}"/>
  </bookViews>
  <sheets>
    <sheet name="a. Notes on results completion" sheetId="2" r:id="rId1"/>
    <sheet name="b. List of result templates" sheetId="99" r:id="rId2"/>
    <sheet name="1. Bovine Group A" sheetId="3" r:id="rId3"/>
    <sheet name="2. Bovine Group B" sheetId="37" r:id="rId4"/>
    <sheet name="3. Bovine pesticides" sheetId="69" r:id="rId5"/>
    <sheet name="4. Bovine contam" sheetId="70" r:id="rId6"/>
    <sheet name="5. Ovine-caprine Group A" sheetId="4" r:id="rId7"/>
    <sheet name="6. Ovine-caprine Group B" sheetId="41" r:id="rId8"/>
    <sheet name="7. Ovine-caprine pesticides" sheetId="66" r:id="rId9"/>
    <sheet name="8. Ovine-caprine contam" sheetId="67" r:id="rId10"/>
    <sheet name="9. Porcine Group A" sheetId="43" r:id="rId11"/>
    <sheet name="10. Porcine Group B" sheetId="44" r:id="rId12"/>
    <sheet name="11. Porcine pesticides" sheetId="68" r:id="rId13"/>
    <sheet name="12. Porcine contam" sheetId="71" r:id="rId14"/>
    <sheet name="13. Equine Group A" sheetId="45" r:id="rId15"/>
    <sheet name="14. Equine Group B" sheetId="46" r:id="rId16"/>
    <sheet name="15. Equine pesticides" sheetId="72" r:id="rId17"/>
    <sheet name="16. Equine contam" sheetId="73" r:id="rId18"/>
    <sheet name="17. Poultry Group A" sheetId="47" r:id="rId19"/>
    <sheet name="18. Poultry Group B" sheetId="48" r:id="rId20"/>
    <sheet name="19. Poultry pesticides" sheetId="74" r:id="rId21"/>
    <sheet name="20. Poultry contam" sheetId="75" r:id="rId22"/>
    <sheet name="21. Aq finfish (Group A)" sheetId="38" r:id="rId23"/>
    <sheet name="22. Aq finfish (Group B)" sheetId="39" r:id="rId24"/>
    <sheet name="23. Aq finfish pesticides" sheetId="76" r:id="rId25"/>
    <sheet name="24. Aq finfish contam" sheetId="77" r:id="rId26"/>
    <sheet name="25. Aq crust (Group A)" sheetId="49" r:id="rId27"/>
    <sheet name="26. Aq crust (Group B)" sheetId="50" r:id="rId28"/>
    <sheet name="28. Aq crust contam" sheetId="79" r:id="rId29"/>
    <sheet name="27. Aq crust pesticides" sheetId="78" r:id="rId30"/>
    <sheet name="29. Aq other (Group A)" sheetId="52" r:id="rId31"/>
    <sheet name="30. Aq other (Group B)" sheetId="53" r:id="rId32"/>
    <sheet name="31. Aq other pesticides" sheetId="80" r:id="rId33"/>
    <sheet name="32. Aq other contam" sheetId="81" r:id="rId34"/>
    <sheet name="33. Milk (bovine) (Group A)" sheetId="32" r:id="rId35"/>
    <sheet name="34. Milk (bovine) (Group B)" sheetId="51" r:id="rId36"/>
    <sheet name="35. Milk (bov) pesticides" sheetId="82" r:id="rId37"/>
    <sheet name="36. Milk (bov) contam" sheetId="83" r:id="rId38"/>
    <sheet name="37. Milk (other) (Group A)" sheetId="54" r:id="rId39"/>
    <sheet name="38. Milk (other) (Group B)" sheetId="55" r:id="rId40"/>
    <sheet name="39. Milk (other) pesticides" sheetId="104" r:id="rId41"/>
    <sheet name="40. Milk (other) contam" sheetId="85" r:id="rId42"/>
    <sheet name="41. Eggs (hen) (Group A)" sheetId="56" r:id="rId43"/>
    <sheet name="42. Eggs (hen) (Group B)" sheetId="57" r:id="rId44"/>
    <sheet name="43. Eggs (all spp.) pesticides" sheetId="105" r:id="rId45"/>
    <sheet name="44. Eggs (all spp.) contam" sheetId="87" r:id="rId46"/>
    <sheet name="45. Eggs (other) (Group A)" sheetId="58" r:id="rId47"/>
    <sheet name="46. Eggs (other) (Group B)" sheetId="59" r:id="rId48"/>
    <sheet name="47. Rabbit Group A" sheetId="63" r:id="rId49"/>
    <sheet name="48. Rabbit (Group B)" sheetId="61" r:id="rId50"/>
    <sheet name="49. Rabbit pesticides" sheetId="88" r:id="rId51"/>
    <sheet name="50. Rabbit contam" sheetId="89" r:id="rId52"/>
    <sheet name="51. Farmed game Group A" sheetId="64" r:id="rId53"/>
    <sheet name="52. Farmed game (Group B)" sheetId="62" r:id="rId54"/>
    <sheet name="53. Farmed game pesticides" sheetId="90" r:id="rId55"/>
    <sheet name="54. Farmed game contam" sheetId="91" r:id="rId56"/>
    <sheet name="55. Honey (Group A)" sheetId="65" r:id="rId57"/>
    <sheet name="56. Honey (Group B)" sheetId="60" r:id="rId58"/>
    <sheet name="57. Honey pesticides" sheetId="106" r:id="rId59"/>
    <sheet name="58. Honey contam" sheetId="93" r:id="rId60"/>
    <sheet name="59. Casings Group A" sheetId="94" r:id="rId61"/>
    <sheet name="60. Wild game pesticides" sheetId="103" r:id="rId62"/>
  </sheets>
  <definedNames>
    <definedName name="_xlnm.Print_Area" localSheetId="2">'1. Bovine Group A'!$A$1:$K$117</definedName>
    <definedName name="_xlnm.Print_Area" localSheetId="11">'10. Porcine Group B'!$A$1:$H$94</definedName>
    <definedName name="_xlnm.Print_Area" localSheetId="12">'11. Porcine pesticides'!$A$1:$G$58</definedName>
    <definedName name="_xlnm.Print_Area" localSheetId="13">'12. Porcine contam'!$A$1:$G$42</definedName>
    <definedName name="_xlnm.Print_Area" localSheetId="14">'13. Equine Group A'!$A$1:$I$121</definedName>
    <definedName name="_xlnm.Print_Area" localSheetId="15">'14. Equine Group B'!$A$1:$H$115</definedName>
    <definedName name="_xlnm.Print_Area" localSheetId="16">'15. Equine pesticides'!$A$1:$G$54</definedName>
    <definedName name="_xlnm.Print_Area" localSheetId="17">'16. Equine contam'!$A$1:$G$35</definedName>
    <definedName name="_xlnm.Print_Area" localSheetId="18">'17. Poultry Group A'!$A$1:$I$110</definedName>
    <definedName name="_xlnm.Print_Area" localSheetId="19">'18. Poultry Group B'!$A$1:$H$115</definedName>
    <definedName name="_xlnm.Print_Area" localSheetId="20">'19. Poultry pesticides'!$A$1:$G$62</definedName>
    <definedName name="_xlnm.Print_Area" localSheetId="3">'2. Bovine Group B'!$A$1:$G$95</definedName>
    <definedName name="_xlnm.Print_Area" localSheetId="21">'20. Poultry contam'!$A$1:$G$42</definedName>
    <definedName name="_xlnm.Print_Area" localSheetId="24">'23. Aq finfish pesticides'!$A$1:$G$61</definedName>
    <definedName name="_xlnm.Print_Area" localSheetId="25">'24. Aq finfish contam'!$A$1:$G$42</definedName>
    <definedName name="_xlnm.Print_Area" localSheetId="29">'27. Aq crust pesticides'!$A$1:$G$54</definedName>
    <definedName name="_xlnm.Print_Area" localSheetId="28">'28. Aq crust contam'!$A$1:$G$40</definedName>
    <definedName name="_xlnm.Print_Area" localSheetId="4">'3. Bovine pesticides'!$A$1:$G$74</definedName>
    <definedName name="_xlnm.Print_Area" localSheetId="32">'31. Aq other pesticides'!$A$1:$G$54</definedName>
    <definedName name="_xlnm.Print_Area" localSheetId="33">'32. Aq other contam'!$A$1:$G$42</definedName>
    <definedName name="_xlnm.Print_Area" localSheetId="34">'33. Milk (bovine) (Group A)'!$A$1:$I$92</definedName>
    <definedName name="_xlnm.Print_Area" localSheetId="35">'34. Milk (bovine) (Group B)'!$A$1:$H$82</definedName>
    <definedName name="_xlnm.Print_Area" localSheetId="36">'35. Milk (bov) pesticides'!$A$1:$G$63</definedName>
    <definedName name="_xlnm.Print_Area" localSheetId="37">'36. Milk (bov) contam'!$A$1:$G$47</definedName>
    <definedName name="_xlnm.Print_Area" localSheetId="38">'37. Milk (other) (Group A)'!$A$1:$I$98</definedName>
    <definedName name="_xlnm.Print_Area" localSheetId="39">'38. Milk (other) (Group B)'!$A$1:$H$87</definedName>
    <definedName name="_xlnm.Print_Area" localSheetId="40">'39. Milk (other) pesticides'!$A$1:$G$63</definedName>
    <definedName name="_xlnm.Print_Area" localSheetId="5">'4. Bovine contam'!$A$1:$G$42</definedName>
    <definedName name="_xlnm.Print_Area" localSheetId="41">'40. Milk (other) contam'!$A$1:$G$45</definedName>
    <definedName name="_xlnm.Print_Area" localSheetId="42">'41. Eggs (hen) (Group A)'!$A$1:$I$111</definedName>
    <definedName name="_xlnm.Print_Area" localSheetId="43">'42. Eggs (hen) (Group B)'!$A$1:$H$74</definedName>
    <definedName name="_xlnm.Print_Area" localSheetId="44">'43. Eggs (all spp.) pesticides'!$A$1:$G$64</definedName>
    <definedName name="_xlnm.Print_Area" localSheetId="45">'44. Eggs (all spp.) contam'!$A$1:$G$42</definedName>
    <definedName name="_xlnm.Print_Area" localSheetId="46">'45. Eggs (other) (Group A)'!$A$1:$I$99</definedName>
    <definedName name="_xlnm.Print_Area" localSheetId="47">'46. Eggs (other) (Group B)'!$A$1:$H$106</definedName>
    <definedName name="_xlnm.Print_Area" localSheetId="48">'47. Rabbit Group A'!$A$1:$I$149</definedName>
    <definedName name="_xlnm.Print_Area" localSheetId="49">'48. Rabbit (Group B)'!$A$1:$H$106</definedName>
    <definedName name="_xlnm.Print_Area" localSheetId="50">'49. Rabbit pesticides'!$A$1:$G$54</definedName>
    <definedName name="_xlnm.Print_Area" localSheetId="6">'5. Ovine-caprine Group A'!$A$1:$I$130</definedName>
    <definedName name="_xlnm.Print_Area" localSheetId="51">'50. Rabbit contam'!$A$1:$G$30</definedName>
    <definedName name="_xlnm.Print_Area" localSheetId="52">'51. Farmed game Group A'!$A$1:$I$149</definedName>
    <definedName name="_xlnm.Print_Area" localSheetId="53">'52. Farmed game (Group B)'!$A$1:$H$106</definedName>
    <definedName name="_xlnm.Print_Area" localSheetId="54">'53. Farmed game pesticides'!$A$1:$G$54</definedName>
    <definedName name="_xlnm.Print_Area" localSheetId="55">'54. Farmed game contam'!$A$1:$G$30</definedName>
    <definedName name="_xlnm.Print_Area" localSheetId="57">'56. Honey (Group B)'!$A$1:$H$76</definedName>
    <definedName name="_xlnm.Print_Area" localSheetId="58">'57. Honey pesticides'!$A$1:$G$63</definedName>
    <definedName name="_xlnm.Print_Area" localSheetId="59">'58. Honey contam'!$A$1:$G$37</definedName>
    <definedName name="_xlnm.Print_Area" localSheetId="60">'59. Casings Group A'!$A$1:$I$56</definedName>
    <definedName name="_xlnm.Print_Area" localSheetId="7">'6. Ovine-caprine Group B'!$A$1:$H$95</definedName>
    <definedName name="_xlnm.Print_Area" localSheetId="61">'60. Wild game pesticides'!$A$1:$G$30</definedName>
    <definedName name="_xlnm.Print_Area" localSheetId="8">'7. Ovine-caprine pesticides'!$A$1:$G$65</definedName>
    <definedName name="_xlnm.Print_Area" localSheetId="9">'8. Ovine-caprine contam'!$A$1:$G$42</definedName>
    <definedName name="_xlnm.Print_Area" localSheetId="10">'9. Porcine Group A'!$A$1:$I$151</definedName>
    <definedName name="_xlnm.Print_Area" localSheetId="0">'a. Notes on results completion'!$A$1:$D$66</definedName>
    <definedName name="_xlnm.Print_Titles" localSheetId="2">'1. Bovine Group A'!$10:$12</definedName>
    <definedName name="_xlnm.Print_Titles" localSheetId="11">'10. Porcine Group B'!$10:$10</definedName>
    <definedName name="_xlnm.Print_Titles" localSheetId="12">'11. Porcine pesticides'!$8:$8</definedName>
    <definedName name="_xlnm.Print_Titles" localSheetId="13">'12. Porcine contam'!$10:$10</definedName>
    <definedName name="_xlnm.Print_Titles" localSheetId="14">'13. Equine Group A'!$10:$11</definedName>
    <definedName name="_xlnm.Print_Titles" localSheetId="15">'14. Equine Group B'!$10:$10</definedName>
    <definedName name="_xlnm.Print_Titles" localSheetId="16">'15. Equine pesticides'!$8:$8</definedName>
    <definedName name="_xlnm.Print_Titles" localSheetId="17">'16. Equine contam'!$8:$8</definedName>
    <definedName name="_xlnm.Print_Titles" localSheetId="18">'17. Poultry Group A'!$10:$11</definedName>
    <definedName name="_xlnm.Print_Titles" localSheetId="19">'18. Poultry Group B'!$10:$10</definedName>
    <definedName name="_xlnm.Print_Titles" localSheetId="20">'19. Poultry pesticides'!$8:$8</definedName>
    <definedName name="_xlnm.Print_Titles" localSheetId="3">'2. Bovine Group B'!$10:$10</definedName>
    <definedName name="_xlnm.Print_Titles" localSheetId="21">'20. Poultry contam'!$10:$10</definedName>
    <definedName name="_xlnm.Print_Titles" localSheetId="22">'21. Aq finfish (Group A)'!$10:$11</definedName>
    <definedName name="_xlnm.Print_Titles" localSheetId="23">'22. Aq finfish (Group B)'!$10:$10</definedName>
    <definedName name="_xlnm.Print_Titles" localSheetId="24">'23. Aq finfish pesticides'!$8:$8</definedName>
    <definedName name="_xlnm.Print_Titles" localSheetId="25">'24. Aq finfish contam'!$10:$10</definedName>
    <definedName name="_xlnm.Print_Titles" localSheetId="26">'25. Aq crust (Group A)'!$10:$11</definedName>
    <definedName name="_xlnm.Print_Titles" localSheetId="27">'26. Aq crust (Group B)'!$10:$10</definedName>
    <definedName name="_xlnm.Print_Titles" localSheetId="29">'27. Aq crust pesticides'!$8:$8</definedName>
    <definedName name="_xlnm.Print_Titles" localSheetId="28">'28. Aq crust contam'!$8:$8</definedName>
    <definedName name="_xlnm.Print_Titles" localSheetId="30">'29. Aq other (Group A)'!$10:$11</definedName>
    <definedName name="_xlnm.Print_Titles" localSheetId="4">'3. Bovine pesticides'!$8:$8</definedName>
    <definedName name="_xlnm.Print_Titles" localSheetId="31">'30. Aq other (Group B)'!$10:$10</definedName>
    <definedName name="_xlnm.Print_Titles" localSheetId="32">'31. Aq other pesticides'!$8:$8</definedName>
    <definedName name="_xlnm.Print_Titles" localSheetId="33">'32. Aq other contam'!$10:$10</definedName>
    <definedName name="_xlnm.Print_Titles" localSheetId="34">'33. Milk (bovine) (Group A)'!$10:$11</definedName>
    <definedName name="_xlnm.Print_Titles" localSheetId="35">'34. Milk (bovine) (Group B)'!$10:$10</definedName>
    <definedName name="_xlnm.Print_Titles" localSheetId="36">'35. Milk (bov) pesticides'!$8:$8</definedName>
    <definedName name="_xlnm.Print_Titles" localSheetId="37">'36. Milk (bov) contam'!$10:$10</definedName>
    <definedName name="_xlnm.Print_Titles" localSheetId="38">'37. Milk (other) (Group A)'!$10:$11</definedName>
    <definedName name="_xlnm.Print_Titles" localSheetId="39">'38. Milk (other) (Group B)'!$10:$10</definedName>
    <definedName name="_xlnm.Print_Titles" localSheetId="40">'39. Milk (other) pesticides'!$8:$8</definedName>
    <definedName name="_xlnm.Print_Titles" localSheetId="5">'4. Bovine contam'!$10:$10</definedName>
    <definedName name="_xlnm.Print_Titles" localSheetId="41">'40. Milk (other) contam'!$8:$8</definedName>
    <definedName name="_xlnm.Print_Titles" localSheetId="42">'41. Eggs (hen) (Group A)'!$10:$11</definedName>
    <definedName name="_xlnm.Print_Titles" localSheetId="43">'42. Eggs (hen) (Group B)'!$10:$10</definedName>
    <definedName name="_xlnm.Print_Titles" localSheetId="44">'43. Eggs (all spp.) pesticides'!$8:$8</definedName>
    <definedName name="_xlnm.Print_Titles" localSheetId="45">'44. Eggs (all spp.) contam'!$10:$10</definedName>
    <definedName name="_xlnm.Print_Titles" localSheetId="46">'45. Eggs (other) (Group A)'!$10:$11</definedName>
    <definedName name="_xlnm.Print_Titles" localSheetId="47">'46. Eggs (other) (Group B)'!$10:$10</definedName>
    <definedName name="_xlnm.Print_Titles" localSheetId="48">'47. Rabbit Group A'!$10:$11</definedName>
    <definedName name="_xlnm.Print_Titles" localSheetId="49">'48. Rabbit (Group B)'!$10:$10</definedName>
    <definedName name="_xlnm.Print_Titles" localSheetId="50">'49. Rabbit pesticides'!$8:$8</definedName>
    <definedName name="_xlnm.Print_Titles" localSheetId="6">'5. Ovine-caprine Group A'!$10:$11</definedName>
    <definedName name="_xlnm.Print_Titles" localSheetId="51">'50. Rabbit contam'!$8:$8</definedName>
    <definedName name="_xlnm.Print_Titles" localSheetId="52">'51. Farmed game Group A'!$10:$11</definedName>
    <definedName name="_xlnm.Print_Titles" localSheetId="53">'52. Farmed game (Group B)'!$10:$10</definedName>
    <definedName name="_xlnm.Print_Titles" localSheetId="54">'53. Farmed game pesticides'!$8:$8</definedName>
    <definedName name="_xlnm.Print_Titles" localSheetId="55">'54. Farmed game contam'!$8:$8</definedName>
    <definedName name="_xlnm.Print_Titles" localSheetId="56">'55. Honey (Group A)'!$10:$11</definedName>
    <definedName name="_xlnm.Print_Titles" localSheetId="57">'56. Honey (Group B)'!$10:$10</definedName>
    <definedName name="_xlnm.Print_Titles" localSheetId="58">'57. Honey pesticides'!$8:$8</definedName>
    <definedName name="_xlnm.Print_Titles" localSheetId="59">'58. Honey contam'!$10:$10</definedName>
    <definedName name="_xlnm.Print_Titles" localSheetId="60">'59. Casings Group A'!$10:$11</definedName>
    <definedName name="_xlnm.Print_Titles" localSheetId="7">'6. Ovine-caprine Group B'!$10:$10</definedName>
    <definedName name="_xlnm.Print_Titles" localSheetId="61">'60. Wild game pesticides'!$8:$8</definedName>
    <definedName name="_xlnm.Print_Titles" localSheetId="8">'7. Ovine-caprine pesticides'!$8:$8</definedName>
    <definedName name="_xlnm.Print_Titles" localSheetId="9">'8. Ovine-caprine contam'!$10:$10</definedName>
    <definedName name="_xlnm.Print_Titles" localSheetId="10">'9. Porcine Group A'!$10:$11</definedName>
  </definedNames>
  <calcPr calcId="191029"/>
</workbook>
</file>

<file path=xl/calcChain.xml><?xml version="1.0" encoding="utf-8"?>
<calcChain xmlns="http://schemas.openxmlformats.org/spreadsheetml/2006/main">
  <c r="B7" i="67" l="1"/>
  <c r="C7" i="48"/>
  <c r="C7" i="62"/>
  <c r="C7" i="94"/>
  <c r="B7" i="93"/>
  <c r="B7" i="87"/>
  <c r="B7" i="83"/>
  <c r="B7" i="81"/>
  <c r="B7" i="77"/>
  <c r="C7" i="38"/>
  <c r="B7" i="75"/>
  <c r="B7" i="71" l="1"/>
  <c r="B7" i="70"/>
  <c r="C7" i="65"/>
  <c r="C7" i="64"/>
  <c r="C7" i="63"/>
  <c r="C7" i="61"/>
  <c r="C7" i="60"/>
  <c r="C7" i="59"/>
  <c r="C7" i="58"/>
  <c r="C7" i="57"/>
  <c r="C7" i="56"/>
  <c r="C7" i="55"/>
  <c r="C7" i="54"/>
  <c r="C7" i="53"/>
  <c r="C7" i="52"/>
  <c r="C7" i="51"/>
  <c r="C7" i="50"/>
  <c r="C7" i="49"/>
  <c r="C7" i="47"/>
  <c r="C7" i="46"/>
  <c r="C7" i="45"/>
  <c r="C7" i="44"/>
  <c r="C7" i="43"/>
  <c r="C7" i="4"/>
  <c r="C7" i="41"/>
  <c r="C7" i="39"/>
  <c r="C47" i="38"/>
  <c r="C62" i="38" l="1"/>
  <c r="C7" i="37"/>
  <c r="C7" i="3"/>
  <c r="C7" i="32"/>
  <c r="E76" i="3" l="1"/>
  <c r="E43" i="3"/>
  <c r="E47" i="3"/>
  <c r="E52" i="3"/>
  <c r="E57" i="3"/>
  <c r="E75" i="3" l="1"/>
  <c r="E42" i="3" l="1"/>
  <c r="D39" i="3"/>
  <c r="E39" i="3" s="1"/>
  <c r="E24" i="3" l="1"/>
  <c r="E17" i="3"/>
  <c r="E13" i="3"/>
  <c r="E32" i="3"/>
</calcChain>
</file>

<file path=xl/sharedStrings.xml><?xml version="1.0" encoding="utf-8"?>
<sst xmlns="http://schemas.openxmlformats.org/spreadsheetml/2006/main" count="3997" uniqueCount="548">
  <si>
    <t>PLAN</t>
  </si>
  <si>
    <t>COMPOUND or MARKER RESIDUE</t>
  </si>
  <si>
    <t>MATRIX ANALYSED</t>
  </si>
  <si>
    <t>MIN</t>
  </si>
  <si>
    <t>BOVINE</t>
  </si>
  <si>
    <t>FARM</t>
  </si>
  <si>
    <t>SLAUGHTER</t>
  </si>
  <si>
    <t xml:space="preserve">Note </t>
  </si>
  <si>
    <r>
      <t xml:space="preserve">PRODUCTION DATA in </t>
    </r>
    <r>
      <rPr>
        <b/>
        <u/>
        <sz val="8"/>
        <rFont val="Arial"/>
        <family val="2"/>
      </rPr>
      <t>TONNES</t>
    </r>
    <r>
      <rPr>
        <b/>
        <sz val="8"/>
        <rFont val="Arial"/>
        <family val="2"/>
      </rPr>
      <t xml:space="preserve"> for calculation of SAMPLE NUMBERS.  (referring to previous year's production)</t>
    </r>
  </si>
  <si>
    <t>Chloramphenicol</t>
  </si>
  <si>
    <t xml:space="preserve">  </t>
  </si>
  <si>
    <t>TOTAL</t>
  </si>
  <si>
    <t>A1a</t>
  </si>
  <si>
    <t>A1b</t>
  </si>
  <si>
    <t>A1c</t>
  </si>
  <si>
    <t>A1d</t>
  </si>
  <si>
    <t>A1e</t>
  </si>
  <si>
    <t>A2a</t>
  </si>
  <si>
    <t>A2b</t>
  </si>
  <si>
    <t>A2c</t>
  </si>
  <si>
    <t>Nitrofurans</t>
  </si>
  <si>
    <t>Nitroimidazoles</t>
  </si>
  <si>
    <t>A2d</t>
  </si>
  <si>
    <t>Other A2 substances</t>
  </si>
  <si>
    <t xml:space="preserve">A3b </t>
  </si>
  <si>
    <t>A3c</t>
  </si>
  <si>
    <t>A3d</t>
  </si>
  <si>
    <t>Unauthorised antimicrobials</t>
  </si>
  <si>
    <t>A3f</t>
  </si>
  <si>
    <t>B1a</t>
  </si>
  <si>
    <t>B1b</t>
  </si>
  <si>
    <t>Insecticides, fungicides, anthelmintics and other antiparasitic agents</t>
  </si>
  <si>
    <t>B1c</t>
  </si>
  <si>
    <t>Sedatives</t>
  </si>
  <si>
    <t>B1d</t>
  </si>
  <si>
    <t>NSAIDs, corticosteroids and 
glucocorticoids</t>
  </si>
  <si>
    <t>B1e</t>
  </si>
  <si>
    <t>B2</t>
  </si>
  <si>
    <t>Authorised coccidiostats and histomonostats</t>
  </si>
  <si>
    <t>Unauthorised coccidiostats, histomonostats and other antiparasitics</t>
  </si>
  <si>
    <t>Unauthorised anti-inflammatories, sedatives, and other pharmacologically active substances</t>
  </si>
  <si>
    <t>Plant protection products and biocides</t>
  </si>
  <si>
    <t>Antimicrobials</t>
  </si>
  <si>
    <t>Other pharmacologically active substances</t>
  </si>
  <si>
    <r>
      <t>PRODUCTION DATA for calculation of SAMPLE NUMBERS.  (</t>
    </r>
    <r>
      <rPr>
        <b/>
        <u/>
        <sz val="8"/>
        <rFont val="Segoe UI Light"/>
        <family val="2"/>
      </rPr>
      <t>Number of animals</t>
    </r>
    <r>
      <rPr>
        <b/>
        <sz val="8"/>
        <rFont val="Segoe UI Light"/>
        <family val="2"/>
      </rPr>
      <t xml:space="preserve"> (referring to previous year's production)</t>
    </r>
  </si>
  <si>
    <t>Country</t>
  </si>
  <si>
    <t>Year of plan implementation</t>
  </si>
  <si>
    <t>Animal species or product</t>
  </si>
  <si>
    <r>
      <rPr>
        <b/>
        <u/>
        <sz val="8"/>
        <rFont val="Segoe UI Light"/>
        <family val="2"/>
      </rPr>
      <t>Planned</t>
    </r>
    <r>
      <rPr>
        <b/>
        <sz val="8"/>
        <rFont val="Segoe UI Light"/>
        <family val="2"/>
      </rPr>
      <t xml:space="preserve"> number of samples</t>
    </r>
  </si>
  <si>
    <t>Beta-agonists</t>
  </si>
  <si>
    <t>Resorcylic acid lactones</t>
  </si>
  <si>
    <t>Steroids with androgenic, estrogenic or progestagenic activity</t>
  </si>
  <si>
    <t>Thyrostats</t>
  </si>
  <si>
    <t>Stilbenes</t>
  </si>
  <si>
    <t>Poultry</t>
  </si>
  <si>
    <t>A3a</t>
  </si>
  <si>
    <t>Dyes</t>
  </si>
  <si>
    <t>Crustaceans</t>
  </si>
  <si>
    <t>Raw bovine milk</t>
  </si>
  <si>
    <t>Hen eggs</t>
  </si>
  <si>
    <t>Rabbit</t>
  </si>
  <si>
    <t>NSAIDs, corticosteroids and glucocorticoids</t>
  </si>
  <si>
    <r>
      <rPr>
        <b/>
        <u/>
        <sz val="8"/>
        <rFont val="Segoe UI Light"/>
        <family val="2"/>
      </rPr>
      <t>Planned</t>
    </r>
    <r>
      <rPr>
        <b/>
        <sz val="8"/>
        <rFont val="Segoe UI Light"/>
        <family val="2"/>
      </rPr>
      <t xml:space="preserve"> number of </t>
    </r>
    <r>
      <rPr>
        <b/>
        <u/>
        <sz val="8"/>
        <rFont val="Segoe UI Light"/>
        <family val="2"/>
      </rPr>
      <t>samples</t>
    </r>
  </si>
  <si>
    <t>Ovine/Caprine</t>
  </si>
  <si>
    <t>Porcine</t>
  </si>
  <si>
    <t>Equine</t>
  </si>
  <si>
    <t>Aq other</t>
  </si>
  <si>
    <t>Raw milk (other species)</t>
  </si>
  <si>
    <t>Raw  milk (other species)</t>
  </si>
  <si>
    <t>Eggs (other species)</t>
  </si>
  <si>
    <t>Honey</t>
  </si>
  <si>
    <t>Farmed game</t>
  </si>
  <si>
    <t>Planned number of SAMPLES</t>
  </si>
  <si>
    <t>LEVEL OF ACTION (i.e. concentration above which a result is deemed non-compliant)  [μg/kg]</t>
  </si>
  <si>
    <t>LEVEL OF ACTION (i.e. concentration above which a result is deemed non-compliant)  [μg/Kg]</t>
  </si>
  <si>
    <t>Organochlorinated compounds</t>
  </si>
  <si>
    <t>Organophosphate compounds</t>
  </si>
  <si>
    <t>Carbamates</t>
  </si>
  <si>
    <t>Pyrethroids</t>
  </si>
  <si>
    <t>Others</t>
  </si>
  <si>
    <t>Metals</t>
  </si>
  <si>
    <t>Mycotoxins</t>
  </si>
  <si>
    <t>Bovine</t>
  </si>
  <si>
    <t>Anti-thyroid agents</t>
  </si>
  <si>
    <t>Steroids (with androgenic, estrogenic or progestagenic activity)</t>
  </si>
  <si>
    <t>Resorcyclic acid lactones</t>
  </si>
  <si>
    <r>
      <rPr>
        <b/>
        <u/>
        <sz val="8"/>
        <rFont val="Segoe UI Light"/>
        <family val="2"/>
      </rPr>
      <t>Planned</t>
    </r>
    <r>
      <rPr>
        <b/>
        <sz val="8"/>
        <rFont val="Segoe UI Light"/>
        <family val="2"/>
      </rPr>
      <t xml:space="preserve"> no of samples </t>
    </r>
    <r>
      <rPr>
        <b/>
        <i/>
        <u/>
        <sz val="8"/>
        <rFont val="Segoe UI Light"/>
        <family val="2"/>
      </rPr>
      <t>(</t>
    </r>
    <r>
      <rPr>
        <i/>
        <u/>
        <sz val="8"/>
        <rFont val="Segoe UI Light"/>
        <family val="2"/>
      </rPr>
      <t>no minimum set</t>
    </r>
    <r>
      <rPr>
        <b/>
        <i/>
        <u/>
        <sz val="8"/>
        <rFont val="Segoe UI Light"/>
        <family val="2"/>
      </rPr>
      <t>)</t>
    </r>
  </si>
  <si>
    <t>PRODUCTION DATA in TONNES for calculation of SAMPLE NUMBERS.  (referring to previous year's production)</t>
  </si>
  <si>
    <r>
      <rPr>
        <b/>
        <u/>
        <sz val="8"/>
        <rFont val="Segoe UI Light"/>
        <family val="2"/>
      </rPr>
      <t>Planned</t>
    </r>
    <r>
      <rPr>
        <b/>
        <sz val="8"/>
        <rFont val="Segoe UI Light"/>
        <family val="2"/>
      </rPr>
      <t xml:space="preserve"> no of samples </t>
    </r>
    <r>
      <rPr>
        <b/>
        <i/>
        <u/>
        <sz val="8"/>
        <rFont val="Segoe UI Light"/>
        <family val="2"/>
      </rPr>
      <t>(no minimum set)</t>
    </r>
  </si>
  <si>
    <t>Finfish</t>
  </si>
  <si>
    <t>Aquaculture - other</t>
  </si>
  <si>
    <t>Raw milk (other)</t>
  </si>
  <si>
    <t>Eggs (hen + others)</t>
  </si>
  <si>
    <t>Casings</t>
  </si>
  <si>
    <t>Halogenated persistent organic pollutants</t>
  </si>
  <si>
    <t>Groups of contaminants to be controlled
(cf. Annex I to Regulation (EU) 2022/931)</t>
  </si>
  <si>
    <r>
      <t xml:space="preserve">Calculated minimum no of </t>
    </r>
    <r>
      <rPr>
        <b/>
        <u/>
        <sz val="7"/>
        <rFont val="Segoe UI Light"/>
        <family val="2"/>
      </rPr>
      <t>samples</t>
    </r>
    <r>
      <rPr>
        <b/>
        <sz val="7"/>
        <rFont val="Segoe UI Light"/>
        <family val="2"/>
      </rPr>
      <t xml:space="preserve"> for Group A (based on cell C7)</t>
    </r>
  </si>
  <si>
    <r>
      <rPr>
        <b/>
        <u/>
        <sz val="8"/>
        <rFont val="Segoe UI Light"/>
        <family val="2"/>
      </rPr>
      <t>Calculated minimum</t>
    </r>
    <r>
      <rPr>
        <b/>
        <sz val="8"/>
        <rFont val="Segoe UI Light"/>
        <family val="2"/>
      </rPr>
      <t xml:space="preserve"> number of samples (based on cell B7)</t>
    </r>
  </si>
  <si>
    <r>
      <rPr>
        <b/>
        <u/>
        <sz val="7"/>
        <rFont val="Segoe UI Light"/>
        <family val="2"/>
      </rPr>
      <t>Calculated minimum number</t>
    </r>
    <r>
      <rPr>
        <b/>
        <sz val="7"/>
        <rFont val="Segoe UI Light"/>
        <family val="2"/>
      </rPr>
      <t xml:space="preserve"> of samples for Group B (based on cell C7)</t>
    </r>
  </si>
  <si>
    <t>Groups of substances to be controlled</t>
  </si>
  <si>
    <t>Groups of pesticides to be controlled</t>
  </si>
  <si>
    <t>Group A</t>
  </si>
  <si>
    <t>Group B</t>
  </si>
  <si>
    <t>Pesticides</t>
  </si>
  <si>
    <t>Contaminants</t>
  </si>
  <si>
    <t>Aq finfish</t>
  </si>
  <si>
    <t>Aq crustaceans</t>
  </si>
  <si>
    <t xml:space="preserve">Aq other </t>
  </si>
  <si>
    <t>Eggs (hen)</t>
  </si>
  <si>
    <t>Eggs (all species)</t>
  </si>
  <si>
    <t>Eggs (other)</t>
  </si>
  <si>
    <t>Tab No</t>
  </si>
  <si>
    <t>Link to template</t>
  </si>
  <si>
    <t>Wild game</t>
  </si>
  <si>
    <t>Mercury</t>
  </si>
  <si>
    <t>60. Wild game pesticides</t>
  </si>
  <si>
    <t>here</t>
  </si>
  <si>
    <t>Detailed guidance on residue controls can be found on the website of the European Commission at the following hyperlink:</t>
  </si>
  <si>
    <t>1. Bovine Group A</t>
  </si>
  <si>
    <t>2. Bovine Group B</t>
  </si>
  <si>
    <t>3. Bovine pesticides</t>
  </si>
  <si>
    <t>4. Bovine contam</t>
  </si>
  <si>
    <t>5. Ovine-caprine Group A</t>
  </si>
  <si>
    <t>6. Ovine-caprine Group B</t>
  </si>
  <si>
    <t>7. Ovine-caprine pesticides</t>
  </si>
  <si>
    <t>8. Ovine-caprine contam</t>
  </si>
  <si>
    <t>9. Porcine Group A</t>
  </si>
  <si>
    <t>10. Porcine Group B</t>
  </si>
  <si>
    <t>11. Porcine pesticides</t>
  </si>
  <si>
    <t>12. Porcine contam</t>
  </si>
  <si>
    <t>13. Equine Group A</t>
  </si>
  <si>
    <t>14. Equine Group B</t>
  </si>
  <si>
    <t>15. Equine pesticides</t>
  </si>
  <si>
    <t>16. Equine contam</t>
  </si>
  <si>
    <t>17. Poultry Group A</t>
  </si>
  <si>
    <t>18. Poultry Group B</t>
  </si>
  <si>
    <t>19. Poultry pesticides</t>
  </si>
  <si>
    <t>20. Poultry contam</t>
  </si>
  <si>
    <t>21. Aq finfish (Group A)</t>
  </si>
  <si>
    <t>22. Aq finfish (Group B)</t>
  </si>
  <si>
    <t>23. Aq finfish pesticides</t>
  </si>
  <si>
    <t>24. Aq finfish contam</t>
  </si>
  <si>
    <t>25. Aq crust (Group A)</t>
  </si>
  <si>
    <t>26. Aq crust (Group B)</t>
  </si>
  <si>
    <t>27. Aq crust pesticides</t>
  </si>
  <si>
    <t>28. Aq crust contam</t>
  </si>
  <si>
    <t>29. Aq other (Group A)</t>
  </si>
  <si>
    <t>30. Aq other (Group B)</t>
  </si>
  <si>
    <t>31. Aq other pesticides</t>
  </si>
  <si>
    <t>32. Aq other contam</t>
  </si>
  <si>
    <t>33. Milk (bovine) (Group A)</t>
  </si>
  <si>
    <t>34. Milk (bovine) (Group B)</t>
  </si>
  <si>
    <t>35. Milk (bov) pesticides</t>
  </si>
  <si>
    <t>36. Milk (bov) contam</t>
  </si>
  <si>
    <t>37. Milk (other) (Group A)</t>
  </si>
  <si>
    <t>38. Milk (other) (Group B)</t>
  </si>
  <si>
    <t>39. Milk (other) pesticides</t>
  </si>
  <si>
    <t>40. Milk (other) contam</t>
  </si>
  <si>
    <t>41. Eggs (hen) (Group A)</t>
  </si>
  <si>
    <t>42. Eggs (hen) (Group B)</t>
  </si>
  <si>
    <t>43. Eggs (all spp.) pesticides</t>
  </si>
  <si>
    <t>44. Eggs (all spp.) contam</t>
  </si>
  <si>
    <t>45. Eggs (other) (Group A)</t>
  </si>
  <si>
    <t>46. Eggs (other) (Group B)</t>
  </si>
  <si>
    <t>47. Rabbit Group A</t>
  </si>
  <si>
    <t>48. Rabbit (Group B)</t>
  </si>
  <si>
    <t>49. Rabbit pesticides</t>
  </si>
  <si>
    <t>50. Rabbit contam</t>
  </si>
  <si>
    <t>51. Farmed game Group A</t>
  </si>
  <si>
    <t>52. Farmed game (Group B)</t>
  </si>
  <si>
    <t>53. Farmed game pesticides</t>
  </si>
  <si>
    <t>54. Farmed game contam</t>
  </si>
  <si>
    <t>55. Honey (Group A)</t>
  </si>
  <si>
    <t>56. Honey (Group B)</t>
  </si>
  <si>
    <t>57. Honey pesticides</t>
  </si>
  <si>
    <t>58. Honey contam</t>
  </si>
  <si>
    <t>59. Casings Group A</t>
  </si>
  <si>
    <t>Commodity/species</t>
  </si>
  <si>
    <t>Number of non-compliant results above the Level of Action</t>
  </si>
  <si>
    <t>Result template</t>
  </si>
  <si>
    <r>
      <rPr>
        <b/>
        <u/>
        <sz val="14"/>
        <rFont val="Segoe UI Light"/>
        <family val="2"/>
      </rPr>
      <t>Results</t>
    </r>
    <r>
      <rPr>
        <b/>
        <sz val="14"/>
        <rFont val="Segoe UI Light"/>
        <family val="2"/>
      </rPr>
      <t xml:space="preserve"> of regulatory programme for the control of </t>
    </r>
    <r>
      <rPr>
        <b/>
        <u/>
        <sz val="14"/>
        <rFont val="Segoe UI Light"/>
        <family val="2"/>
      </rPr>
      <t>veterinary drug residues</t>
    </r>
    <r>
      <rPr>
        <b/>
        <sz val="14"/>
        <rFont val="Segoe UI Light"/>
        <family val="2"/>
      </rPr>
      <t xml:space="preserve"> in food - </t>
    </r>
    <r>
      <rPr>
        <b/>
        <sz val="14"/>
        <color rgb="FFFF0000"/>
        <rFont val="Segoe UI Light"/>
        <family val="2"/>
      </rPr>
      <t>GROUP A substances</t>
    </r>
  </si>
  <si>
    <r>
      <t xml:space="preserve">Calculated minimum no of </t>
    </r>
    <r>
      <rPr>
        <b/>
        <u/>
        <sz val="7"/>
        <rFont val="Segoe UI Light"/>
        <family val="2"/>
      </rPr>
      <t>samples</t>
    </r>
    <r>
      <rPr>
        <b/>
        <sz val="7"/>
        <rFont val="Segoe UI Light"/>
        <family val="2"/>
      </rPr>
      <t xml:space="preserve"> planned for Group A (based on cell C6)</t>
    </r>
  </si>
  <si>
    <r>
      <rPr>
        <b/>
        <u/>
        <sz val="14"/>
        <rFont val="Segoe UI Light"/>
        <family val="2"/>
      </rPr>
      <t>Results</t>
    </r>
    <r>
      <rPr>
        <b/>
        <sz val="14"/>
        <rFont val="Segoe UI Light"/>
        <family val="2"/>
      </rPr>
      <t xml:space="preserve"> of regulatory programme for the control of </t>
    </r>
    <r>
      <rPr>
        <b/>
        <u/>
        <sz val="14"/>
        <rFont val="Segoe UI Light"/>
        <family val="2"/>
      </rPr>
      <t>veterinary drug residues</t>
    </r>
    <r>
      <rPr>
        <b/>
        <sz val="14"/>
        <rFont val="Segoe UI Light"/>
        <family val="2"/>
      </rPr>
      <t xml:space="preserve"> in food - </t>
    </r>
    <r>
      <rPr>
        <b/>
        <sz val="14"/>
        <color rgb="FFFF0000"/>
        <rFont val="Segoe UI Light"/>
        <family val="2"/>
      </rPr>
      <t>GROUP B substances</t>
    </r>
  </si>
  <si>
    <r>
      <t xml:space="preserve">PRODUCTION DATA for calculation of </t>
    </r>
    <r>
      <rPr>
        <b/>
        <u/>
        <sz val="8"/>
        <rFont val="Segoe UI Light"/>
        <family val="2"/>
      </rPr>
      <t>PLANNED</t>
    </r>
    <r>
      <rPr>
        <b/>
        <sz val="8"/>
        <rFont val="Segoe UI Light"/>
        <family val="2"/>
      </rPr>
      <t xml:space="preserve"> SAMPLE NUMBERS.  (</t>
    </r>
    <r>
      <rPr>
        <b/>
        <u/>
        <sz val="8"/>
        <rFont val="Segoe UI Light"/>
        <family val="2"/>
      </rPr>
      <t>Number of animals</t>
    </r>
    <r>
      <rPr>
        <b/>
        <sz val="8"/>
        <rFont val="Segoe UI Light"/>
        <family val="2"/>
      </rPr>
      <t xml:space="preserve"> (referring to previous year's production)</t>
    </r>
  </si>
  <si>
    <t>Matrix analysed</t>
  </si>
  <si>
    <t>the list of results templates</t>
  </si>
  <si>
    <t>Click on the link below to return to</t>
  </si>
  <si>
    <t>No of samples TAKEN per substance group</t>
  </si>
  <si>
    <r>
      <rPr>
        <b/>
        <u/>
        <sz val="14"/>
        <rFont val="Segoe UI Light"/>
        <family val="2"/>
      </rPr>
      <t>Results</t>
    </r>
    <r>
      <rPr>
        <b/>
        <sz val="14"/>
        <rFont val="Segoe UI Light"/>
        <family val="2"/>
      </rPr>
      <t xml:space="preserve"> of regulatory programme for the control of </t>
    </r>
    <r>
      <rPr>
        <b/>
        <u/>
        <sz val="14"/>
        <rFont val="Segoe UI Light"/>
        <family val="2"/>
      </rPr>
      <t>pesticides</t>
    </r>
    <r>
      <rPr>
        <b/>
        <sz val="14"/>
        <rFont val="Segoe UI Light"/>
        <family val="2"/>
      </rPr>
      <t xml:space="preserve"> in food</t>
    </r>
  </si>
  <si>
    <r>
      <t xml:space="preserve">Total no of samples </t>
    </r>
    <r>
      <rPr>
        <b/>
        <u/>
        <sz val="8"/>
        <rFont val="Segoe UI Light"/>
        <family val="2"/>
      </rPr>
      <t>taken</t>
    </r>
  </si>
  <si>
    <r>
      <t xml:space="preserve">PRODUCTION DATA for calculation of </t>
    </r>
    <r>
      <rPr>
        <b/>
        <u/>
        <sz val="8"/>
        <rFont val="Segoe UI Light"/>
        <family val="2"/>
      </rPr>
      <t>planned</t>
    </r>
    <r>
      <rPr>
        <b/>
        <sz val="8"/>
        <rFont val="Segoe UI Light"/>
        <family val="2"/>
      </rPr>
      <t xml:space="preserve"> SAMPLE NUMBERS.  (</t>
    </r>
    <r>
      <rPr>
        <b/>
        <u/>
        <sz val="8"/>
        <rFont val="Segoe UI Light"/>
        <family val="2"/>
      </rPr>
      <t>Number of animals</t>
    </r>
    <r>
      <rPr>
        <b/>
        <sz val="8"/>
        <rFont val="Segoe UI Light"/>
        <family val="2"/>
      </rPr>
      <t xml:space="preserve"> (referring to previous year's production)</t>
    </r>
  </si>
  <si>
    <r>
      <rPr>
        <b/>
        <u/>
        <sz val="9"/>
        <rFont val="Segoe UI Light"/>
        <family val="2"/>
      </rPr>
      <t>Planned</t>
    </r>
    <r>
      <rPr>
        <b/>
        <sz val="9"/>
        <rFont val="Segoe UI Light"/>
        <family val="2"/>
      </rPr>
      <t xml:space="preserve"> number of SAMPLES</t>
    </r>
  </si>
  <si>
    <r>
      <t xml:space="preserve">No of samples </t>
    </r>
    <r>
      <rPr>
        <b/>
        <u/>
        <sz val="9"/>
        <rFont val="Segoe UI Light"/>
        <family val="2"/>
      </rPr>
      <t>TAKEN</t>
    </r>
    <r>
      <rPr>
        <b/>
        <sz val="9"/>
        <rFont val="Segoe UI Light"/>
        <family val="2"/>
      </rPr>
      <t xml:space="preserve"> per substance group</t>
    </r>
  </si>
  <si>
    <r>
      <rPr>
        <b/>
        <u/>
        <sz val="8"/>
        <rFont val="Segoe UI Light"/>
        <family val="2"/>
      </rPr>
      <t>Calculated minimum</t>
    </r>
    <r>
      <rPr>
        <b/>
        <sz val="8"/>
        <rFont val="Segoe UI Light"/>
        <family val="2"/>
      </rPr>
      <t xml:space="preserve"> number of samples planned (based on cell B6)</t>
    </r>
  </si>
  <si>
    <r>
      <t xml:space="preserve">Calculated minimum no of </t>
    </r>
    <r>
      <rPr>
        <b/>
        <u/>
        <sz val="7"/>
        <rFont val="Segoe UI Light"/>
        <family val="2"/>
      </rPr>
      <t>samples</t>
    </r>
    <r>
      <rPr>
        <b/>
        <sz val="7"/>
        <rFont val="Segoe UI Light"/>
        <family val="2"/>
      </rPr>
      <t xml:space="preserve"> planned for Group B (based on cell C6)</t>
    </r>
  </si>
  <si>
    <r>
      <rPr>
        <b/>
        <u/>
        <sz val="14"/>
        <rFont val="Segoe UI Light"/>
        <family val="2"/>
      </rPr>
      <t>Results</t>
    </r>
    <r>
      <rPr>
        <b/>
        <sz val="14"/>
        <rFont val="Segoe UI Light"/>
        <family val="2"/>
      </rPr>
      <t xml:space="preserve"> of regulatory programme for the control of contaminants in food</t>
    </r>
  </si>
  <si>
    <r>
      <rPr>
        <b/>
        <u/>
        <sz val="9"/>
        <rFont val="Segoe UI Light"/>
        <family val="2"/>
      </rPr>
      <t>Number</t>
    </r>
    <r>
      <rPr>
        <b/>
        <sz val="9"/>
        <rFont val="Segoe UI Light"/>
        <family val="2"/>
      </rPr>
      <t xml:space="preserve"> of non-compliant results above the Level of Action</t>
    </r>
  </si>
  <si>
    <r>
      <t xml:space="preserve">Number of samples </t>
    </r>
    <r>
      <rPr>
        <b/>
        <u/>
        <sz val="9"/>
        <rFont val="Segoe UI Light"/>
        <family val="2"/>
      </rPr>
      <t>TAKEN</t>
    </r>
    <r>
      <rPr>
        <b/>
        <sz val="9"/>
        <rFont val="Segoe UI Light"/>
        <family val="2"/>
      </rPr>
      <t xml:space="preserve"> per substance group</t>
    </r>
  </si>
  <si>
    <r>
      <t xml:space="preserve">For each non-compliant result </t>
    </r>
    <r>
      <rPr>
        <u/>
        <sz val="8"/>
        <rFont val="Segoe UI Light"/>
        <family val="2"/>
      </rPr>
      <t>only</t>
    </r>
    <r>
      <rPr>
        <sz val="8"/>
        <rFont val="Segoe UI Light"/>
        <family val="2"/>
      </rPr>
      <t xml:space="preserve">, please complete the </t>
    </r>
  </si>
  <si>
    <t>separate Microsoft Word template describing the outcome of</t>
  </si>
  <si>
    <r>
      <t xml:space="preserve">the </t>
    </r>
    <r>
      <rPr>
        <b/>
        <sz val="8"/>
        <rFont val="Segoe UI Light"/>
        <family val="2"/>
      </rPr>
      <t>follow-up</t>
    </r>
    <r>
      <rPr>
        <sz val="8"/>
        <rFont val="Segoe UI Light"/>
        <family val="2"/>
      </rPr>
      <t xml:space="preserve"> </t>
    </r>
    <r>
      <rPr>
        <b/>
        <sz val="8"/>
        <rFont val="Segoe UI Light"/>
        <family val="2"/>
      </rPr>
      <t>investigation</t>
    </r>
    <r>
      <rPr>
        <sz val="8"/>
        <rFont val="Segoe UI Light"/>
        <family val="2"/>
      </rPr>
      <t xml:space="preserve"> and </t>
    </r>
    <r>
      <rPr>
        <b/>
        <sz val="8"/>
        <rFont val="Segoe UI Light"/>
        <family val="2"/>
      </rPr>
      <t>preventive measures</t>
    </r>
    <r>
      <rPr>
        <sz val="8"/>
        <rFont val="Segoe UI Light"/>
        <family val="2"/>
      </rPr>
      <t xml:space="preserve">. </t>
    </r>
  </si>
  <si>
    <r>
      <rPr>
        <b/>
        <u/>
        <sz val="7"/>
        <rFont val="Segoe UI Light"/>
        <family val="2"/>
      </rPr>
      <t>Calculated minimum number</t>
    </r>
    <r>
      <rPr>
        <b/>
        <sz val="7"/>
        <rFont val="Segoe UI Light"/>
        <family val="2"/>
      </rPr>
      <t xml:space="preserve"> of samples for Group B (based on cell C6)</t>
    </r>
  </si>
  <si>
    <r>
      <t>NUMBER OF SAMPLES</t>
    </r>
    <r>
      <rPr>
        <sz val="9"/>
        <rFont val="Segoe UI Light"/>
        <family val="2"/>
      </rPr>
      <t xml:space="preserve">  PLANNED</t>
    </r>
  </si>
  <si>
    <r>
      <rPr>
        <b/>
        <u/>
        <sz val="8"/>
        <rFont val="Segoe UI Light"/>
        <family val="2"/>
      </rPr>
      <t>Calculated minimum</t>
    </r>
    <r>
      <rPr>
        <b/>
        <sz val="8"/>
        <rFont val="Segoe UI Light"/>
        <family val="2"/>
      </rPr>
      <t xml:space="preserve"> number of samples (based on cell B6)</t>
    </r>
  </si>
  <si>
    <r>
      <t xml:space="preserve">Calculated minimum no of </t>
    </r>
    <r>
      <rPr>
        <b/>
        <u/>
        <sz val="7"/>
        <rFont val="Segoe UI Light"/>
        <family val="2"/>
      </rPr>
      <t>samples</t>
    </r>
    <r>
      <rPr>
        <b/>
        <sz val="7"/>
        <rFont val="Segoe UI Light"/>
        <family val="2"/>
      </rPr>
      <t xml:space="preserve"> for Group A (based on cell C6)</t>
    </r>
  </si>
  <si>
    <r>
      <t>NUMBER OF SAMPLES PLANNED</t>
    </r>
    <r>
      <rPr>
        <sz val="9"/>
        <rFont val="Segoe UI Light"/>
        <family val="2"/>
      </rPr>
      <t xml:space="preserve">  </t>
    </r>
  </si>
  <si>
    <r>
      <t xml:space="preserve">Results of regulatory programme for the control of </t>
    </r>
    <r>
      <rPr>
        <b/>
        <u/>
        <sz val="14"/>
        <rFont val="Segoe UI Light"/>
        <family val="2"/>
      </rPr>
      <t>veterinary drug residues</t>
    </r>
    <r>
      <rPr>
        <b/>
        <sz val="14"/>
        <rFont val="Segoe UI Light"/>
        <family val="2"/>
      </rPr>
      <t xml:space="preserve"> in food - </t>
    </r>
    <r>
      <rPr>
        <b/>
        <sz val="14"/>
        <color rgb="FFFF0000"/>
        <rFont val="Segoe UI Light"/>
        <family val="2"/>
      </rPr>
      <t>GROUP A substances</t>
    </r>
  </si>
  <si>
    <r>
      <t xml:space="preserve">Results of risk-based regulatory programme for the control of </t>
    </r>
    <r>
      <rPr>
        <b/>
        <u/>
        <sz val="14"/>
        <rFont val="Segoe UI Light"/>
        <family val="2"/>
      </rPr>
      <t xml:space="preserve">pesticides </t>
    </r>
    <r>
      <rPr>
        <b/>
        <sz val="14"/>
        <rFont val="Segoe UI Light"/>
        <family val="2"/>
      </rPr>
      <t>in food</t>
    </r>
  </si>
  <si>
    <r>
      <t xml:space="preserve">Results of risk-based regulatory programme for the control of </t>
    </r>
    <r>
      <rPr>
        <b/>
        <u/>
        <sz val="14"/>
        <rFont val="Segoe UI Light"/>
        <family val="2"/>
      </rPr>
      <t>contaminants</t>
    </r>
    <r>
      <rPr>
        <b/>
        <sz val="14"/>
        <rFont val="Segoe UI Light"/>
        <family val="2"/>
      </rPr>
      <t xml:space="preserve"> in food</t>
    </r>
  </si>
  <si>
    <r>
      <t xml:space="preserve">Results of regulatory programme for the control of </t>
    </r>
    <r>
      <rPr>
        <b/>
        <u/>
        <sz val="14"/>
        <rFont val="Segoe UI Light"/>
        <family val="2"/>
      </rPr>
      <t>veterinary drug residues</t>
    </r>
    <r>
      <rPr>
        <b/>
        <sz val="14"/>
        <rFont val="Segoe UI Light"/>
        <family val="2"/>
      </rPr>
      <t xml:space="preserve"> in food - </t>
    </r>
    <r>
      <rPr>
        <b/>
        <sz val="14"/>
        <color rgb="FFFF0000"/>
        <rFont val="Segoe UI Light"/>
        <family val="2"/>
      </rPr>
      <t>GROUP B substances</t>
    </r>
  </si>
  <si>
    <t>Number of samples TAKEN per substance group</t>
  </si>
  <si>
    <r>
      <t>NUMBER OF SAMPLES</t>
    </r>
    <r>
      <rPr>
        <sz val="9"/>
        <rFont val="Segoe UI Light"/>
        <family val="2"/>
      </rPr>
      <t xml:space="preserve">  </t>
    </r>
  </si>
  <si>
    <r>
      <t xml:space="preserve">Results of regulatory programme for the control of </t>
    </r>
    <r>
      <rPr>
        <b/>
        <u/>
        <sz val="14"/>
        <rFont val="Segoe UI Light"/>
        <family val="2"/>
      </rPr>
      <t>veterinary drug residues</t>
    </r>
    <r>
      <rPr>
        <b/>
        <sz val="14"/>
        <rFont val="Segoe UI Light"/>
        <family val="2"/>
      </rPr>
      <t xml:space="preserve"> in food - </t>
    </r>
    <r>
      <rPr>
        <b/>
        <sz val="14"/>
        <color rgb="FFFF0000"/>
        <rFont val="Segoe UI Light"/>
        <family val="2"/>
      </rPr>
      <t>Group A samples</t>
    </r>
  </si>
  <si>
    <r>
      <t xml:space="preserve">Results of regulatory programme for the control of </t>
    </r>
    <r>
      <rPr>
        <b/>
        <u/>
        <sz val="14"/>
        <rFont val="Segoe UI Light"/>
        <family val="2"/>
      </rPr>
      <t>veterinary drug residues</t>
    </r>
    <r>
      <rPr>
        <b/>
        <sz val="14"/>
        <rFont val="Segoe UI Light"/>
        <family val="2"/>
      </rPr>
      <t xml:space="preserve"> in food - </t>
    </r>
    <r>
      <rPr>
        <b/>
        <sz val="14"/>
        <color rgb="FFFF0000"/>
        <rFont val="Segoe UI Light"/>
        <family val="2"/>
      </rPr>
      <t>Group B samples</t>
    </r>
  </si>
  <si>
    <r>
      <t xml:space="preserve">Results of risk-based regulatory programme for the control of </t>
    </r>
    <r>
      <rPr>
        <b/>
        <u/>
        <sz val="14"/>
        <rFont val="Segoe UI Light"/>
        <family val="2"/>
      </rPr>
      <t>pesticides</t>
    </r>
    <r>
      <rPr>
        <b/>
        <sz val="14"/>
        <rFont val="Segoe UI Light"/>
        <family val="2"/>
      </rPr>
      <t xml:space="preserve"> in food</t>
    </r>
  </si>
  <si>
    <t>Calculated minimum number of samples for Group B (based on cell C6)</t>
  </si>
  <si>
    <r>
      <t xml:space="preserve">Instructions for completion of the </t>
    </r>
    <r>
      <rPr>
        <b/>
        <u/>
        <sz val="14"/>
        <color rgb="FF7030A0"/>
        <rFont val="Candara"/>
        <family val="2"/>
      </rPr>
      <t>results</t>
    </r>
    <r>
      <rPr>
        <b/>
        <sz val="14"/>
        <color rgb="FF7030A0"/>
        <rFont val="Candara"/>
        <family val="2"/>
      </rPr>
      <t xml:space="preserve"> templates for the risk-based control plans for residues of </t>
    </r>
    <r>
      <rPr>
        <b/>
        <u/>
        <sz val="14"/>
        <color rgb="FF7030A0"/>
        <rFont val="Candara"/>
        <family val="2"/>
      </rPr>
      <t>pharmacologically active substances</t>
    </r>
    <r>
      <rPr>
        <b/>
        <sz val="14"/>
        <color rgb="FF7030A0"/>
        <rFont val="Candara"/>
        <family val="2"/>
      </rPr>
      <t xml:space="preserve">, </t>
    </r>
    <r>
      <rPr>
        <b/>
        <u/>
        <sz val="14"/>
        <color rgb="FF7030A0"/>
        <rFont val="Candara"/>
        <family val="2"/>
      </rPr>
      <t>pesticides</t>
    </r>
    <r>
      <rPr>
        <b/>
        <sz val="14"/>
        <color rgb="FF7030A0"/>
        <rFont val="Candara"/>
        <family val="2"/>
      </rPr>
      <t xml:space="preserve"> and </t>
    </r>
    <r>
      <rPr>
        <b/>
        <u/>
        <sz val="14"/>
        <color rgb="FF7030A0"/>
        <rFont val="Candara"/>
        <family val="2"/>
      </rPr>
      <t>contaminants</t>
    </r>
    <r>
      <rPr>
        <b/>
        <sz val="14"/>
        <color rgb="FF7030A0"/>
        <rFont val="Candara"/>
        <family val="2"/>
      </rPr>
      <t xml:space="preserve"> (Rev. 1 August 2023)</t>
    </r>
  </si>
  <si>
    <r>
      <t xml:space="preserve">No of samples </t>
    </r>
    <r>
      <rPr>
        <b/>
        <u/>
        <sz val="9"/>
        <rFont val="Segoe UI Light"/>
        <family val="2"/>
      </rPr>
      <t>PLANNED</t>
    </r>
  </si>
  <si>
    <r>
      <rPr>
        <b/>
        <sz val="14"/>
        <rFont val="Candara"/>
        <family val="2"/>
      </rPr>
      <t xml:space="preserve">Results templates to be completed. </t>
    </r>
    <r>
      <rPr>
        <sz val="12"/>
        <rFont val="Candara"/>
        <family val="2"/>
      </rPr>
      <t xml:space="preserve"> For </t>
    </r>
    <r>
      <rPr>
        <u/>
        <sz val="12"/>
        <rFont val="Candara"/>
        <family val="2"/>
      </rPr>
      <t>each commodity</t>
    </r>
    <r>
      <rPr>
        <sz val="12"/>
        <rFont val="Candara"/>
        <family val="2"/>
      </rPr>
      <t xml:space="preserve"> for which the country is </t>
    </r>
    <r>
      <rPr>
        <i/>
        <sz val="12"/>
        <rFont val="Candara"/>
        <family val="2"/>
      </rPr>
      <t>already</t>
    </r>
    <r>
      <rPr>
        <sz val="12"/>
        <rFont val="Candara"/>
        <family val="2"/>
      </rPr>
      <t xml:space="preserve"> listed in </t>
    </r>
    <r>
      <rPr>
        <b/>
        <sz val="12"/>
        <color theme="3"/>
        <rFont val="Candara"/>
        <family val="2"/>
      </rPr>
      <t>Annex -I to Regulation (EU) 2021/405</t>
    </r>
    <r>
      <rPr>
        <sz val="12"/>
        <rFont val="Candara"/>
        <family val="2"/>
      </rPr>
      <t xml:space="preserve">, or for which residue plan approval and listing is sought, the competent authority is requested to complete </t>
    </r>
    <r>
      <rPr>
        <b/>
        <sz val="12"/>
        <rFont val="Candara"/>
        <family val="2"/>
      </rPr>
      <t xml:space="preserve">four separate </t>
    </r>
    <r>
      <rPr>
        <b/>
        <u/>
        <sz val="12"/>
        <rFont val="Candara"/>
        <family val="2"/>
      </rPr>
      <t>results</t>
    </r>
    <r>
      <rPr>
        <b/>
        <sz val="12"/>
        <rFont val="Candara"/>
        <family val="2"/>
      </rPr>
      <t xml:space="preserve"> templates (mirroring the four separate </t>
    </r>
    <r>
      <rPr>
        <b/>
        <u/>
        <sz val="12"/>
        <rFont val="Candara"/>
        <family val="2"/>
      </rPr>
      <t>plan</t>
    </r>
    <r>
      <rPr>
        <b/>
        <sz val="12"/>
        <rFont val="Candara"/>
        <family val="2"/>
      </rPr>
      <t xml:space="preserve"> templates)</t>
    </r>
    <r>
      <rPr>
        <sz val="12"/>
        <rFont val="Candara"/>
        <family val="2"/>
      </rPr>
      <t xml:space="preserve"> for (1) </t>
    </r>
    <r>
      <rPr>
        <b/>
        <sz val="12"/>
        <rFont val="Candara"/>
        <family val="2"/>
      </rPr>
      <t>Group A pharmacologically active substances, (2) Group B pharmacologically active substances,</t>
    </r>
    <r>
      <rPr>
        <sz val="12"/>
        <rFont val="Candara"/>
        <family val="2"/>
      </rPr>
      <t xml:space="preserve"> (3) </t>
    </r>
    <r>
      <rPr>
        <b/>
        <sz val="12"/>
        <rFont val="Candara"/>
        <family val="2"/>
      </rPr>
      <t>pesticides</t>
    </r>
    <r>
      <rPr>
        <sz val="12"/>
        <rFont val="Candara"/>
        <family val="2"/>
      </rPr>
      <t xml:space="preserve"> and (4) </t>
    </r>
    <r>
      <rPr>
        <b/>
        <sz val="12"/>
        <rFont val="Candara"/>
        <family val="2"/>
      </rPr>
      <t>contaminants</t>
    </r>
    <r>
      <rPr>
        <sz val="12"/>
        <rFont val="Candara"/>
        <family val="2"/>
      </rPr>
      <t xml:space="preserve">. </t>
    </r>
    <r>
      <rPr>
        <b/>
        <sz val="12"/>
        <rFont val="Candara"/>
        <family val="2"/>
      </rPr>
      <t xml:space="preserve"> </t>
    </r>
    <r>
      <rPr>
        <sz val="12"/>
        <rFont val="Candara"/>
        <family val="2"/>
      </rPr>
      <t xml:space="preserve">There are 60 (numbered) results templates in this Excel file and these are listed for ease of reference in </t>
    </r>
    <r>
      <rPr>
        <b/>
        <sz val="12"/>
        <rFont val="Candara"/>
        <family val="2"/>
      </rPr>
      <t>tab b. of this file along with a hyperlink which will take you straight to the result template in question (and from each template, back to the list of results templates)</t>
    </r>
    <r>
      <rPr>
        <sz val="12"/>
        <rFont val="Candara"/>
        <family val="2"/>
      </rPr>
      <t xml:space="preserve">. </t>
    </r>
  </si>
  <si>
    <r>
      <rPr>
        <b/>
        <sz val="14"/>
        <rFont val="Candara"/>
        <family val="2"/>
      </rPr>
      <t xml:space="preserve">Sample numbers (as laid down in EU legislation) - </t>
    </r>
    <r>
      <rPr>
        <b/>
        <u/>
        <sz val="14"/>
        <rFont val="Candara"/>
        <family val="2"/>
      </rPr>
      <t>planned</t>
    </r>
    <r>
      <rPr>
        <b/>
        <sz val="14"/>
        <rFont val="Candara"/>
        <family val="2"/>
      </rPr>
      <t xml:space="preserve"> vs actually </t>
    </r>
    <r>
      <rPr>
        <b/>
        <u/>
        <sz val="14"/>
        <rFont val="Candara"/>
        <family val="2"/>
      </rPr>
      <t>taken</t>
    </r>
    <r>
      <rPr>
        <b/>
        <sz val="12"/>
        <rFont val="Candara"/>
        <family val="2"/>
      </rPr>
      <t>.</t>
    </r>
    <r>
      <rPr>
        <sz val="12"/>
        <rFont val="Candara"/>
        <family val="2"/>
      </rPr>
      <t xml:space="preserve"> The results tables are set up to compare the numbers of samples that were planned to be taken (as recorded in the residue control plans submitted in March 2023) against the number of samples actually taken during the sampling period.  
The required planned sample numbers for </t>
    </r>
    <r>
      <rPr>
        <b/>
        <sz val="12"/>
        <rFont val="Candara"/>
        <family val="2"/>
      </rPr>
      <t xml:space="preserve">Group A </t>
    </r>
    <r>
      <rPr>
        <sz val="12"/>
        <rFont val="Candara"/>
        <family val="2"/>
      </rPr>
      <t>and</t>
    </r>
    <r>
      <rPr>
        <b/>
        <sz val="12"/>
        <rFont val="Candara"/>
        <family val="2"/>
      </rPr>
      <t xml:space="preserve"> Group B</t>
    </r>
    <r>
      <rPr>
        <sz val="12"/>
        <rFont val="Candara"/>
        <family val="2"/>
      </rPr>
      <t xml:space="preserve"> pharmacologically active substances on the basis of the sampling frequencies for these laid down in </t>
    </r>
    <r>
      <rPr>
        <b/>
        <sz val="12"/>
        <rFont val="Candara"/>
        <family val="2"/>
      </rPr>
      <t>Annex I to Commission Implementing Regulation (EU) 2022/1646 (and included in this Excel file in tab d.)</t>
    </r>
    <r>
      <rPr>
        <sz val="12"/>
        <rFont val="Candara"/>
        <family val="2"/>
      </rPr>
      <t xml:space="preserve">. For </t>
    </r>
    <r>
      <rPr>
        <b/>
        <sz val="12"/>
        <rFont val="Candara"/>
        <family val="2"/>
      </rPr>
      <t>contaminants</t>
    </r>
    <r>
      <rPr>
        <sz val="12"/>
        <rFont val="Candara"/>
        <family val="2"/>
      </rPr>
      <t xml:space="preserve"> the basis for sample number calculation is </t>
    </r>
    <r>
      <rPr>
        <b/>
        <sz val="12"/>
        <rFont val="Candara"/>
        <family val="2"/>
      </rPr>
      <t>Annex I to Regulation (EU) 2022/932</t>
    </r>
    <r>
      <rPr>
        <sz val="12"/>
        <rFont val="Candara"/>
        <family val="2"/>
      </rPr>
      <t xml:space="preserve">. For </t>
    </r>
    <r>
      <rPr>
        <b/>
        <sz val="12"/>
        <rFont val="Candara"/>
        <family val="2"/>
      </rPr>
      <t>pesticides</t>
    </r>
    <r>
      <rPr>
        <sz val="12"/>
        <rFont val="Candara"/>
        <family val="2"/>
      </rPr>
      <t xml:space="preserve">, no minimum frequency of sampling is laid down in the corresponding EU legislation (Regulation (EU) 2021/1355).  
Data in cells shaded light blue (required minimum sample numbers as per the EU legislation cited above) are automatically calculated when the </t>
    </r>
    <r>
      <rPr>
        <b/>
        <sz val="12"/>
        <rFont val="Candara"/>
        <family val="2"/>
      </rPr>
      <t>production data cell (Cell $C$6)</t>
    </r>
    <r>
      <rPr>
        <sz val="12"/>
        <rFont val="Candara"/>
        <family val="2"/>
      </rPr>
      <t xml:space="preserve"> is completed (cell $B$6 for contaminants).  The </t>
    </r>
    <r>
      <rPr>
        <b/>
        <sz val="12"/>
        <rFont val="Candara"/>
        <family val="2"/>
      </rPr>
      <t xml:space="preserve">total minimum number of samples </t>
    </r>
    <r>
      <rPr>
        <sz val="12"/>
        <rFont val="Candara"/>
        <family val="2"/>
      </rPr>
      <t xml:space="preserve"> which </t>
    </r>
    <r>
      <rPr>
        <b/>
        <u/>
        <sz val="12"/>
        <rFont val="Candara"/>
        <family val="2"/>
      </rPr>
      <t>should</t>
    </r>
    <r>
      <rPr>
        <sz val="12"/>
        <rFont val="Candara"/>
        <family val="2"/>
      </rPr>
      <t xml:space="preserve"> be </t>
    </r>
    <r>
      <rPr>
        <b/>
        <sz val="12"/>
        <rFont val="Candara"/>
        <family val="2"/>
      </rPr>
      <t>planned</t>
    </r>
    <r>
      <rPr>
        <sz val="12"/>
        <rFont val="Candara"/>
        <family val="2"/>
      </rPr>
      <t xml:space="preserve"> is displayed in cell </t>
    </r>
    <r>
      <rPr>
        <b/>
        <sz val="12"/>
        <rFont val="Candara"/>
        <family val="2"/>
      </rPr>
      <t xml:space="preserve">$C$7 </t>
    </r>
    <r>
      <rPr>
        <sz val="12"/>
        <rFont val="Candara"/>
        <family val="2"/>
      </rPr>
      <t xml:space="preserve">shaded blue (cell $B$7 for contaminants); the </t>
    </r>
    <r>
      <rPr>
        <b/>
        <sz val="12"/>
        <rFont val="Candara"/>
        <family val="2"/>
      </rPr>
      <t>actual number of samples you planned to take</t>
    </r>
    <r>
      <rPr>
        <sz val="12"/>
        <rFont val="Candara"/>
        <family val="2"/>
      </rPr>
      <t xml:space="preserve"> is entered manually in the light yellow cells; the </t>
    </r>
    <r>
      <rPr>
        <b/>
        <sz val="12"/>
        <rFont val="Candara"/>
        <family val="2"/>
      </rPr>
      <t>number of samples actually taken</t>
    </r>
    <r>
      <rPr>
        <sz val="12"/>
        <rFont val="Candara"/>
        <family val="2"/>
      </rPr>
      <t xml:space="preserve"> should be recorded in the bright yellow cells.  </t>
    </r>
  </si>
  <si>
    <r>
      <rPr>
        <b/>
        <sz val="14"/>
        <rFont val="Candara"/>
        <family val="2"/>
      </rPr>
      <t xml:space="preserve">Compound or marker residue. </t>
    </r>
    <r>
      <rPr>
        <b/>
        <sz val="12"/>
        <rFont val="Candara"/>
        <family val="2"/>
      </rPr>
      <t xml:space="preserve"> </t>
    </r>
    <r>
      <rPr>
        <sz val="12"/>
        <rFont val="Candara"/>
        <family val="2"/>
      </rPr>
      <t xml:space="preserve">These are the individual substances which were included in the control plans submitted in March 2023.  </t>
    </r>
  </si>
  <si>
    <r>
      <rPr>
        <b/>
        <sz val="14"/>
        <rFont val="Candara"/>
        <family val="2"/>
      </rPr>
      <t xml:space="preserve">Matrices. </t>
    </r>
    <r>
      <rPr>
        <b/>
        <sz val="12"/>
        <rFont val="Candara"/>
        <family val="2"/>
      </rPr>
      <t xml:space="preserve"> </t>
    </r>
    <r>
      <rPr>
        <sz val="12"/>
        <rFont val="Candara"/>
        <family val="2"/>
      </rPr>
      <t xml:space="preserve">These should be the same as those indicated in the control plans submitted in March 2023.  They are typically </t>
    </r>
    <r>
      <rPr>
        <b/>
        <sz val="12"/>
        <rFont val="Candara"/>
        <family val="2"/>
      </rPr>
      <t>edible tissues and materials</t>
    </r>
    <r>
      <rPr>
        <sz val="12"/>
        <rFont val="Candara"/>
        <family val="2"/>
      </rPr>
      <t xml:space="preserve"> (e.g. muscle, liver, kidney, fat, milk, honey, eggs) for substances for which an EU Maximum Residue Limit (MRL) has been established (Group B substances).  This is also the case for testing for pesticides and contaminants for which EU Maximum Residue Levels (MRLs) and Maximim Levels (MLs) have been established, respectively. 
For substances which do not have MRLs (e.g. banned Group A substances) they will typically be </t>
    </r>
    <r>
      <rPr>
        <b/>
        <sz val="12"/>
        <rFont val="Candara"/>
        <family val="2"/>
      </rPr>
      <t>non-edible materials</t>
    </r>
    <r>
      <rPr>
        <sz val="12"/>
        <rFont val="Candara"/>
        <family val="2"/>
      </rPr>
      <t xml:space="preserve"> (e.g., urine, blood, bile, faeces, hair) because testing these matrices maximises the chances of detecting the abuse or misuse of the substances concerned. </t>
    </r>
  </si>
  <si>
    <r>
      <rPr>
        <b/>
        <sz val="14"/>
        <rFont val="Candara"/>
        <family val="2"/>
      </rPr>
      <t>Level of action.</t>
    </r>
    <r>
      <rPr>
        <sz val="14"/>
        <rFont val="Candara"/>
        <family val="2"/>
      </rPr>
      <t xml:space="preserve"> </t>
    </r>
    <r>
      <rPr>
        <sz val="12"/>
        <rFont val="Candara"/>
        <family val="2"/>
      </rPr>
      <t xml:space="preserve"> The </t>
    </r>
    <r>
      <rPr>
        <b/>
        <sz val="12"/>
        <rFont val="Candara"/>
        <family val="2"/>
      </rPr>
      <t>level of action</t>
    </r>
    <r>
      <rPr>
        <sz val="12"/>
        <rFont val="Candara"/>
        <family val="2"/>
      </rPr>
      <t xml:space="preserve"> indicated will already have been submitted with the control plans in March 2023.
It will usually be the Maximum Residue Limit (MRL) (if there is an MRL) or, for a banned substance, any detectable concentration of the substance </t>
    </r>
    <r>
      <rPr>
        <b/>
        <sz val="12"/>
        <rFont val="Candara"/>
        <family val="2"/>
      </rPr>
      <t>at which regulatory and enforcement action would be taken by the competent authority</t>
    </r>
    <r>
      <rPr>
        <sz val="12"/>
        <rFont val="Candara"/>
        <family val="2"/>
      </rPr>
      <t xml:space="preserve">.  </t>
    </r>
  </si>
  <si>
    <r>
      <rPr>
        <b/>
        <sz val="16"/>
        <rFont val="Candara"/>
        <family val="2"/>
      </rPr>
      <t xml:space="preserve">Number of non-compliant results: </t>
    </r>
    <r>
      <rPr>
        <sz val="12"/>
        <rFont val="Candara"/>
        <family val="2"/>
      </rPr>
      <t xml:space="preserve"> Just record the number.  In the separate Microsoft Word template you will be asked to provide further details about each non-compliant result.</t>
    </r>
  </si>
  <si>
    <r>
      <t xml:space="preserve">PRODUCTION DATA in </t>
    </r>
    <r>
      <rPr>
        <b/>
        <u/>
        <sz val="8"/>
        <rFont val="Segoe UI Light"/>
        <family val="2"/>
      </rPr>
      <t>TONNES</t>
    </r>
    <r>
      <rPr>
        <b/>
        <sz val="8"/>
        <rFont val="Segoe UI Light"/>
        <family val="2"/>
      </rPr>
      <t xml:space="preserve"> for calculation of SAMPLE NUMBERS.  (referring to previous year's production)</t>
    </r>
  </si>
  <si>
    <r>
      <t>NUMBER OF SAMPLES</t>
    </r>
    <r>
      <rPr>
        <sz val="7"/>
        <rFont val="Segoe UI Light"/>
        <family val="2"/>
      </rPr>
      <t xml:space="preserve">  </t>
    </r>
  </si>
  <si>
    <r>
      <t>PLANNED NUMBER OF SAMPLES</t>
    </r>
    <r>
      <rPr>
        <sz val="7"/>
        <rFont val="Segoe UI Light"/>
        <family val="2"/>
      </rPr>
      <t xml:space="preserve">  </t>
    </r>
  </si>
  <si>
    <t>Aquaculture other</t>
  </si>
  <si>
    <t>Diethylstilbestrol (DES)</t>
  </si>
  <si>
    <t>Hexestrol (HEX)</t>
  </si>
  <si>
    <t>Dienestrol (DIEN)</t>
  </si>
  <si>
    <t xml:space="preserve"> urine and liver</t>
  </si>
  <si>
    <t>Propylthiouracil</t>
  </si>
  <si>
    <t>Phenylthiouracil</t>
  </si>
  <si>
    <t xml:space="preserve">Thiouracil </t>
  </si>
  <si>
    <t>Methylthiouracil</t>
  </si>
  <si>
    <t xml:space="preserve"> urine and thyroid</t>
  </si>
  <si>
    <t>urin and muscle</t>
  </si>
  <si>
    <t>Progesteron</t>
  </si>
  <si>
    <t>Metiltestosteron</t>
  </si>
  <si>
    <t>Altrenogest</t>
  </si>
  <si>
    <t xml:space="preserve">Boldenon </t>
  </si>
  <si>
    <t xml:space="preserve">17β-Trenbolon </t>
  </si>
  <si>
    <t xml:space="preserve">Nandrolon </t>
  </si>
  <si>
    <t>Zeranol (Taleranol)</t>
  </si>
  <si>
    <t>Zearalanone</t>
  </si>
  <si>
    <t>α-zearalenol</t>
  </si>
  <si>
    <t>β-zearalenol</t>
  </si>
  <si>
    <t>urine and liver</t>
  </si>
  <si>
    <t>Clenbuterol</t>
  </si>
  <si>
    <t>Salbutamol</t>
  </si>
  <si>
    <t>Ractopamine</t>
  </si>
  <si>
    <t>musle</t>
  </si>
  <si>
    <t>AMOZ</t>
  </si>
  <si>
    <t>AHD</t>
  </si>
  <si>
    <t>SEM</t>
  </si>
  <si>
    <t>AOZ</t>
  </si>
  <si>
    <t>urine</t>
  </si>
  <si>
    <t>Metronidazol</t>
  </si>
  <si>
    <t xml:space="preserve">Ipronidazol </t>
  </si>
  <si>
    <t>Dimetridazol</t>
  </si>
  <si>
    <t xml:space="preserve">Ronidazol </t>
  </si>
  <si>
    <t>muscle and serum, plasma</t>
  </si>
  <si>
    <t xml:space="preserve">Chlorpromazine </t>
  </si>
  <si>
    <t>kidney</t>
  </si>
  <si>
    <t>Coumaphos</t>
  </si>
  <si>
    <t>Aldrin and Dieldrin (Aldrin and dieldrin combined expressed as dieldrin) (F)</t>
  </si>
  <si>
    <t>Chlordane (sum of cis and trans chlordane) (F) (R)</t>
  </si>
  <si>
    <t>DDT (sum of p,p´ - DDT, o,p´ -DDT, p-p´ - DDE and p,p´ -TDE (DDD) expressed as DDT) (F)</t>
  </si>
  <si>
    <t>Endosulfan (sum of alpha - and beta -isomers and endosulfan-sulphate expresses as endosulfan) (F)</t>
  </si>
  <si>
    <t>Endrin (F)</t>
  </si>
  <si>
    <t>Heptachlor (sum of heptachlor and heptachlor epoxide expressed as heptachlor) (F)</t>
  </si>
  <si>
    <t>Hexachlorobenzene (F)</t>
  </si>
  <si>
    <t>Hexachlorociclohexane (HCH), alpha-isomer(F)</t>
  </si>
  <si>
    <t>Hexachlorociclohexane (HCH), beta-isomer(F)</t>
  </si>
  <si>
    <t>Lindane (Hexachlorociclohexane (HCH), gamma-isomer(F)</t>
  </si>
  <si>
    <t xml:space="preserve">Methoxychlor </t>
  </si>
  <si>
    <t>Parathion (F)</t>
  </si>
  <si>
    <t>Chlorpyrifos(F)</t>
  </si>
  <si>
    <t>Chlorpyrifos-methyl (R), (F)</t>
  </si>
  <si>
    <t>Bifenthrin(F)</t>
  </si>
  <si>
    <t>Famoxadone(F)</t>
  </si>
  <si>
    <t>Fipronil (sum fipronil + sulfone metabolite expressed as fipronil) (F)</t>
  </si>
  <si>
    <t>Tiamulin</t>
  </si>
  <si>
    <t>muscle</t>
  </si>
  <si>
    <t>fat tissue</t>
  </si>
  <si>
    <t>Oksibendazol</t>
  </si>
  <si>
    <t>Mebendazol</t>
  </si>
  <si>
    <t>Maduramicin</t>
  </si>
  <si>
    <t>Piperazine</t>
  </si>
  <si>
    <t>liver</t>
  </si>
  <si>
    <t>Phenylbutazon</t>
  </si>
  <si>
    <t>Ibuprofen</t>
  </si>
  <si>
    <t>Naproxen</t>
  </si>
  <si>
    <t>Mefenamic acid</t>
  </si>
  <si>
    <t>Acepromazin</t>
  </si>
  <si>
    <t>Propionylpromazin</t>
  </si>
  <si>
    <t>Penicillins: Benzylpenicillin, Amoxicillin, Ampicillin, Cloxacillin</t>
  </si>
  <si>
    <t xml:space="preserve">Cephalosporins: Cefquinom, Ceftiofur, Cefapyrin, Cefalexin		</t>
  </si>
  <si>
    <t>Tetracyclines (4-epitetracycline, oxytetracycline, 4-epioxytetracycline, chlortetracycline, 4-epichlortetracycline, doxycycline)</t>
  </si>
  <si>
    <t>Sulfonamides: Sulfadoxine, Sulfamethoxazole, Sulfamethoxypyridazine, Sulfadiazine, Sulfathiazol, Sulfapyridine, Sulfamerazine, Sulfamethazine, Sulphachloropyridazine, Sulfaquinoxaline, Sulfagvanidine</t>
  </si>
  <si>
    <t>Macrolides: Erythromycin (Erythromycin A), Tilmicosin, Tylosin (Tylosin A), Tulathromycin, Gamithromycin</t>
  </si>
  <si>
    <t>Fluoroquinolones: Danofloxacin, Ciprofloxacin, Enrofloxacin, Flumekin, Marbofloxacin</t>
  </si>
  <si>
    <t>Ivermectine, Doramectine,Eprinomectin</t>
  </si>
  <si>
    <t>muscle and liver</t>
  </si>
  <si>
    <t>Abamectin</t>
  </si>
  <si>
    <t>Moxidectin</t>
  </si>
  <si>
    <t>Albendazole</t>
  </si>
  <si>
    <t>Fenbendazole</t>
  </si>
  <si>
    <t>Oxybendazole</t>
  </si>
  <si>
    <t>Mebendazole</t>
  </si>
  <si>
    <t>Levamizole</t>
  </si>
  <si>
    <t>Closantel</t>
  </si>
  <si>
    <t>Phoxim</t>
  </si>
  <si>
    <t>Oxyclozanid</t>
  </si>
  <si>
    <t>Clorsulon</t>
  </si>
  <si>
    <t>Deltamethrin</t>
  </si>
  <si>
    <t>Cypermethrin</t>
  </si>
  <si>
    <t>Diazinon</t>
  </si>
  <si>
    <t>Fenvalerate</t>
  </si>
  <si>
    <t>Amitraz</t>
  </si>
  <si>
    <t>Permethrin</t>
  </si>
  <si>
    <t>Clenbuterol hydrochloride</t>
  </si>
  <si>
    <t>Diclofenac</t>
  </si>
  <si>
    <t xml:space="preserve">Flunixin </t>
  </si>
  <si>
    <t>Tolfenamic acid</t>
  </si>
  <si>
    <t>Metamizole</t>
  </si>
  <si>
    <t>Meloxicam</t>
  </si>
  <si>
    <t>Dexamethazone</t>
  </si>
  <si>
    <t>Carprofen</t>
  </si>
  <si>
    <t>Prednisolone</t>
  </si>
  <si>
    <t>Monensin</t>
  </si>
  <si>
    <t>Halofuginone</t>
  </si>
  <si>
    <t>Narasin</t>
  </si>
  <si>
    <t>Salynomycin</t>
  </si>
  <si>
    <t>Nicarbazin</t>
  </si>
  <si>
    <t>Robenidine</t>
  </si>
  <si>
    <t>Decoquinate</t>
  </si>
  <si>
    <t>Diclazoril</t>
  </si>
  <si>
    <t>Maduramycin</t>
  </si>
  <si>
    <t>Oxydemeton methyl</t>
  </si>
  <si>
    <t>Azinophos methyl</t>
  </si>
  <si>
    <t>Chlorpropham</t>
  </si>
  <si>
    <t>Chlorpyrifos</t>
  </si>
  <si>
    <t>Chhlorpyrifos-methyl</t>
  </si>
  <si>
    <t>Malathion</t>
  </si>
  <si>
    <t>Methidation</t>
  </si>
  <si>
    <t>Parathion methyl</t>
  </si>
  <si>
    <t>Pirimphos methyl</t>
  </si>
  <si>
    <t>Pyrazophos methyl</t>
  </si>
  <si>
    <t>Triazophos</t>
  </si>
  <si>
    <t>Fenthion</t>
  </si>
  <si>
    <t>Methomyl</t>
  </si>
  <si>
    <t>Thiodicarb</t>
  </si>
  <si>
    <t>Aldicarb</t>
  </si>
  <si>
    <t>Methiocarb</t>
  </si>
  <si>
    <t>Carbaryl</t>
  </si>
  <si>
    <t>Carbofuran</t>
  </si>
  <si>
    <t>Sum of PCB28, PCB52, PCB101, PCB138, PCB153 and PCB180</t>
  </si>
  <si>
    <t>Cadmium (Cd)</t>
  </si>
  <si>
    <t>Lead (Pb)</t>
  </si>
  <si>
    <t>Aflatoxin B1</t>
  </si>
  <si>
    <t>complementary  and complete feed</t>
  </si>
  <si>
    <t xml:space="preserve">Zearalenone </t>
  </si>
  <si>
    <t>Ochratoxin A</t>
  </si>
  <si>
    <t>Arsenic (As)</t>
  </si>
  <si>
    <t>Mercury (Hg)</t>
  </si>
  <si>
    <t>Lambda-cyhalothrin</t>
  </si>
  <si>
    <t>Cyfluthrin</t>
  </si>
  <si>
    <t>Medroxyprogesteron</t>
  </si>
  <si>
    <t>kindney</t>
  </si>
  <si>
    <t>Cefquinom</t>
  </si>
  <si>
    <t>Cefapyrin</t>
  </si>
  <si>
    <t>Cefalexin</t>
  </si>
  <si>
    <t>Marbofloxacin</t>
  </si>
  <si>
    <t>Bacitracin</t>
  </si>
  <si>
    <t>Tetramisol</t>
  </si>
  <si>
    <t>Flunixin</t>
  </si>
  <si>
    <t xml:space="preserve">Albendazole </t>
  </si>
  <si>
    <t xml:space="preserve">Fenbendazole </t>
  </si>
  <si>
    <t>Lasalocid A</t>
  </si>
  <si>
    <t>Decoquined</t>
  </si>
  <si>
    <t>Carbadox</t>
  </si>
  <si>
    <t>Olaquindox</t>
  </si>
  <si>
    <t>Florfenicol</t>
  </si>
  <si>
    <t xml:space="preserve"> Eprinomectin</t>
  </si>
  <si>
    <t>Albendazol</t>
  </si>
  <si>
    <t>fenbendazol</t>
  </si>
  <si>
    <t>oksibendazol</t>
  </si>
  <si>
    <t>doramectin</t>
  </si>
  <si>
    <t>ivermectin</t>
  </si>
  <si>
    <t>Aminoglikozides (Neomycin (neomycin B), Dihidrostreptomycin, Gentamicin (zbir gentamicin C1, gentamicin C1a, gentamicin C2 i gentamicin C2a), Spektinomycin, Kanamycin (kanamycin A),Streptomycin)</t>
  </si>
  <si>
    <t>levamizol</t>
  </si>
  <si>
    <t xml:space="preserve"> Tolfenamic acid</t>
  </si>
  <si>
    <t xml:space="preserve"> Flunixin </t>
  </si>
  <si>
    <t>Betamethasone</t>
  </si>
  <si>
    <t>Dexamethasone</t>
  </si>
  <si>
    <t xml:space="preserve">Oxydemeton-methyl </t>
  </si>
  <si>
    <t xml:space="preserve">fat tissue </t>
  </si>
  <si>
    <t>Fumonisin B1+B2</t>
  </si>
  <si>
    <t>complementary and complete feed</t>
  </si>
  <si>
    <t>Musle and skin (whole fish)</t>
  </si>
  <si>
    <t>Total mercury</t>
  </si>
  <si>
    <t>Milk</t>
  </si>
  <si>
    <t xml:space="preserve">Aldrin and Dieldrin </t>
  </si>
  <si>
    <t xml:space="preserve">Chlordane </t>
  </si>
  <si>
    <t>DDT (sum of p,p´ - DDT, o,p´ -DDT, p-p´ - DDE and p,p´ -TDE (DDD) expressed as DDT)</t>
  </si>
  <si>
    <t xml:space="preserve">Endosulfan </t>
  </si>
  <si>
    <t>Endrin</t>
  </si>
  <si>
    <t>Heptachlor (sum of heptachlor and heptachlor epoxide expressed as heptachlor)</t>
  </si>
  <si>
    <t>Hexachlorobenzene</t>
  </si>
  <si>
    <t>Hexachlorociclohexane (HCH), alpha-isomer</t>
  </si>
  <si>
    <t>Hexachlorociclohexane (HCH), beta-isomer</t>
  </si>
  <si>
    <t>Lindane (Hexachlorociclohexane (HCH), gamma-isomer</t>
  </si>
  <si>
    <t>Parathion</t>
  </si>
  <si>
    <t>Chlorpyrifos-methyl</t>
  </si>
  <si>
    <t>Bifenthrin</t>
  </si>
  <si>
    <t>Famoxadone</t>
  </si>
  <si>
    <t>Fipronil (sum fipronil + sulfone metabolite expressed as fipronil)</t>
  </si>
  <si>
    <t>Tulathromycin</t>
  </si>
  <si>
    <t>Caprofen</t>
  </si>
  <si>
    <t xml:space="preserve">Diazinon </t>
  </si>
  <si>
    <t>Abamectin (Avermectin B1a)</t>
  </si>
  <si>
    <t>Doramectin</t>
  </si>
  <si>
    <t>Eprinomectin</t>
  </si>
  <si>
    <t>Ivermectin</t>
  </si>
  <si>
    <t>Oxyclozanide</t>
  </si>
  <si>
    <t xml:space="preserve">Lambda-cyhalothrin </t>
  </si>
  <si>
    <t>Deksametazon</t>
  </si>
  <si>
    <t>milk</t>
  </si>
  <si>
    <t>Aflatoxin M1</t>
  </si>
  <si>
    <t>Cefapyrin, Cefalexin, Cefquinom</t>
  </si>
  <si>
    <t>Other: Lincomycin</t>
  </si>
  <si>
    <t>eggs</t>
  </si>
  <si>
    <t>Levamizal</t>
  </si>
  <si>
    <t>Tetracycline</t>
  </si>
  <si>
    <t>Erythromycin (Erythromycin A)</t>
  </si>
  <si>
    <t>Tylosin (Tylosin A)</t>
  </si>
  <si>
    <t>Gamithromycin</t>
  </si>
  <si>
    <t>Neomycin (neomycin B)</t>
  </si>
  <si>
    <t>Lincomycin</t>
  </si>
  <si>
    <t xml:space="preserve">Lasalocid sodium </t>
  </si>
  <si>
    <t>Diclazuril</t>
  </si>
  <si>
    <t>Monesin</t>
  </si>
  <si>
    <t>Salinomycin</t>
  </si>
  <si>
    <t>Amprolium</t>
  </si>
  <si>
    <t>honey</t>
  </si>
  <si>
    <t>Other: Bacitracin Florfenicol</t>
  </si>
  <si>
    <t>Coumafos</t>
  </si>
  <si>
    <t>Eggs</t>
  </si>
  <si>
    <t>casings</t>
  </si>
  <si>
    <t>Deoxynivalenol</t>
  </si>
  <si>
    <t>Sum of dioxins and dioxin-like PCBS </t>
  </si>
  <si>
    <t>Aminoglycosides: Neomycin, Spectinomycin , Dihydrostreptomycin, Streptomicin, Gentamicin</t>
  </si>
  <si>
    <t>Sulfonamides: Sulfachlorpyridazin, Sulfadiazin, Sulfadoxine, Sulfamerazin, Sulfamethazin, Sulfamethoxazol, Sulfametoxypyridazin, Sulfapyridin, Sulfaquinoxalin, Sulfathiazole</t>
  </si>
  <si>
    <t>Trimethoprim</t>
  </si>
  <si>
    <t>Other: Florfenicol</t>
  </si>
  <si>
    <t>Cephalosporins:Ceftiofur</t>
  </si>
  <si>
    <t>Macrolides: Tylosin, Tilmicosin, Tulathromycin, Erythromycin</t>
  </si>
  <si>
    <t>Levamisole</t>
  </si>
  <si>
    <t xml:space="preserve">hydroxy-metabolites (HMMNI i MNZOH) </t>
  </si>
  <si>
    <t>17β-Oestradiol</t>
  </si>
  <si>
    <t>Aminoglycosides: Neomycin, Spectinomycin, Dihydrostreptomycin, Streptomicin, Gentamicin</t>
  </si>
  <si>
    <t xml:space="preserve">OtherFlorfenicol </t>
  </si>
  <si>
    <t>Toltrazuril</t>
  </si>
  <si>
    <t>Lasalocid</t>
  </si>
  <si>
    <t>Dexametazone</t>
  </si>
  <si>
    <t>Ivermectine</t>
  </si>
  <si>
    <t>Abamectine</t>
  </si>
  <si>
    <t>Imidocarb</t>
  </si>
  <si>
    <t xml:space="preserve"> Medroxyprogesteron</t>
  </si>
  <si>
    <t>Tetramisole</t>
  </si>
  <si>
    <t>Other: Florfenicole</t>
  </si>
  <si>
    <t xml:space="preserve">Cephalosporins: Cefquinom, Ceftiofur		</t>
  </si>
  <si>
    <t>diazinon</t>
  </si>
  <si>
    <t>piperazine</t>
  </si>
  <si>
    <t>phoxim</t>
  </si>
  <si>
    <t>amitraz</t>
  </si>
  <si>
    <t>Pyrazofos</t>
  </si>
  <si>
    <t>Methamidophos</t>
  </si>
  <si>
    <t>Fenamiphos</t>
  </si>
  <si>
    <t>Methidathion</t>
  </si>
  <si>
    <t xml:space="preserve"> Pirimiphos methyl</t>
  </si>
  <si>
    <t>Azinophos methyl, Pyrazofos</t>
  </si>
  <si>
    <t>Triazophos, Methamidophos</t>
  </si>
  <si>
    <t>Malathion, Fenamiphos</t>
  </si>
  <si>
    <t>Parathion methyl, Glyphosate,</t>
  </si>
  <si>
    <t>Glyphosate</t>
  </si>
  <si>
    <t>Other: Bacitracin, Lincomycin</t>
  </si>
  <si>
    <t xml:space="preserve"> Trimethoprim</t>
  </si>
  <si>
    <t>positive detection</t>
  </si>
  <si>
    <t>MONTENEGRO</t>
  </si>
  <si>
    <t>50, 50, 50, 300</t>
  </si>
  <si>
    <t>300 (600, 100), 300 (600, 100), 300 (600, 100), 300 (600, 100)</t>
  </si>
  <si>
    <t>sum of all components: 100</t>
  </si>
  <si>
    <t>5 (10, 5)</t>
  </si>
  <si>
    <t>50 (30, 200)</t>
  </si>
  <si>
    <t>50 (100, 400)</t>
  </si>
  <si>
    <t>20 (65, 65)</t>
  </si>
  <si>
    <t>2 (0,75)</t>
  </si>
  <si>
    <t>fenamiphos</t>
  </si>
  <si>
    <t>50, 50, 50, 300, 300</t>
  </si>
  <si>
    <t>montenegro</t>
  </si>
  <si>
    <t>5500 (9000,500), 1000 (5000,300), 500 (1000, 500), 500 (1000, 500), 200 (750, 50)</t>
  </si>
  <si>
    <t>200 (300, 100), 150</t>
  </si>
  <si>
    <t>100, 1000 (1000, 50), 4000 (8000, 800), 500 (/, 100)</t>
  </si>
  <si>
    <t>POSITIVE DETECTION</t>
  </si>
  <si>
    <t>50/100/150/250</t>
  </si>
  <si>
    <t>500/1000</t>
  </si>
  <si>
    <t>100- sum of all components</t>
  </si>
  <si>
    <t>20,100,60,100</t>
  </si>
  <si>
    <t>4,4,4,30</t>
  </si>
  <si>
    <t>Aminoglycosides: Spectinomycin , Dihydrostreptomycin, Streptomicin, Gentamicin, Kanamycin</t>
  </si>
  <si>
    <t>Macrolides:  Tilmicosin,  Tulathromycin, Gamytromicin</t>
  </si>
  <si>
    <t>Eprinomectine</t>
  </si>
  <si>
    <t>NO MRL</t>
  </si>
  <si>
    <t>200, 100, 100, 200, 150</t>
  </si>
  <si>
    <t xml:space="preserve">100 , 2000 , 100, 200  </t>
  </si>
  <si>
    <t xml:space="preserve"> 300 , 300 , 300 </t>
  </si>
  <si>
    <t>30 (100), 40(100), 50 (1500)</t>
  </si>
  <si>
    <t>50 (100)</t>
  </si>
  <si>
    <t>100 (1000)</t>
  </si>
  <si>
    <t>50 (500)</t>
  </si>
  <si>
    <t>1000 ( 1000)</t>
  </si>
  <si>
    <t xml:space="preserve">0,5 </t>
  </si>
  <si>
    <t>0,75</t>
  </si>
  <si>
    <t>NEMA GA KOD OVACA</t>
  </si>
  <si>
    <t>1500, 200, 100, 200, 150, 200</t>
  </si>
  <si>
    <t>30, 100,100, 50, 75</t>
  </si>
  <si>
    <t>40, 50,50</t>
  </si>
  <si>
    <t>Macrolides: Erythromycin (Erythromycin A), Tilmicosin, Tylosin (Tylosin A)</t>
  </si>
  <si>
    <r>
      <t xml:space="preserve">30, 100, 100, 50, </t>
    </r>
    <r>
      <rPr>
        <sz val="7"/>
        <color rgb="FFFF0000"/>
        <rFont val="Segoe UI Light"/>
        <family val="2"/>
      </rPr>
      <t>nema za ovce i koze</t>
    </r>
  </si>
  <si>
    <r>
      <t xml:space="preserve">100, 100, </t>
    </r>
    <r>
      <rPr>
        <sz val="7"/>
        <color rgb="FFFF0000"/>
        <rFont val="Arial"/>
        <family val="2"/>
      </rPr>
      <t>nije za mlijeko</t>
    </r>
  </si>
  <si>
    <r>
      <t xml:space="preserve">100, 100, </t>
    </r>
    <r>
      <rPr>
        <sz val="7"/>
        <color rgb="FFFF0000"/>
        <rFont val="Segoe UI Light"/>
        <family val="2"/>
      </rPr>
      <t>nije za mlijeko</t>
    </r>
  </si>
  <si>
    <r>
      <t xml:space="preserve">40, 50, 50, </t>
    </r>
    <r>
      <rPr>
        <sz val="7"/>
        <color rgb="FFFF0000"/>
        <rFont val="Segoe UI Light"/>
        <family val="2"/>
      </rPr>
      <t>nije za mlijeko</t>
    </r>
  </si>
  <si>
    <t>nije za mlijeko ovca, 100, nije za mlijeko ovaca</t>
  </si>
  <si>
    <t xml:space="preserve"> </t>
  </si>
  <si>
    <t>n/a</t>
  </si>
  <si>
    <t>N7a</t>
  </si>
  <si>
    <t>Montenegro</t>
  </si>
  <si>
    <r>
      <t xml:space="preserve">Tetracyclines </t>
    </r>
    <r>
      <rPr>
        <sz val="7"/>
        <color rgb="FFFF0000"/>
        <rFont val="Segoe UI Light"/>
        <family val="2"/>
      </rPr>
      <t>(</t>
    </r>
    <r>
      <rPr>
        <sz val="7"/>
        <rFont val="Segoe UI Light"/>
        <family val="2"/>
      </rPr>
      <t xml:space="preserve"> oxytetracycline, chlortetracycline, doxycycline)</t>
    </r>
  </si>
  <si>
    <t xml:space="preserve">200,  50, 100, 300,  </t>
  </si>
  <si>
    <t>Tetracyclines ( oxytetracycline,  chlortetracycline, doxycycline)</t>
  </si>
  <si>
    <t xml:space="preserve">400, 300, 300, 500, </t>
  </si>
  <si>
    <t>Tetracyclines (oxytetracycline,  chlortetracycline,  doxycycline)</t>
  </si>
  <si>
    <r>
      <t>Tetracyclines (</t>
    </r>
    <r>
      <rPr>
        <sz val="7"/>
        <rFont val="Segoe UI Light"/>
        <family val="2"/>
      </rPr>
      <t xml:space="preserve"> oxytetracycline, chlortetracycline,  doxycycline)</t>
    </r>
  </si>
  <si>
    <t>1 B1b for caprine</t>
  </si>
  <si>
    <t>1Halogenated persistent organic pollutants and 1 Metals for caprine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</si>
</sst>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0"/>
      <name val="Arial"/>
    </font>
    <font>
      <sz val="11"/>
      <color theme="1"/>
      <name val="Calibri"/>
      <family val="2"/>
      <scheme val="minor"/>
    </font>
    <font>
      <sz val="11"/>
      <color theme="1"/>
      <name val="Calibri"/>
      <family val="2"/>
      <scheme val="minor"/>
    </font>
    <font>
      <b/>
      <sz val="8"/>
      <name val="Arial"/>
      <family val="2"/>
    </font>
    <font>
      <sz val="7"/>
      <name val="Arial"/>
      <family val="2"/>
    </font>
    <font>
      <sz val="8"/>
      <name val="Arial"/>
      <family val="2"/>
    </font>
    <font>
      <b/>
      <sz val="10"/>
      <name val="Arial"/>
      <family val="2"/>
    </font>
    <font>
      <b/>
      <u/>
      <sz val="8"/>
      <name val="Arial"/>
      <family val="2"/>
    </font>
    <font>
      <sz val="12"/>
      <name val="Arial"/>
      <family val="2"/>
    </font>
    <font>
      <u/>
      <sz val="10"/>
      <color indexed="12"/>
      <name val="Arial"/>
      <family val="2"/>
    </font>
    <font>
      <b/>
      <sz val="8"/>
      <name val="Segoe UI Light"/>
      <family val="2"/>
    </font>
    <font>
      <sz val="8"/>
      <name val="Segoe UI Light"/>
      <family val="2"/>
    </font>
    <font>
      <b/>
      <sz val="10"/>
      <name val="Segoe UI Light"/>
      <family val="2"/>
    </font>
    <font>
      <sz val="10"/>
      <name val="Segoe UI Light"/>
      <family val="2"/>
    </font>
    <font>
      <b/>
      <sz val="8"/>
      <color indexed="10"/>
      <name val="Segoe UI Light"/>
      <family val="2"/>
    </font>
    <font>
      <b/>
      <u/>
      <sz val="8"/>
      <name val="Segoe UI Light"/>
      <family val="2"/>
    </font>
    <font>
      <b/>
      <sz val="9"/>
      <name val="Segoe UI Light"/>
      <family val="2"/>
    </font>
    <font>
      <sz val="9"/>
      <name val="Segoe UI Light"/>
      <family val="2"/>
    </font>
    <font>
      <sz val="7"/>
      <name val="Segoe UI Light"/>
      <family val="2"/>
    </font>
    <font>
      <b/>
      <sz val="14"/>
      <name val="Segoe UI Light"/>
      <family val="2"/>
    </font>
    <font>
      <b/>
      <sz val="12"/>
      <color indexed="10"/>
      <name val="Segoe UI Light"/>
      <family val="2"/>
    </font>
    <font>
      <b/>
      <sz val="12"/>
      <name val="Segoe UI Light"/>
      <family val="2"/>
    </font>
    <font>
      <u/>
      <sz val="11"/>
      <color theme="10"/>
      <name val="Calibri"/>
      <family val="2"/>
      <scheme val="minor"/>
    </font>
    <font>
      <b/>
      <u/>
      <sz val="14"/>
      <name val="Segoe UI Light"/>
      <family val="2"/>
    </font>
    <font>
      <b/>
      <sz val="14"/>
      <color rgb="FFFF0000"/>
      <name val="Segoe UI Light"/>
      <family val="2"/>
    </font>
    <font>
      <b/>
      <sz val="14"/>
      <name val="Candara"/>
      <family val="2"/>
    </font>
    <font>
      <b/>
      <sz val="12"/>
      <name val="Candara"/>
      <family val="2"/>
    </font>
    <font>
      <sz val="12"/>
      <name val="Candara"/>
      <family val="2"/>
    </font>
    <font>
      <b/>
      <i/>
      <u/>
      <sz val="8"/>
      <name val="Segoe UI Light"/>
      <family val="2"/>
    </font>
    <font>
      <i/>
      <u/>
      <sz val="8"/>
      <name val="Segoe UI Light"/>
      <family val="2"/>
    </font>
    <font>
      <b/>
      <u/>
      <sz val="12"/>
      <name val="Candara"/>
      <family val="2"/>
    </font>
    <font>
      <u/>
      <sz val="12"/>
      <name val="Candara"/>
      <family val="2"/>
    </font>
    <font>
      <i/>
      <sz val="12"/>
      <name val="Candara"/>
      <family val="2"/>
    </font>
    <font>
      <sz val="14"/>
      <name val="Candara"/>
      <family val="2"/>
    </font>
    <font>
      <b/>
      <sz val="7"/>
      <name val="Segoe UI Light"/>
      <family val="2"/>
    </font>
    <font>
      <b/>
      <u/>
      <sz val="7"/>
      <name val="Segoe UI Light"/>
      <family val="2"/>
    </font>
    <font>
      <sz val="10"/>
      <name val="Arial"/>
      <family val="2"/>
    </font>
    <font>
      <b/>
      <sz val="12"/>
      <color theme="3"/>
      <name val="Candara"/>
      <family val="2"/>
    </font>
    <font>
      <sz val="8"/>
      <name val="Arial"/>
      <family val="2"/>
    </font>
    <font>
      <b/>
      <sz val="9"/>
      <color rgb="FF7030A0"/>
      <name val="Candara"/>
      <family val="2"/>
    </font>
    <font>
      <b/>
      <sz val="14"/>
      <color rgb="FF7030A0"/>
      <name val="Candara"/>
      <family val="2"/>
    </font>
    <font>
      <b/>
      <u/>
      <sz val="14"/>
      <color rgb="FF7030A0"/>
      <name val="Candara"/>
      <family val="2"/>
    </font>
    <font>
      <b/>
      <u/>
      <sz val="9"/>
      <name val="Segoe UI Light"/>
      <family val="2"/>
    </font>
    <font>
      <u/>
      <sz val="8"/>
      <name val="Segoe UI Light"/>
      <family val="2"/>
    </font>
    <font>
      <b/>
      <u/>
      <sz val="14"/>
      <name val="Candara"/>
      <family val="2"/>
    </font>
    <font>
      <b/>
      <sz val="16"/>
      <name val="Candara"/>
      <family val="2"/>
    </font>
    <font>
      <b/>
      <sz val="14"/>
      <color indexed="10"/>
      <name val="Segoe UI Light"/>
      <family val="2"/>
    </font>
    <font>
      <u/>
      <sz val="10"/>
      <color indexed="12"/>
      <name val="Segoe UI Light"/>
      <family val="2"/>
    </font>
    <font>
      <b/>
      <sz val="6"/>
      <name val="Segoe UI Light"/>
      <family val="2"/>
    </font>
    <font>
      <sz val="5"/>
      <name val="Segoe UI Light"/>
      <family val="2"/>
    </font>
    <font>
      <sz val="14"/>
      <name val="Segoe UI Light"/>
      <family val="2"/>
    </font>
    <font>
      <sz val="16"/>
      <name val="Segoe UI Light"/>
      <family val="2"/>
    </font>
    <font>
      <sz val="7"/>
      <color theme="1"/>
      <name val="Arial"/>
      <family val="2"/>
    </font>
    <font>
      <sz val="7"/>
      <name val="Arail"/>
    </font>
    <font>
      <sz val="7"/>
      <color rgb="FFFF0000"/>
      <name val="Arial"/>
      <family val="2"/>
    </font>
    <font>
      <sz val="7"/>
      <color rgb="FFFF0000"/>
      <name val="Segoe UI Light"/>
      <family val="2"/>
    </font>
    <font>
      <sz val="7"/>
      <color theme="1"/>
      <name val="Segoe UI Light"/>
      <family val="2"/>
    </font>
    <font>
      <b/>
      <sz val="8"/>
      <name val="Segoe UI Light"/>
      <family val="2"/>
      <charset val="238"/>
    </font>
    <font>
      <b/>
      <sz val="10"/>
      <name val="Segoe UI Light"/>
      <family val="2"/>
      <charset val="238"/>
    </font>
  </fonts>
  <fills count="18">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6" tint="0.59999389629810485"/>
        <bgColor indexed="64"/>
      </patternFill>
    </fill>
    <fill>
      <patternFill patternType="solid">
        <fgColor theme="6"/>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rgb="FF00B050"/>
        <bgColor indexed="64"/>
      </patternFill>
    </fill>
    <fill>
      <patternFill patternType="solid">
        <fgColor rgb="FFFFC000"/>
        <bgColor indexed="64"/>
      </patternFill>
    </fill>
    <fill>
      <patternFill patternType="solid">
        <fgColor theme="9" tint="0.39997558519241921"/>
        <bgColor indexed="64"/>
      </patternFill>
    </fill>
    <fill>
      <patternFill patternType="solid">
        <fgColor rgb="FF0070C0"/>
        <bgColor indexed="64"/>
      </patternFill>
    </fill>
    <fill>
      <patternFill patternType="solid">
        <fgColor theme="0"/>
        <bgColor indexed="64"/>
      </patternFill>
    </fill>
  </fills>
  <borders count="53">
    <border>
      <left/>
      <right/>
      <top/>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hair">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hair">
        <color indexed="64"/>
      </top>
      <bottom/>
      <diagonal/>
    </border>
  </borders>
  <cellStyleXfs count="7">
    <xf numFmtId="0" fontId="0" fillId="0" borderId="0"/>
    <xf numFmtId="0" fontId="9" fillId="0" borderId="0" applyNumberFormat="0" applyFill="0" applyBorder="0" applyAlignment="0" applyProtection="0">
      <alignment vertical="top"/>
      <protection locked="0"/>
    </xf>
    <xf numFmtId="0" fontId="2" fillId="0" borderId="0"/>
    <xf numFmtId="0" fontId="22" fillId="0" borderId="0" applyNumberFormat="0" applyFill="0" applyBorder="0" applyAlignment="0" applyProtection="0"/>
    <xf numFmtId="0" fontId="1" fillId="0" borderId="0"/>
    <xf numFmtId="0" fontId="36" fillId="0" borderId="0"/>
    <xf numFmtId="0" fontId="9" fillId="0" borderId="0" applyNumberFormat="0" applyFill="0" applyBorder="0" applyAlignment="0" applyProtection="0">
      <alignment vertical="top"/>
      <protection locked="0"/>
    </xf>
  </cellStyleXfs>
  <cellXfs count="396">
    <xf numFmtId="0" fontId="0" fillId="0" borderId="0" xfId="0"/>
    <xf numFmtId="0" fontId="10"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3" fillId="0" borderId="0" xfId="0" applyFont="1" applyAlignment="1" applyProtection="1">
      <alignment vertical="center"/>
      <protection locked="0"/>
    </xf>
    <xf numFmtId="0" fontId="14" fillId="0" borderId="0" xfId="0" applyFont="1" applyAlignment="1">
      <alignment horizontal="center" vertical="center"/>
    </xf>
    <xf numFmtId="1" fontId="13" fillId="0" borderId="0" xfId="0" applyNumberFormat="1" applyFont="1" applyAlignment="1">
      <alignment horizontal="center" vertical="center"/>
    </xf>
    <xf numFmtId="0" fontId="11" fillId="0" borderId="0" xfId="0" applyFont="1" applyAlignment="1" applyProtection="1">
      <alignment horizontal="left" vertical="center" wrapText="1"/>
      <protection locked="0"/>
    </xf>
    <xf numFmtId="0" fontId="11" fillId="0" borderId="0" xfId="0" applyFont="1" applyAlignment="1">
      <alignment horizontal="left" vertical="center" wrapText="1"/>
    </xf>
    <xf numFmtId="1" fontId="11" fillId="0" borderId="0" xfId="0" applyNumberFormat="1" applyFont="1" applyAlignment="1">
      <alignment horizontal="center" vertical="center" wrapText="1"/>
    </xf>
    <xf numFmtId="1" fontId="11" fillId="0" borderId="0" xfId="0" applyNumberFormat="1" applyFont="1" applyAlignment="1">
      <alignment vertical="center"/>
    </xf>
    <xf numFmtId="0" fontId="11" fillId="0" borderId="0" xfId="0" applyFont="1" applyAlignment="1">
      <alignment vertical="center" wrapText="1"/>
    </xf>
    <xf numFmtId="0" fontId="17" fillId="0" borderId="0" xfId="0" applyFont="1" applyAlignment="1">
      <alignment vertical="center"/>
    </xf>
    <xf numFmtId="1" fontId="16" fillId="3" borderId="21" xfId="0" applyNumberFormat="1" applyFont="1" applyFill="1" applyBorder="1" applyAlignment="1">
      <alignment horizontal="center" vertical="center" wrapText="1"/>
    </xf>
    <xf numFmtId="0" fontId="16" fillId="3" borderId="21" xfId="0" applyFont="1" applyFill="1" applyBorder="1" applyAlignment="1">
      <alignment vertical="center"/>
    </xf>
    <xf numFmtId="1" fontId="17" fillId="3" borderId="21" xfId="0" applyNumberFormat="1" applyFont="1" applyFill="1" applyBorder="1" applyAlignment="1">
      <alignment horizontal="center" vertical="center" wrapText="1"/>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8" fillId="0" borderId="26" xfId="0" applyFont="1" applyBorder="1" applyAlignment="1" applyProtection="1">
      <alignment horizontal="center" vertical="center"/>
      <protection locked="0"/>
    </xf>
    <xf numFmtId="0" fontId="10" fillId="0" borderId="21" xfId="0" applyFont="1" applyBorder="1" applyAlignment="1">
      <alignment vertical="center" wrapText="1"/>
    </xf>
    <xf numFmtId="1" fontId="12" fillId="3" borderId="21" xfId="0" applyNumberFormat="1" applyFont="1" applyFill="1" applyBorder="1" applyAlignment="1">
      <alignment horizontal="center" vertical="center"/>
    </xf>
    <xf numFmtId="1" fontId="12" fillId="2" borderId="13" xfId="0" applyNumberFormat="1" applyFont="1" applyFill="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18" fillId="0" borderId="0" xfId="0" applyFont="1" applyAlignment="1">
      <alignment vertical="center"/>
    </xf>
    <xf numFmtId="0" fontId="18" fillId="0" borderId="35" xfId="0" applyFont="1" applyBorder="1" applyAlignment="1" applyProtection="1">
      <alignment horizontal="center" vertical="center"/>
      <protection locked="0"/>
    </xf>
    <xf numFmtId="1" fontId="11" fillId="0" borderId="0" xfId="0" applyNumberFormat="1" applyFont="1" applyAlignment="1">
      <alignment horizontal="center" vertical="center"/>
    </xf>
    <xf numFmtId="0" fontId="16" fillId="0" borderId="21" xfId="0" applyFont="1" applyBorder="1" applyAlignment="1">
      <alignment horizontal="left" vertical="center"/>
    </xf>
    <xf numFmtId="1" fontId="12" fillId="2" borderId="23" xfId="0" applyNumberFormat="1" applyFont="1" applyFill="1" applyBorder="1" applyAlignment="1" applyProtection="1">
      <alignment horizontal="center" vertical="center"/>
      <protection locked="0"/>
    </xf>
    <xf numFmtId="1" fontId="19" fillId="2" borderId="12" xfId="0" applyNumberFormat="1"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9" fillId="2" borderId="21" xfId="0" applyFont="1" applyFill="1" applyBorder="1" applyAlignment="1" applyProtection="1">
      <alignment horizontal="center" vertical="center"/>
      <protection locked="0"/>
    </xf>
    <xf numFmtId="1" fontId="19" fillId="3" borderId="23" xfId="0" applyNumberFormat="1" applyFont="1" applyFill="1" applyBorder="1" applyAlignment="1">
      <alignment horizontal="center" vertical="center"/>
    </xf>
    <xf numFmtId="0" fontId="19" fillId="0" borderId="0" xfId="0" applyFont="1" applyAlignment="1">
      <alignment vertical="center"/>
    </xf>
    <xf numFmtId="0" fontId="10" fillId="0" borderId="21" xfId="0" applyFont="1" applyBorder="1" applyAlignment="1">
      <alignment vertical="center"/>
    </xf>
    <xf numFmtId="0" fontId="10" fillId="0" borderId="12" xfId="0" applyFont="1" applyBorder="1" applyAlignment="1">
      <alignment vertical="center"/>
    </xf>
    <xf numFmtId="1" fontId="19" fillId="3" borderId="43" xfId="0" applyNumberFormat="1" applyFont="1" applyFill="1" applyBorder="1" applyAlignment="1">
      <alignment horizontal="center" vertical="center"/>
    </xf>
    <xf numFmtId="1" fontId="16" fillId="4" borderId="21" xfId="0" applyNumberFormat="1" applyFont="1" applyFill="1" applyBorder="1" applyAlignment="1">
      <alignment horizontal="center" vertical="center" wrapText="1"/>
    </xf>
    <xf numFmtId="0" fontId="16" fillId="4" borderId="21" xfId="0" applyFont="1" applyFill="1" applyBorder="1" applyAlignment="1">
      <alignment vertical="center" wrapText="1"/>
    </xf>
    <xf numFmtId="0" fontId="18" fillId="0" borderId="47" xfId="0" applyFont="1" applyBorder="1" applyAlignment="1" applyProtection="1">
      <alignment horizontal="center" vertical="center"/>
      <protection locked="0"/>
    </xf>
    <xf numFmtId="0" fontId="18" fillId="0" borderId="42" xfId="0" applyFont="1" applyBorder="1" applyAlignment="1" applyProtection="1">
      <alignment horizontal="center" vertical="center"/>
      <protection locked="0"/>
    </xf>
    <xf numFmtId="1" fontId="10" fillId="4" borderId="21" xfId="0" applyNumberFormat="1" applyFont="1" applyFill="1" applyBorder="1" applyAlignment="1">
      <alignment horizontal="center" vertical="center" wrapText="1"/>
    </xf>
    <xf numFmtId="0" fontId="27" fillId="0" borderId="0" xfId="0" applyFont="1"/>
    <xf numFmtId="0" fontId="8" fillId="0" borderId="0" xfId="0" applyFont="1"/>
    <xf numFmtId="0" fontId="27" fillId="0" borderId="21" xfId="0" applyFont="1" applyBorder="1" applyAlignment="1">
      <alignment vertical="center" wrapText="1"/>
    </xf>
    <xf numFmtId="0" fontId="26" fillId="0" borderId="0" xfId="0" applyFont="1"/>
    <xf numFmtId="0" fontId="0" fillId="0" borderId="0" xfId="0" applyAlignment="1">
      <alignment horizontal="center"/>
    </xf>
    <xf numFmtId="0" fontId="6" fillId="0" borderId="21" xfId="0" applyFont="1" applyBorder="1" applyAlignment="1">
      <alignment horizontal="center"/>
    </xf>
    <xf numFmtId="0" fontId="6" fillId="0" borderId="21" xfId="0" applyFont="1" applyBorder="1"/>
    <xf numFmtId="0" fontId="36" fillId="5" borderId="21" xfId="0" applyFont="1" applyFill="1" applyBorder="1" applyAlignment="1">
      <alignment horizontal="center"/>
    </xf>
    <xf numFmtId="0" fontId="36" fillId="5" borderId="21" xfId="0" applyFont="1" applyFill="1" applyBorder="1"/>
    <xf numFmtId="0" fontId="36" fillId="6" borderId="21" xfId="0" applyFont="1" applyFill="1" applyBorder="1" applyAlignment="1">
      <alignment horizontal="center"/>
    </xf>
    <xf numFmtId="0" fontId="36" fillId="6" borderId="21" xfId="0" applyFont="1" applyFill="1" applyBorder="1"/>
    <xf numFmtId="0" fontId="36" fillId="7" borderId="21" xfId="0" applyFont="1" applyFill="1" applyBorder="1" applyAlignment="1">
      <alignment horizontal="center"/>
    </xf>
    <xf numFmtId="0" fontId="36" fillId="7" borderId="21" xfId="0" applyFont="1" applyFill="1" applyBorder="1"/>
    <xf numFmtId="0" fontId="36" fillId="8" borderId="21" xfId="0" applyFont="1" applyFill="1" applyBorder="1" applyAlignment="1">
      <alignment horizontal="center"/>
    </xf>
    <xf numFmtId="0" fontId="36" fillId="8" borderId="21" xfId="0" applyFont="1" applyFill="1" applyBorder="1"/>
    <xf numFmtId="0" fontId="36" fillId="9" borderId="21" xfId="0" applyFont="1" applyFill="1" applyBorder="1" applyAlignment="1">
      <alignment horizontal="center"/>
    </xf>
    <xf numFmtId="0" fontId="36" fillId="9" borderId="21" xfId="0" applyFont="1" applyFill="1" applyBorder="1"/>
    <xf numFmtId="0" fontId="36" fillId="10" borderId="21" xfId="0" applyFont="1" applyFill="1" applyBorder="1" applyAlignment="1">
      <alignment horizontal="center"/>
    </xf>
    <xf numFmtId="0" fontId="36" fillId="10" borderId="21" xfId="0" applyFont="1" applyFill="1" applyBorder="1"/>
    <xf numFmtId="0" fontId="36" fillId="11" borderId="21" xfId="0" applyFont="1" applyFill="1" applyBorder="1" applyAlignment="1">
      <alignment horizontal="center"/>
    </xf>
    <xf numFmtId="0" fontId="36" fillId="11" borderId="21" xfId="0" applyFont="1" applyFill="1" applyBorder="1"/>
    <xf numFmtId="0" fontId="36" fillId="4" borderId="21" xfId="0" applyFont="1" applyFill="1" applyBorder="1" applyAlignment="1">
      <alignment horizontal="center"/>
    </xf>
    <xf numFmtId="0" fontId="36" fillId="4" borderId="21" xfId="0" applyFont="1" applyFill="1" applyBorder="1"/>
    <xf numFmtId="0" fontId="36" fillId="12" borderId="21" xfId="0" applyFont="1" applyFill="1" applyBorder="1" applyAlignment="1">
      <alignment horizontal="center"/>
    </xf>
    <xf numFmtId="0" fontId="36" fillId="12" borderId="21" xfId="0" applyFont="1" applyFill="1" applyBorder="1"/>
    <xf numFmtId="0" fontId="36" fillId="13" borderId="21" xfId="0" applyFont="1" applyFill="1" applyBorder="1" applyAlignment="1">
      <alignment horizontal="center"/>
    </xf>
    <xf numFmtId="0" fontId="36" fillId="13" borderId="21" xfId="0" applyFont="1" applyFill="1" applyBorder="1"/>
    <xf numFmtId="0" fontId="36" fillId="14" borderId="21" xfId="0" applyFont="1" applyFill="1" applyBorder="1" applyAlignment="1">
      <alignment horizontal="center"/>
    </xf>
    <xf numFmtId="0" fontId="36" fillId="14" borderId="21" xfId="0" applyFont="1" applyFill="1" applyBorder="1"/>
    <xf numFmtId="0" fontId="36" fillId="15" borderId="21" xfId="0" applyFont="1" applyFill="1" applyBorder="1" applyAlignment="1">
      <alignment horizontal="center"/>
    </xf>
    <xf numFmtId="0" fontId="36" fillId="15" borderId="21" xfId="0" applyFont="1" applyFill="1" applyBorder="1"/>
    <xf numFmtId="0" fontId="36" fillId="16" borderId="21" xfId="0" applyFont="1" applyFill="1" applyBorder="1" applyAlignment="1">
      <alignment horizontal="center"/>
    </xf>
    <xf numFmtId="0" fontId="36" fillId="16" borderId="21" xfId="0" applyFont="1" applyFill="1" applyBorder="1"/>
    <xf numFmtId="0" fontId="9" fillId="0" borderId="0" xfId="1" quotePrefix="1" applyAlignment="1" applyProtection="1"/>
    <xf numFmtId="0" fontId="6" fillId="0" borderId="0" xfId="0" applyFont="1"/>
    <xf numFmtId="0" fontId="25" fillId="0" borderId="21" xfId="0" applyFont="1" applyBorder="1" applyAlignment="1">
      <alignment horizontal="center" vertical="center"/>
    </xf>
    <xf numFmtId="0" fontId="26" fillId="0" borderId="21" xfId="1" applyFont="1" applyBorder="1" applyAlignment="1" applyProtection="1">
      <alignment vertical="center" wrapText="1"/>
    </xf>
    <xf numFmtId="0" fontId="9" fillId="0" borderId="0" xfId="1" applyAlignment="1" applyProtection="1">
      <alignment vertical="center" wrapText="1"/>
    </xf>
    <xf numFmtId="0" fontId="39" fillId="0" borderId="21" xfId="0" applyFont="1" applyBorder="1" applyAlignment="1">
      <alignment horizontal="center" vertical="center"/>
    </xf>
    <xf numFmtId="0" fontId="40" fillId="0" borderId="21" xfId="0" applyFont="1" applyBorder="1" applyAlignment="1">
      <alignment horizontal="left" vertical="center" wrapText="1"/>
    </xf>
    <xf numFmtId="0" fontId="10" fillId="0" borderId="23" xfId="0" applyFont="1" applyBorder="1" applyAlignment="1">
      <alignment vertical="center"/>
    </xf>
    <xf numFmtId="0" fontId="11" fillId="12" borderId="37" xfId="0" applyFont="1" applyFill="1" applyBorder="1" applyAlignment="1">
      <alignment vertical="center"/>
    </xf>
    <xf numFmtId="0" fontId="18" fillId="12" borderId="19" xfId="0" applyFont="1" applyFill="1" applyBorder="1" applyAlignment="1" applyProtection="1">
      <alignment horizontal="center" vertical="center"/>
      <protection locked="0"/>
    </xf>
    <xf numFmtId="0" fontId="18" fillId="12" borderId="24" xfId="0" applyFont="1" applyFill="1" applyBorder="1" applyAlignment="1" applyProtection="1">
      <alignment horizontal="center" vertical="center"/>
      <protection locked="0"/>
    </xf>
    <xf numFmtId="0" fontId="13" fillId="4" borderId="49" xfId="0" applyFont="1" applyFill="1" applyBorder="1" applyAlignment="1" applyProtection="1">
      <alignment horizontal="left" vertical="center"/>
      <protection locked="0"/>
    </xf>
    <xf numFmtId="0" fontId="9" fillId="4" borderId="43" xfId="1" applyFill="1" applyBorder="1" applyAlignment="1" applyProtection="1">
      <alignment horizontal="left" vertical="center"/>
    </xf>
    <xf numFmtId="0" fontId="18" fillId="12" borderId="25" xfId="0" applyFont="1" applyFill="1" applyBorder="1" applyAlignment="1" applyProtection="1">
      <alignment horizontal="center" vertical="center"/>
      <protection locked="0"/>
    </xf>
    <xf numFmtId="0" fontId="18" fillId="12" borderId="47" xfId="0" applyFont="1" applyFill="1" applyBorder="1" applyAlignment="1" applyProtection="1">
      <alignment horizontal="center" vertical="center"/>
      <protection locked="0"/>
    </xf>
    <xf numFmtId="0" fontId="18" fillId="12" borderId="6" xfId="0" applyFont="1" applyFill="1" applyBorder="1" applyAlignment="1" applyProtection="1">
      <alignment horizontal="center" vertical="center"/>
      <protection locked="0"/>
    </xf>
    <xf numFmtId="0" fontId="18" fillId="12" borderId="10" xfId="0" applyFont="1" applyFill="1" applyBorder="1" applyAlignment="1" applyProtection="1">
      <alignment horizontal="center" vertical="center"/>
      <protection locked="0"/>
    </xf>
    <xf numFmtId="0" fontId="18" fillId="12" borderId="4" xfId="0" applyFont="1" applyFill="1" applyBorder="1" applyAlignment="1" applyProtection="1">
      <alignment horizontal="center" vertical="center"/>
      <protection locked="0"/>
    </xf>
    <xf numFmtId="0" fontId="18" fillId="12" borderId="5" xfId="0" applyFont="1" applyFill="1" applyBorder="1" applyAlignment="1" applyProtection="1">
      <alignment horizontal="center" vertical="center"/>
      <protection locked="0"/>
    </xf>
    <xf numFmtId="0" fontId="11" fillId="12" borderId="38" xfId="0" applyFont="1" applyFill="1" applyBorder="1" applyAlignment="1">
      <alignment vertical="center"/>
    </xf>
    <xf numFmtId="0" fontId="11" fillId="12" borderId="39" xfId="0" applyFont="1" applyFill="1" applyBorder="1" applyAlignment="1">
      <alignment vertical="center"/>
    </xf>
    <xf numFmtId="0" fontId="11" fillId="12" borderId="40" xfId="0" applyFont="1" applyFill="1" applyBorder="1" applyAlignment="1">
      <alignment vertical="center"/>
    </xf>
    <xf numFmtId="0" fontId="11" fillId="12" borderId="41" xfId="0" applyFont="1" applyFill="1" applyBorder="1" applyAlignment="1">
      <alignment vertical="center"/>
    </xf>
    <xf numFmtId="0" fontId="11" fillId="12" borderId="29" xfId="0" applyFont="1" applyFill="1" applyBorder="1" applyAlignment="1">
      <alignment vertical="center"/>
    </xf>
    <xf numFmtId="0" fontId="11" fillId="12" borderId="30" xfId="0" applyFont="1" applyFill="1" applyBorder="1" applyAlignment="1">
      <alignment vertical="center"/>
    </xf>
    <xf numFmtId="1" fontId="17" fillId="4" borderId="2" xfId="0" applyNumberFormat="1" applyFont="1" applyFill="1" applyBorder="1" applyAlignment="1">
      <alignment horizontal="center" vertical="center" wrapText="1"/>
    </xf>
    <xf numFmtId="1" fontId="17" fillId="4" borderId="3" xfId="0" applyNumberFormat="1" applyFont="1" applyFill="1" applyBorder="1" applyAlignment="1">
      <alignment horizontal="center" vertical="center" wrapText="1"/>
    </xf>
    <xf numFmtId="0" fontId="18" fillId="12" borderId="27" xfId="0" applyFont="1" applyFill="1" applyBorder="1" applyAlignment="1" applyProtection="1">
      <alignment horizontal="center" vertical="center"/>
      <protection locked="0"/>
    </xf>
    <xf numFmtId="0" fontId="18" fillId="12" borderId="35" xfId="0" applyFont="1" applyFill="1" applyBorder="1" applyAlignment="1" applyProtection="1">
      <alignment horizontal="center" vertical="center"/>
      <protection locked="0"/>
    </xf>
    <xf numFmtId="0" fontId="10" fillId="0" borderId="12" xfId="0" applyFont="1" applyBorder="1" applyAlignment="1">
      <alignment vertical="center" wrapText="1"/>
    </xf>
    <xf numFmtId="0" fontId="13" fillId="2" borderId="50" xfId="0" applyFont="1" applyFill="1" applyBorder="1" applyAlignment="1" applyProtection="1">
      <alignment horizontal="center" vertical="center"/>
      <protection locked="0"/>
    </xf>
    <xf numFmtId="0" fontId="19" fillId="2" borderId="51" xfId="0" applyFont="1" applyFill="1" applyBorder="1" applyAlignment="1" applyProtection="1">
      <alignment horizontal="center" vertical="center"/>
      <protection locked="0"/>
    </xf>
    <xf numFmtId="1" fontId="19" fillId="2" borderId="51" xfId="0" applyNumberFormat="1" applyFont="1" applyFill="1" applyBorder="1" applyAlignment="1" applyProtection="1">
      <alignment horizontal="center" vertical="center"/>
      <protection locked="0"/>
    </xf>
    <xf numFmtId="1" fontId="19" fillId="2" borderId="21" xfId="0" applyNumberFormat="1" applyFont="1" applyFill="1" applyBorder="1" applyAlignment="1" applyProtection="1">
      <alignment horizontal="center" vertical="center"/>
      <protection locked="0"/>
    </xf>
    <xf numFmtId="1" fontId="19" fillId="2" borderId="23" xfId="0" applyNumberFormat="1" applyFont="1" applyFill="1" applyBorder="1" applyAlignment="1" applyProtection="1">
      <alignment horizontal="center" vertical="center"/>
      <protection locked="0"/>
    </xf>
    <xf numFmtId="0" fontId="19" fillId="2" borderId="23" xfId="0" applyFont="1" applyFill="1" applyBorder="1" applyAlignment="1" applyProtection="1">
      <alignment horizontal="center" vertical="center"/>
      <protection locked="0"/>
    </xf>
    <xf numFmtId="0" fontId="13" fillId="2" borderId="23" xfId="0" applyFont="1" applyFill="1" applyBorder="1" applyAlignment="1" applyProtection="1">
      <alignment horizontal="center" vertical="center"/>
      <protection locked="0"/>
    </xf>
    <xf numFmtId="0" fontId="10" fillId="0" borderId="21" xfId="0" applyFont="1" applyBorder="1" applyAlignment="1">
      <alignment horizontal="left" vertical="center" wrapText="1"/>
    </xf>
    <xf numFmtId="0" fontId="13" fillId="2" borderId="12" xfId="0" applyFont="1" applyFill="1" applyBorder="1" applyAlignment="1" applyProtection="1">
      <alignment horizontal="center" vertical="center"/>
      <protection locked="0"/>
    </xf>
    <xf numFmtId="0" fontId="16" fillId="0" borderId="21" xfId="0" applyFont="1" applyBorder="1" applyAlignment="1">
      <alignment horizontal="left" vertical="center" wrapText="1"/>
    </xf>
    <xf numFmtId="0" fontId="19" fillId="2" borderId="14" xfId="0" applyFont="1" applyFill="1" applyBorder="1" applyAlignment="1" applyProtection="1">
      <alignment horizontal="center" vertical="center"/>
      <protection locked="0"/>
    </xf>
    <xf numFmtId="0" fontId="46" fillId="0" borderId="21" xfId="0" applyFont="1" applyBorder="1" applyAlignment="1">
      <alignment horizontal="center" vertical="center"/>
    </xf>
    <xf numFmtId="0" fontId="46" fillId="0" borderId="23" xfId="0" applyFont="1" applyBorder="1" applyAlignment="1">
      <alignment horizontal="center" vertical="center"/>
    </xf>
    <xf numFmtId="1" fontId="12" fillId="2" borderId="21" xfId="0" applyNumberFormat="1" applyFont="1" applyFill="1" applyBorder="1" applyAlignment="1" applyProtection="1">
      <alignment horizontal="center" vertical="center"/>
      <protection locked="0"/>
    </xf>
    <xf numFmtId="1" fontId="19" fillId="3" borderId="9" xfId="0" applyNumberFormat="1" applyFont="1" applyFill="1" applyBorder="1" applyAlignment="1">
      <alignment horizontal="center" vertical="center"/>
    </xf>
    <xf numFmtId="0" fontId="47" fillId="4" borderId="43" xfId="1" applyFont="1" applyFill="1" applyBorder="1" applyAlignment="1" applyProtection="1">
      <alignment horizontal="left" vertical="center"/>
    </xf>
    <xf numFmtId="1" fontId="49" fillId="4" borderId="2" xfId="0" applyNumberFormat="1" applyFont="1" applyFill="1" applyBorder="1" applyAlignment="1">
      <alignment horizontal="center" vertical="center" wrapText="1"/>
    </xf>
    <xf numFmtId="1" fontId="49" fillId="4" borderId="3" xfId="0" applyNumberFormat="1" applyFont="1" applyFill="1" applyBorder="1" applyAlignment="1">
      <alignment horizontal="center" vertical="center" wrapText="1"/>
    </xf>
    <xf numFmtId="0" fontId="18" fillId="0" borderId="21"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3" fillId="2" borderId="12" xfId="0" applyFont="1" applyFill="1" applyBorder="1" applyAlignment="1" applyProtection="1">
      <alignment vertical="center"/>
      <protection locked="0"/>
    </xf>
    <xf numFmtId="0" fontId="12" fillId="2" borderId="7" xfId="0" applyFont="1" applyFill="1" applyBorder="1" applyAlignment="1" applyProtection="1">
      <alignment horizontal="center" vertical="center"/>
      <protection locked="0"/>
    </xf>
    <xf numFmtId="0" fontId="34" fillId="12" borderId="4" xfId="0" applyFont="1" applyFill="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0" fontId="34" fillId="0" borderId="17" xfId="0" applyFont="1" applyBorder="1" applyAlignment="1" applyProtection="1">
      <alignment horizontal="center" vertical="center" wrapText="1"/>
      <protection locked="0"/>
    </xf>
    <xf numFmtId="0" fontId="34" fillId="12" borderId="5" xfId="0" applyFont="1" applyFill="1" applyBorder="1" applyAlignment="1" applyProtection="1">
      <alignment horizontal="center" vertical="center" wrapText="1"/>
      <protection locked="0"/>
    </xf>
    <xf numFmtId="0" fontId="34" fillId="0" borderId="5" xfId="0" applyFont="1" applyBorder="1" applyAlignment="1" applyProtection="1">
      <alignment horizontal="center" vertical="center" wrapText="1"/>
      <protection locked="0"/>
    </xf>
    <xf numFmtId="0" fontId="34" fillId="0" borderId="26" xfId="0" applyFont="1" applyBorder="1" applyAlignment="1" applyProtection="1">
      <alignment horizontal="center" vertical="center" wrapText="1"/>
      <protection locked="0"/>
    </xf>
    <xf numFmtId="0" fontId="34" fillId="12" borderId="9" xfId="0" applyFont="1" applyFill="1" applyBorder="1" applyAlignment="1" applyProtection="1">
      <alignment horizontal="center" vertical="center" wrapText="1"/>
      <protection locked="0"/>
    </xf>
    <xf numFmtId="0" fontId="34" fillId="0" borderId="9" xfId="0" applyFont="1" applyBorder="1" applyAlignment="1" applyProtection="1">
      <alignment horizontal="center" vertical="center" wrapText="1"/>
      <protection locked="0"/>
    </xf>
    <xf numFmtId="0" fontId="34" fillId="0" borderId="16" xfId="0" applyFont="1" applyBorder="1" applyAlignment="1" applyProtection="1">
      <alignment horizontal="center" vertical="center" wrapText="1"/>
      <protection locked="0"/>
    </xf>
    <xf numFmtId="0" fontId="34" fillId="12" borderId="21" xfId="0" applyFont="1" applyFill="1" applyBorder="1" applyAlignment="1" applyProtection="1">
      <alignment horizontal="center" vertical="center" wrapText="1"/>
      <protection locked="0"/>
    </xf>
    <xf numFmtId="0" fontId="34" fillId="0" borderId="21"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1" fontId="19" fillId="3" borderId="21" xfId="0" applyNumberFormat="1" applyFont="1" applyFill="1" applyBorder="1" applyAlignment="1">
      <alignment horizontal="center" vertical="center"/>
    </xf>
    <xf numFmtId="0" fontId="18" fillId="12" borderId="4" xfId="0" applyFont="1" applyFill="1" applyBorder="1" applyAlignment="1" applyProtection="1">
      <alignment horizontal="left" vertical="center"/>
      <protection locked="0"/>
    </xf>
    <xf numFmtId="0" fontId="18" fillId="0" borderId="15" xfId="0" applyFont="1" applyBorder="1" applyAlignment="1" applyProtection="1">
      <alignment horizontal="center" vertical="center"/>
      <protection locked="0"/>
    </xf>
    <xf numFmtId="0" fontId="18" fillId="12" borderId="5" xfId="0" applyFont="1" applyFill="1" applyBorder="1" applyAlignment="1" applyProtection="1">
      <alignment horizontal="left" vertical="center"/>
      <protection locked="0"/>
    </xf>
    <xf numFmtId="0" fontId="18" fillId="12" borderId="6" xfId="0" applyFont="1" applyFill="1" applyBorder="1" applyAlignment="1" applyProtection="1">
      <alignment horizontal="left" vertical="center"/>
      <protection locked="0"/>
    </xf>
    <xf numFmtId="0" fontId="18" fillId="0" borderId="11" xfId="0" applyFont="1" applyBorder="1" applyAlignment="1" applyProtection="1">
      <alignment horizontal="center" vertical="center"/>
      <protection locked="0"/>
    </xf>
    <xf numFmtId="0" fontId="18" fillId="12" borderId="9" xfId="0" applyFont="1" applyFill="1" applyBorder="1" applyAlignment="1" applyProtection="1">
      <alignment horizontal="left" vertical="center"/>
      <protection locked="0"/>
    </xf>
    <xf numFmtId="0" fontId="18" fillId="12" borderId="17" xfId="0" applyFont="1" applyFill="1" applyBorder="1" applyAlignment="1" applyProtection="1">
      <alignment horizontal="left" vertical="center"/>
      <protection locked="0"/>
    </xf>
    <xf numFmtId="0" fontId="18" fillId="12" borderId="26" xfId="0" applyFont="1" applyFill="1" applyBorder="1" applyAlignment="1" applyProtection="1">
      <alignment horizontal="left" vertical="center"/>
      <protection locked="0"/>
    </xf>
    <xf numFmtId="0" fontId="18" fillId="12" borderId="8" xfId="0" applyFont="1" applyFill="1" applyBorder="1" applyAlignment="1" applyProtection="1">
      <alignment horizontal="left" vertical="center"/>
      <protection locked="0"/>
    </xf>
    <xf numFmtId="0" fontId="18" fillId="12" borderId="10" xfId="0" applyFont="1" applyFill="1" applyBorder="1" applyAlignment="1" applyProtection="1">
      <alignment horizontal="left" vertical="center"/>
      <protection locked="0"/>
    </xf>
    <xf numFmtId="0" fontId="50" fillId="2" borderId="21" xfId="0" applyFont="1" applyFill="1" applyBorder="1" applyAlignment="1" applyProtection="1">
      <alignment horizontal="center" vertical="center"/>
      <protection locked="0"/>
    </xf>
    <xf numFmtId="0" fontId="51" fillId="2" borderId="21" xfId="0" applyFont="1" applyFill="1" applyBorder="1" applyAlignment="1" applyProtection="1">
      <alignment horizontal="center" vertical="center"/>
      <protection locked="0"/>
    </xf>
    <xf numFmtId="0" fontId="50" fillId="2" borderId="12" xfId="0" applyFont="1" applyFill="1" applyBorder="1" applyAlignment="1" applyProtection="1">
      <alignment vertical="center"/>
      <protection locked="0"/>
    </xf>
    <xf numFmtId="0" fontId="46" fillId="0" borderId="21" xfId="0" applyFont="1" applyBorder="1" applyAlignment="1">
      <alignment horizontal="left" vertical="center"/>
    </xf>
    <xf numFmtId="0" fontId="46" fillId="0" borderId="12" xfId="0" applyFont="1" applyBorder="1" applyAlignment="1">
      <alignment vertical="center"/>
    </xf>
    <xf numFmtId="0" fontId="46" fillId="0" borderId="28" xfId="0" applyFont="1" applyBorder="1" applyAlignment="1">
      <alignment vertical="center"/>
    </xf>
    <xf numFmtId="1" fontId="12" fillId="2" borderId="12" xfId="0" applyNumberFormat="1" applyFont="1" applyFill="1" applyBorder="1" applyAlignment="1" applyProtection="1">
      <alignment horizontal="center" vertical="center" wrapText="1"/>
      <protection locked="0"/>
    </xf>
    <xf numFmtId="0" fontId="50" fillId="2" borderId="22" xfId="0" applyFont="1" applyFill="1" applyBorder="1" applyAlignment="1" applyProtection="1">
      <alignment horizontal="center" vertical="center"/>
      <protection locked="0"/>
    </xf>
    <xf numFmtId="1" fontId="12" fillId="2" borderId="21" xfId="0" applyNumberFormat="1" applyFont="1" applyFill="1" applyBorder="1" applyAlignment="1" applyProtection="1">
      <alignment horizontal="center" vertical="center" wrapText="1"/>
      <protection locked="0"/>
    </xf>
    <xf numFmtId="0" fontId="50" fillId="2" borderId="12" xfId="0" applyFont="1" applyFill="1" applyBorder="1" applyAlignment="1" applyProtection="1">
      <alignment horizontal="center" vertical="center"/>
      <protection locked="0"/>
    </xf>
    <xf numFmtId="0" fontId="46" fillId="0" borderId="12" xfId="0" applyFont="1" applyBorder="1" applyAlignment="1">
      <alignment horizontal="center" vertical="center"/>
    </xf>
    <xf numFmtId="0" fontId="34" fillId="12" borderId="10" xfId="0" applyFont="1" applyFill="1" applyBorder="1" applyAlignment="1" applyProtection="1">
      <alignment horizontal="center" vertical="center" wrapText="1"/>
      <protection locked="0"/>
    </xf>
    <xf numFmtId="0" fontId="34" fillId="0" borderId="10" xfId="0" applyFont="1" applyBorder="1" applyAlignment="1" applyProtection="1">
      <alignment horizontal="center" vertical="center" wrapText="1"/>
      <protection locked="0"/>
    </xf>
    <xf numFmtId="0" fontId="34" fillId="0" borderId="47" xfId="0" applyFont="1" applyBorder="1" applyAlignment="1" applyProtection="1">
      <alignment horizontal="center" vertical="center" wrapText="1"/>
      <protection locked="0"/>
    </xf>
    <xf numFmtId="0" fontId="18" fillId="12" borderId="47" xfId="0" applyFont="1" applyFill="1" applyBorder="1" applyAlignment="1" applyProtection="1">
      <alignment horizontal="left" vertical="center"/>
      <protection locked="0"/>
    </xf>
    <xf numFmtId="0" fontId="18" fillId="0" borderId="48" xfId="0" applyFont="1" applyBorder="1" applyAlignment="1" applyProtection="1">
      <alignment horizontal="center" vertical="center"/>
      <protection locked="0"/>
    </xf>
    <xf numFmtId="0" fontId="46" fillId="0" borderId="51" xfId="0" applyFont="1" applyBorder="1" applyAlignment="1">
      <alignment horizontal="center" vertical="center"/>
    </xf>
    <xf numFmtId="0" fontId="50" fillId="0" borderId="0" xfId="0" applyFont="1" applyAlignment="1" applyProtection="1">
      <alignment vertical="center"/>
      <protection locked="0"/>
    </xf>
    <xf numFmtId="0" fontId="46" fillId="0" borderId="0" xfId="0" applyFont="1" applyAlignment="1">
      <alignment horizontal="center" vertical="center"/>
    </xf>
    <xf numFmtId="1" fontId="50" fillId="0" borderId="0" xfId="0" applyNumberFormat="1" applyFont="1" applyAlignment="1">
      <alignment horizontal="center" vertical="center"/>
    </xf>
    <xf numFmtId="0" fontId="4" fillId="0" borderId="21" xfId="0" applyFont="1" applyBorder="1" applyAlignment="1" applyProtection="1">
      <alignment horizontal="center" vertical="center"/>
      <protection locked="0"/>
    </xf>
    <xf numFmtId="0" fontId="4" fillId="0" borderId="21" xfId="0" applyFont="1" applyBorder="1" applyAlignment="1" applyProtection="1">
      <alignment horizontal="center" vertical="center" wrapText="1"/>
      <protection locked="0"/>
    </xf>
    <xf numFmtId="0" fontId="52" fillId="0" borderId="2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8" fillId="0" borderId="52" xfId="0" applyFont="1" applyBorder="1" applyAlignment="1" applyProtection="1">
      <alignment horizontal="center" vertical="center"/>
      <protection locked="0"/>
    </xf>
    <xf numFmtId="0" fontId="52" fillId="0" borderId="21" xfId="0" applyFont="1" applyBorder="1" applyAlignment="1">
      <alignment horizontal="center" vertical="center"/>
    </xf>
    <xf numFmtId="0" fontId="53" fillId="0" borderId="21" xfId="0" applyFont="1" applyBorder="1" applyAlignment="1" applyProtection="1">
      <alignment horizontal="center" vertical="center"/>
      <protection locked="0"/>
    </xf>
    <xf numFmtId="0" fontId="4" fillId="0" borderId="21" xfId="4" applyFont="1" applyBorder="1" applyAlignment="1" applyProtection="1">
      <alignment horizontal="center" vertical="center"/>
      <protection locked="0"/>
    </xf>
    <xf numFmtId="0" fontId="4" fillId="0" borderId="21" xfId="4" applyFont="1" applyBorder="1" applyAlignment="1" applyProtection="1">
      <alignment horizontal="center" vertical="center" wrapText="1"/>
      <protection locked="0"/>
    </xf>
    <xf numFmtId="0" fontId="52" fillId="0" borderId="21" xfId="4" applyFont="1" applyBorder="1" applyAlignment="1" applyProtection="1">
      <alignment horizontal="center" vertical="center" wrapText="1"/>
      <protection locked="0"/>
    </xf>
    <xf numFmtId="0" fontId="16" fillId="0" borderId="21" xfId="4" applyFont="1" applyBorder="1" applyAlignment="1">
      <alignment horizontal="left" vertical="center"/>
    </xf>
    <xf numFmtId="0" fontId="10" fillId="0" borderId="21" xfId="4" applyFont="1" applyBorder="1" applyAlignment="1">
      <alignment vertical="center" wrapText="1"/>
    </xf>
    <xf numFmtId="1" fontId="12" fillId="3" borderId="21" xfId="4" applyNumberFormat="1" applyFont="1" applyFill="1" applyBorder="1" applyAlignment="1">
      <alignment horizontal="center" vertical="center"/>
    </xf>
    <xf numFmtId="0" fontId="54" fillId="0" borderId="21" xfId="4" applyFont="1" applyBorder="1" applyAlignment="1" applyProtection="1">
      <alignment horizontal="center" vertical="center"/>
      <protection locked="0"/>
    </xf>
    <xf numFmtId="0" fontId="52" fillId="0" borderId="21" xfId="4" applyFont="1" applyBorder="1" applyAlignment="1" applyProtection="1">
      <alignment horizontal="center" vertical="center"/>
      <protection locked="0"/>
    </xf>
    <xf numFmtId="0" fontId="4" fillId="0" borderId="21" xfId="4" applyFont="1" applyBorder="1" applyAlignment="1" applyProtection="1">
      <alignment horizontal="left" vertical="center"/>
      <protection locked="0"/>
    </xf>
    <xf numFmtId="0" fontId="52" fillId="0" borderId="21" xfId="4" applyFont="1" applyBorder="1" applyAlignment="1" applyProtection="1">
      <alignment horizontal="left" vertical="center"/>
      <protection locked="0"/>
    </xf>
    <xf numFmtId="0" fontId="54" fillId="0" borderId="21" xfId="0" applyFont="1" applyBorder="1" applyAlignment="1" applyProtection="1">
      <alignment horizontal="center" vertical="center" wrapText="1"/>
      <protection locked="0"/>
    </xf>
    <xf numFmtId="0" fontId="54" fillId="0" borderId="21"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55" fillId="0" borderId="0" xfId="0" applyFont="1" applyAlignment="1" applyProtection="1">
      <alignment horizontal="center" vertical="center"/>
      <protection locked="0"/>
    </xf>
    <xf numFmtId="0" fontId="16" fillId="0" borderId="0" xfId="0" applyFont="1" applyAlignment="1">
      <alignment horizontal="left" vertical="center" wrapText="1"/>
    </xf>
    <xf numFmtId="0" fontId="10" fillId="0" borderId="0" xfId="0" applyFont="1" applyAlignment="1">
      <alignment horizontal="left" vertical="center" wrapText="1"/>
    </xf>
    <xf numFmtId="0" fontId="12" fillId="2" borderId="0" xfId="0" applyFont="1" applyFill="1" applyAlignment="1" applyProtection="1">
      <alignment horizontal="center" vertical="center"/>
      <protection locked="0"/>
    </xf>
    <xf numFmtId="0" fontId="10" fillId="0" borderId="21" xfId="0" applyFont="1" applyBorder="1" applyAlignment="1">
      <alignment horizontal="left" vertical="center"/>
    </xf>
    <xf numFmtId="0" fontId="52" fillId="0" borderId="7" xfId="0" applyFont="1" applyBorder="1" applyAlignment="1" applyProtection="1">
      <alignment horizontal="center" vertical="center"/>
      <protection locked="0"/>
    </xf>
    <xf numFmtId="0" fontId="52" fillId="0" borderId="9" xfId="0" applyFont="1" applyBorder="1" applyAlignment="1" applyProtection="1">
      <alignment horizontal="center" vertical="center"/>
      <protection locked="0"/>
    </xf>
    <xf numFmtId="0" fontId="11" fillId="12" borderId="37" xfId="0" applyFont="1" applyFill="1" applyBorder="1" applyAlignment="1">
      <alignment horizontal="center" vertical="center"/>
    </xf>
    <xf numFmtId="0" fontId="52" fillId="0" borderId="21" xfId="0" applyFont="1" applyBorder="1" applyAlignment="1" applyProtection="1">
      <alignment horizontal="center" vertical="center" wrapText="1"/>
      <protection locked="0"/>
    </xf>
    <xf numFmtId="1" fontId="12" fillId="3" borderId="14" xfId="0" applyNumberFormat="1" applyFont="1" applyFill="1" applyBorder="1" applyAlignment="1">
      <alignment horizontal="center" vertical="center"/>
    </xf>
    <xf numFmtId="1" fontId="12" fillId="2" borderId="14" xfId="0" applyNumberFormat="1" applyFont="1" applyFill="1" applyBorder="1" applyAlignment="1" applyProtection="1">
      <alignment horizontal="center" vertical="center"/>
      <protection locked="0"/>
    </xf>
    <xf numFmtId="1" fontId="21" fillId="2" borderId="21" xfId="0" applyNumberFormat="1" applyFont="1" applyFill="1" applyBorder="1" applyAlignment="1" applyProtection="1">
      <alignment horizontal="center" vertical="center"/>
      <protection locked="0"/>
    </xf>
    <xf numFmtId="0" fontId="18" fillId="17" borderId="6" xfId="0" applyFont="1" applyFill="1" applyBorder="1" applyAlignment="1" applyProtection="1">
      <alignment horizontal="center" vertical="center"/>
      <protection locked="0"/>
    </xf>
    <xf numFmtId="3" fontId="52" fillId="0" borderId="21" xfId="0" applyNumberFormat="1" applyFont="1" applyBorder="1" applyAlignment="1" applyProtection="1">
      <alignment horizontal="center" vertical="center"/>
      <protection locked="0"/>
    </xf>
    <xf numFmtId="0" fontId="11" fillId="0" borderId="21" xfId="0" applyFont="1" applyBorder="1" applyAlignment="1">
      <alignment horizontal="center" vertical="center"/>
    </xf>
    <xf numFmtId="0" fontId="11" fillId="0" borderId="21" xfId="0" applyFont="1" applyBorder="1" applyAlignment="1">
      <alignment vertical="center"/>
    </xf>
    <xf numFmtId="0" fontId="19" fillId="0" borderId="21" xfId="0" applyFont="1" applyBorder="1" applyAlignment="1">
      <alignment vertical="center"/>
    </xf>
    <xf numFmtId="0" fontId="13" fillId="4" borderId="21" xfId="0" applyFont="1" applyFill="1" applyBorder="1" applyAlignment="1" applyProtection="1">
      <alignment horizontal="left" vertical="center"/>
      <protection locked="0"/>
    </xf>
    <xf numFmtId="0" fontId="11" fillId="12" borderId="21" xfId="0" applyFont="1" applyFill="1" applyBorder="1" applyAlignment="1">
      <alignment vertical="center"/>
    </xf>
    <xf numFmtId="0" fontId="9" fillId="4" borderId="21" xfId="1" applyFill="1" applyBorder="1" applyAlignment="1" applyProtection="1">
      <alignment horizontal="left" vertical="center"/>
    </xf>
    <xf numFmtId="0" fontId="13" fillId="0" borderId="21" xfId="0" applyFont="1" applyBorder="1" applyAlignment="1" applyProtection="1">
      <alignment vertical="center"/>
      <protection locked="0"/>
    </xf>
    <xf numFmtId="1" fontId="11" fillId="0" borderId="21" xfId="0" applyNumberFormat="1" applyFont="1" applyBorder="1" applyAlignment="1">
      <alignment horizontal="center" vertical="center" wrapText="1"/>
    </xf>
    <xf numFmtId="0" fontId="11" fillId="0" borderId="21" xfId="0" applyFont="1" applyBorder="1" applyAlignment="1">
      <alignment vertical="center" wrapText="1"/>
    </xf>
    <xf numFmtId="0" fontId="17" fillId="0" borderId="21" xfId="0" applyFont="1" applyBorder="1" applyAlignment="1">
      <alignment vertical="center"/>
    </xf>
    <xf numFmtId="0" fontId="18" fillId="0" borderId="21" xfId="0" applyFont="1" applyBorder="1" applyAlignment="1">
      <alignment vertical="center"/>
    </xf>
    <xf numFmtId="0" fontId="56" fillId="17" borderId="21" xfId="0" applyFont="1" applyFill="1" applyBorder="1" applyAlignment="1" applyProtection="1">
      <alignment horizontal="center" vertical="center"/>
      <protection locked="0"/>
    </xf>
    <xf numFmtId="0" fontId="55" fillId="0" borderId="21" xfId="0" applyFont="1" applyBorder="1" applyAlignment="1" applyProtection="1">
      <alignment horizontal="center" vertical="center"/>
      <protection locked="0"/>
    </xf>
    <xf numFmtId="0" fontId="18" fillId="17" borderId="21" xfId="0" applyFont="1" applyFill="1" applyBorder="1" applyAlignment="1" applyProtection="1">
      <alignment horizontal="center" vertical="center"/>
      <protection locked="0"/>
    </xf>
    <xf numFmtId="0" fontId="11" fillId="0" borderId="21" xfId="0" applyFont="1" applyBorder="1" applyAlignment="1" applyProtection="1">
      <alignment horizontal="left" vertical="center" wrapText="1"/>
      <protection locked="0"/>
    </xf>
    <xf numFmtId="0" fontId="11" fillId="12" borderId="21" xfId="0" applyFont="1" applyFill="1" applyBorder="1" applyAlignment="1">
      <alignment horizontal="center" vertical="center"/>
    </xf>
    <xf numFmtId="0" fontId="47" fillId="4" borderId="21" xfId="1" applyFont="1" applyFill="1" applyBorder="1" applyAlignment="1" applyProtection="1">
      <alignment horizontal="left" vertical="center"/>
    </xf>
    <xf numFmtId="0" fontId="14" fillId="0" borderId="21" xfId="0" applyFont="1" applyBorder="1" applyAlignment="1">
      <alignment horizontal="center" vertical="center"/>
    </xf>
    <xf numFmtId="0" fontId="11" fillId="0" borderId="21" xfId="0" applyFont="1" applyBorder="1" applyAlignment="1">
      <alignment horizontal="left" vertical="center" wrapText="1"/>
    </xf>
    <xf numFmtId="1" fontId="11" fillId="0" borderId="21" xfId="0" applyNumberFormat="1" applyFont="1" applyBorder="1" applyAlignment="1">
      <alignment vertical="center"/>
    </xf>
    <xf numFmtId="1" fontId="17" fillId="4" borderId="21" xfId="0" applyNumberFormat="1" applyFont="1" applyFill="1" applyBorder="1" applyAlignment="1">
      <alignment horizontal="center" vertical="center" wrapText="1"/>
    </xf>
    <xf numFmtId="0" fontId="4" fillId="17" borderId="21" xfId="0" applyFont="1" applyFill="1" applyBorder="1" applyAlignment="1" applyProtection="1">
      <alignment horizontal="center" vertical="center"/>
      <protection locked="0"/>
    </xf>
    <xf numFmtId="1" fontId="11" fillId="0" borderId="21" xfId="0" applyNumberFormat="1" applyFont="1" applyBorder="1" applyAlignment="1">
      <alignment horizontal="center" vertical="center"/>
    </xf>
    <xf numFmtId="1" fontId="49" fillId="4" borderId="21" xfId="0" applyNumberFormat="1" applyFont="1" applyFill="1" applyBorder="1" applyAlignment="1">
      <alignment horizontal="center" vertical="center" wrapText="1"/>
    </xf>
    <xf numFmtId="0" fontId="13" fillId="2" borderId="21" xfId="0" applyFont="1" applyFill="1" applyBorder="1" applyAlignment="1" applyProtection="1">
      <alignment vertical="center"/>
      <protection locked="0"/>
    </xf>
    <xf numFmtId="0" fontId="12" fillId="2" borderId="21" xfId="0" applyFont="1" applyFill="1" applyBorder="1" applyAlignment="1" applyProtection="1">
      <alignment horizontal="center" vertical="center"/>
      <protection locked="0"/>
    </xf>
    <xf numFmtId="0" fontId="18" fillId="0" borderId="21" xfId="0" applyFont="1" applyBorder="1" applyAlignment="1" applyProtection="1">
      <alignment horizontal="center" vertical="center" wrapText="1"/>
      <protection locked="0"/>
    </xf>
    <xf numFmtId="3" fontId="18" fillId="0" borderId="21" xfId="0" applyNumberFormat="1" applyFont="1" applyBorder="1" applyAlignment="1" applyProtection="1">
      <alignment horizontal="center" vertical="center"/>
      <protection locked="0"/>
    </xf>
    <xf numFmtId="0" fontId="46" fillId="0" borderId="21" xfId="0" applyFont="1" applyBorder="1" applyAlignment="1">
      <alignment vertical="center"/>
    </xf>
    <xf numFmtId="0" fontId="18" fillId="0" borderId="21" xfId="0" applyFont="1" applyBorder="1" applyAlignment="1" applyProtection="1">
      <alignment horizontal="left" vertical="center"/>
      <protection locked="0"/>
    </xf>
    <xf numFmtId="0" fontId="54" fillId="0" borderId="21" xfId="4" applyFont="1" applyBorder="1" applyAlignment="1" applyProtection="1">
      <alignment horizontal="center" vertical="center" wrapText="1"/>
      <protection locked="0"/>
    </xf>
    <xf numFmtId="0" fontId="4" fillId="0" borderId="21" xfId="0" applyFont="1" applyBorder="1" applyAlignment="1" applyProtection="1">
      <alignment horizontal="center"/>
      <protection locked="0"/>
    </xf>
    <xf numFmtId="0" fontId="57" fillId="0" borderId="21" xfId="0" applyFont="1" applyBorder="1" applyAlignment="1">
      <alignment vertical="center"/>
    </xf>
    <xf numFmtId="1" fontId="12" fillId="2" borderId="33" xfId="0" applyNumberFormat="1" applyFont="1" applyFill="1" applyBorder="1" applyAlignment="1" applyProtection="1">
      <alignment horizontal="center" vertical="center"/>
      <protection locked="0"/>
    </xf>
    <xf numFmtId="1" fontId="12" fillId="2" borderId="34" xfId="0" applyNumberFormat="1" applyFont="1" applyFill="1" applyBorder="1" applyAlignment="1" applyProtection="1">
      <alignment horizontal="center" vertical="center"/>
      <protection locked="0"/>
    </xf>
    <xf numFmtId="1" fontId="12" fillId="2" borderId="35" xfId="0" applyNumberFormat="1" applyFont="1" applyFill="1" applyBorder="1" applyAlignment="1" applyProtection="1">
      <alignment horizontal="center" vertical="center"/>
      <protection locked="0"/>
    </xf>
    <xf numFmtId="1" fontId="12" fillId="3" borderId="14" xfId="0" applyNumberFormat="1" applyFont="1" applyFill="1" applyBorder="1" applyAlignment="1">
      <alignment horizontal="center" vertical="center"/>
    </xf>
    <xf numFmtId="1" fontId="12" fillId="3" borderId="7" xfId="0" applyNumberFormat="1" applyFont="1" applyFill="1" applyBorder="1" applyAlignment="1">
      <alignment horizontal="center" vertical="center"/>
    </xf>
    <xf numFmtId="1" fontId="12" fillId="3" borderId="9" xfId="0" applyNumberFormat="1" applyFont="1" applyFill="1" applyBorder="1" applyAlignment="1">
      <alignment horizontal="center" vertical="center"/>
    </xf>
    <xf numFmtId="0" fontId="16" fillId="4" borderId="21" xfId="0" applyFont="1" applyFill="1" applyBorder="1" applyAlignment="1">
      <alignment horizontal="center" vertical="center" wrapText="1"/>
    </xf>
    <xf numFmtId="1" fontId="16" fillId="4" borderId="22" xfId="0" applyNumberFormat="1" applyFont="1" applyFill="1" applyBorder="1" applyAlignment="1">
      <alignment horizontal="center" vertical="center" wrapText="1"/>
    </xf>
    <xf numFmtId="1" fontId="16" fillId="4" borderId="31" xfId="0" applyNumberFormat="1" applyFont="1" applyFill="1" applyBorder="1" applyAlignment="1">
      <alignment horizontal="center" vertical="center" wrapText="1"/>
    </xf>
    <xf numFmtId="1" fontId="16" fillId="4" borderId="33" xfId="0" applyNumberFormat="1"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9" xfId="0" applyFont="1" applyFill="1" applyBorder="1" applyAlignment="1">
      <alignment horizontal="center" vertical="center" wrapText="1"/>
    </xf>
    <xf numFmtId="1" fontId="16" fillId="4" borderId="14" xfId="0" applyNumberFormat="1" applyFont="1" applyFill="1" applyBorder="1" applyAlignment="1">
      <alignment horizontal="center" vertical="center" wrapText="1"/>
    </xf>
    <xf numFmtId="1" fontId="16" fillId="4" borderId="7" xfId="0" applyNumberFormat="1" applyFont="1" applyFill="1" applyBorder="1" applyAlignment="1">
      <alignment horizontal="center" vertical="center" wrapText="1"/>
    </xf>
    <xf numFmtId="1" fontId="16" fillId="4" borderId="9" xfId="0" applyNumberFormat="1" applyFont="1" applyFill="1" applyBorder="1" applyAlignment="1">
      <alignment horizontal="center" vertical="center" wrapText="1"/>
    </xf>
    <xf numFmtId="0" fontId="16" fillId="0" borderId="21" xfId="0" applyFont="1" applyBorder="1" applyAlignment="1">
      <alignment horizontal="left" vertical="center"/>
    </xf>
    <xf numFmtId="0" fontId="10" fillId="0" borderId="21" xfId="0" applyFont="1" applyBorder="1" applyAlignment="1">
      <alignment horizontal="left" vertical="center" wrapText="1"/>
    </xf>
    <xf numFmtId="0" fontId="10" fillId="0" borderId="21" xfId="0" applyFont="1" applyBorder="1" applyAlignment="1">
      <alignment horizontal="left" vertical="center"/>
    </xf>
    <xf numFmtId="0" fontId="11" fillId="0" borderId="21" xfId="0" applyFont="1" applyBorder="1" applyAlignment="1">
      <alignment horizontal="left" vertical="center"/>
    </xf>
    <xf numFmtId="0" fontId="10" fillId="0" borderId="12" xfId="0" applyFont="1" applyBorder="1" applyAlignment="1">
      <alignment horizontal="left" vertical="center"/>
    </xf>
    <xf numFmtId="0" fontId="11" fillId="0" borderId="28" xfId="0" applyFont="1" applyBorder="1" applyAlignment="1">
      <alignment vertical="center"/>
    </xf>
    <xf numFmtId="0" fontId="13" fillId="2" borderId="12" xfId="0" applyFont="1" applyFill="1" applyBorder="1" applyAlignment="1" applyProtection="1">
      <alignment horizontal="center" vertical="center"/>
      <protection locked="0"/>
    </xf>
    <xf numFmtId="0" fontId="13" fillId="2" borderId="13" xfId="0" applyFont="1" applyFill="1" applyBorder="1" applyAlignment="1" applyProtection="1">
      <alignment horizontal="center" vertical="center"/>
      <protection locked="0"/>
    </xf>
    <xf numFmtId="0" fontId="13" fillId="2" borderId="28" xfId="0" applyFont="1" applyFill="1" applyBorder="1" applyAlignment="1" applyProtection="1">
      <alignment horizontal="center" vertical="center"/>
      <protection locked="0"/>
    </xf>
    <xf numFmtId="0" fontId="19" fillId="2" borderId="12" xfId="0" applyFont="1" applyFill="1" applyBorder="1" applyAlignment="1" applyProtection="1">
      <alignment horizontal="center" vertical="center"/>
      <protection locked="0"/>
    </xf>
    <xf numFmtId="0" fontId="19" fillId="2" borderId="13" xfId="0" applyFont="1" applyFill="1" applyBorder="1" applyAlignment="1" applyProtection="1">
      <alignment horizontal="center" vertical="center"/>
      <protection locked="0"/>
    </xf>
    <xf numFmtId="0" fontId="19" fillId="2" borderId="28" xfId="0" applyFont="1" applyFill="1" applyBorder="1" applyAlignment="1" applyProtection="1">
      <alignment horizontal="center" vertical="center"/>
      <protection locked="0"/>
    </xf>
    <xf numFmtId="0" fontId="34" fillId="0" borderId="21" xfId="0" applyFont="1" applyBorder="1" applyAlignment="1">
      <alignment horizontal="left" vertical="center" wrapText="1"/>
    </xf>
    <xf numFmtId="0" fontId="18" fillId="0" borderId="12" xfId="0" applyFont="1" applyBorder="1" applyAlignment="1">
      <alignment horizontal="left" vertical="center"/>
    </xf>
    <xf numFmtId="0" fontId="11" fillId="0" borderId="12" xfId="0" applyFont="1" applyBorder="1" applyAlignment="1">
      <alignment horizontal="left" vertical="center"/>
    </xf>
    <xf numFmtId="1" fontId="19" fillId="3" borderId="32" xfId="0" applyNumberFormat="1" applyFont="1" applyFill="1" applyBorder="1" applyAlignment="1">
      <alignment horizontal="center" vertical="center"/>
    </xf>
    <xf numFmtId="1" fontId="19" fillId="3" borderId="36" xfId="0" applyNumberFormat="1" applyFont="1" applyFill="1" applyBorder="1" applyAlignment="1">
      <alignment horizontal="center" vertical="center"/>
    </xf>
    <xf numFmtId="1" fontId="19" fillId="3" borderId="37" xfId="0" applyNumberFormat="1" applyFont="1" applyFill="1" applyBorder="1" applyAlignment="1">
      <alignment horizontal="center" vertical="center"/>
    </xf>
    <xf numFmtId="0" fontId="46" fillId="0" borderId="22" xfId="0" applyFont="1" applyBorder="1" applyAlignment="1">
      <alignment horizontal="center" vertical="center"/>
    </xf>
    <xf numFmtId="0" fontId="46" fillId="0" borderId="31" xfId="0" applyFont="1" applyBorder="1" applyAlignment="1">
      <alignment horizontal="center" vertical="center"/>
    </xf>
    <xf numFmtId="0" fontId="10" fillId="4" borderId="22" xfId="0" applyFont="1" applyFill="1" applyBorder="1" applyAlignment="1">
      <alignment vertical="center" wrapText="1"/>
    </xf>
    <xf numFmtId="0" fontId="11" fillId="4" borderId="33" xfId="0" applyFont="1" applyFill="1" applyBorder="1" applyAlignment="1">
      <alignment vertical="center"/>
    </xf>
    <xf numFmtId="0" fontId="10" fillId="4" borderId="11" xfId="0" applyFont="1" applyFill="1" applyBorder="1" applyAlignment="1">
      <alignment vertical="center" wrapText="1"/>
    </xf>
    <xf numFmtId="0" fontId="11" fillId="4" borderId="34" xfId="0" applyFont="1" applyFill="1" applyBorder="1" applyAlignment="1">
      <alignment vertical="center"/>
    </xf>
    <xf numFmtId="0" fontId="11" fillId="4" borderId="16" xfId="0" applyFont="1" applyFill="1" applyBorder="1" applyAlignment="1">
      <alignment vertical="center"/>
    </xf>
    <xf numFmtId="0" fontId="11" fillId="4" borderId="35" xfId="0" applyFont="1" applyFill="1" applyBorder="1" applyAlignment="1">
      <alignment vertical="center"/>
    </xf>
    <xf numFmtId="1" fontId="19" fillId="2" borderId="32" xfId="0" applyNumberFormat="1" applyFont="1" applyFill="1" applyBorder="1" applyAlignment="1" applyProtection="1">
      <alignment horizontal="center" vertical="center"/>
      <protection locked="0"/>
    </xf>
    <xf numFmtId="1" fontId="19" fillId="2" borderId="36" xfId="0" applyNumberFormat="1" applyFont="1" applyFill="1" applyBorder="1" applyAlignment="1" applyProtection="1">
      <alignment horizontal="center" vertical="center"/>
      <protection locked="0"/>
    </xf>
    <xf numFmtId="1" fontId="19" fillId="2" borderId="37" xfId="0" applyNumberFormat="1" applyFont="1" applyFill="1" applyBorder="1" applyAlignment="1" applyProtection="1">
      <alignment horizontal="center" vertical="center"/>
      <protection locked="0"/>
    </xf>
    <xf numFmtId="1" fontId="19" fillId="2" borderId="44" xfId="0" applyNumberFormat="1" applyFont="1" applyFill="1" applyBorder="1" applyAlignment="1" applyProtection="1">
      <alignment horizontal="center" vertical="center"/>
      <protection locked="0"/>
    </xf>
    <xf numFmtId="1" fontId="19" fillId="2" borderId="45" xfId="0" applyNumberFormat="1" applyFont="1" applyFill="1" applyBorder="1" applyAlignment="1" applyProtection="1">
      <alignment horizontal="center" vertical="center"/>
      <protection locked="0"/>
    </xf>
    <xf numFmtId="1" fontId="19" fillId="2" borderId="46" xfId="0" applyNumberFormat="1" applyFont="1" applyFill="1" applyBorder="1" applyAlignment="1" applyProtection="1">
      <alignment horizontal="center" vertical="center"/>
      <protection locked="0"/>
    </xf>
    <xf numFmtId="0" fontId="10" fillId="0" borderId="21" xfId="0" applyFont="1" applyBorder="1" applyAlignment="1">
      <alignment vertical="center" wrapText="1"/>
    </xf>
    <xf numFmtId="1" fontId="12" fillId="2" borderId="14" xfId="0" applyNumberFormat="1" applyFont="1" applyFill="1" applyBorder="1" applyAlignment="1" applyProtection="1">
      <alignment horizontal="center" vertical="center"/>
      <protection locked="0"/>
    </xf>
    <xf numFmtId="1" fontId="12" fillId="2" borderId="7" xfId="0" applyNumberFormat="1" applyFont="1" applyFill="1" applyBorder="1" applyAlignment="1" applyProtection="1">
      <alignment horizontal="center" vertical="center"/>
      <protection locked="0"/>
    </xf>
    <xf numFmtId="1" fontId="12" fillId="2" borderId="9" xfId="0" applyNumberFormat="1" applyFont="1" applyFill="1" applyBorder="1" applyAlignment="1" applyProtection="1">
      <alignment horizontal="center" vertical="center"/>
      <protection locked="0"/>
    </xf>
    <xf numFmtId="1" fontId="21" fillId="2" borderId="21" xfId="0" applyNumberFormat="1" applyFont="1" applyFill="1" applyBorder="1" applyAlignment="1" applyProtection="1">
      <alignment horizontal="center" vertical="center"/>
      <protection locked="0"/>
    </xf>
    <xf numFmtId="1" fontId="21" fillId="2" borderId="21" xfId="0" applyNumberFormat="1" applyFont="1" applyFill="1" applyBorder="1" applyAlignment="1" applyProtection="1">
      <alignment horizontal="center" vertical="center" wrapText="1"/>
      <protection locked="0"/>
    </xf>
    <xf numFmtId="0" fontId="10" fillId="0" borderId="21" xfId="0" applyFont="1" applyBorder="1" applyAlignment="1">
      <alignment horizontal="center" vertical="center" wrapText="1"/>
    </xf>
    <xf numFmtId="0" fontId="21" fillId="2" borderId="9" xfId="0" applyFont="1" applyFill="1" applyBorder="1" applyAlignment="1" applyProtection="1">
      <alignment horizontal="center" vertical="center"/>
      <protection locked="0"/>
    </xf>
    <xf numFmtId="0" fontId="21" fillId="2" borderId="21" xfId="0" applyFont="1" applyFill="1" applyBorder="1" applyAlignment="1" applyProtection="1">
      <alignment horizontal="center" vertical="center"/>
      <protection locked="0"/>
    </xf>
    <xf numFmtId="0" fontId="16" fillId="4" borderId="21" xfId="0" applyFont="1" applyFill="1" applyBorder="1" applyAlignment="1">
      <alignment horizontal="left" vertical="center" wrapText="1"/>
    </xf>
    <xf numFmtId="0" fontId="16" fillId="0" borderId="9" xfId="0" applyFont="1" applyBorder="1" applyAlignment="1">
      <alignment horizontal="left" vertical="center" wrapText="1"/>
    </xf>
    <xf numFmtId="0" fontId="16" fillId="0" borderId="21" xfId="0" applyFont="1" applyBorder="1" applyAlignment="1">
      <alignment horizontal="left" vertical="center" wrapText="1"/>
    </xf>
    <xf numFmtId="0" fontId="10" fillId="0" borderId="16" xfId="0" applyFont="1" applyBorder="1" applyAlignment="1">
      <alignment horizontal="left" vertical="center" wrapText="1"/>
    </xf>
    <xf numFmtId="0" fontId="10" fillId="0" borderId="12" xfId="0" applyFont="1" applyBorder="1" applyAlignment="1">
      <alignment horizontal="left" vertical="center" wrapText="1"/>
    </xf>
    <xf numFmtId="0" fontId="16" fillId="0" borderId="21" xfId="0" applyFont="1" applyBorder="1" applyAlignment="1">
      <alignment horizontal="center" vertical="center" wrapText="1"/>
    </xf>
    <xf numFmtId="1" fontId="12" fillId="2" borderId="21" xfId="0" applyNumberFormat="1"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1" fontId="19" fillId="3" borderId="21" xfId="0" applyNumberFormat="1" applyFont="1" applyFill="1" applyBorder="1" applyAlignment="1">
      <alignment horizontal="center" vertical="center"/>
    </xf>
    <xf numFmtId="1" fontId="12" fillId="3" borderId="21" xfId="0" applyNumberFormat="1" applyFont="1" applyFill="1" applyBorder="1" applyAlignment="1">
      <alignment horizontal="center" vertical="center"/>
    </xf>
    <xf numFmtId="0" fontId="16" fillId="0" borderId="21" xfId="0" applyFont="1" applyBorder="1" applyAlignment="1">
      <alignment horizontal="center" vertical="center"/>
    </xf>
    <xf numFmtId="0" fontId="16" fillId="4" borderId="21" xfId="0" applyFont="1" applyFill="1" applyBorder="1" applyAlignment="1">
      <alignment vertical="center" wrapText="1"/>
    </xf>
    <xf numFmtId="0" fontId="17" fillId="4" borderId="21" xfId="0" applyFont="1" applyFill="1" applyBorder="1" applyAlignment="1">
      <alignment vertical="center"/>
    </xf>
    <xf numFmtId="1" fontId="16" fillId="4" borderId="21" xfId="0" applyNumberFormat="1" applyFont="1" applyFill="1" applyBorder="1" applyAlignment="1">
      <alignment horizontal="center" vertical="center" wrapText="1"/>
    </xf>
    <xf numFmtId="1" fontId="17" fillId="4" borderId="21" xfId="0" applyNumberFormat="1" applyFont="1" applyFill="1" applyBorder="1" applyAlignment="1">
      <alignment horizontal="center" vertical="center" wrapText="1"/>
    </xf>
    <xf numFmtId="1" fontId="19" fillId="2" borderId="21" xfId="0" applyNumberFormat="1" applyFont="1" applyFill="1" applyBorder="1" applyAlignment="1" applyProtection="1">
      <alignment horizontal="center" vertical="center"/>
      <protection locked="0"/>
    </xf>
    <xf numFmtId="0" fontId="11" fillId="0" borderId="21" xfId="0" applyFont="1" applyBorder="1" applyAlignment="1">
      <alignment vertical="center"/>
    </xf>
    <xf numFmtId="0" fontId="50" fillId="2" borderId="21" xfId="0" applyFont="1" applyFill="1" applyBorder="1" applyAlignment="1" applyProtection="1">
      <alignment horizontal="center" vertical="center"/>
      <protection locked="0"/>
    </xf>
    <xf numFmtId="0" fontId="46" fillId="0" borderId="21" xfId="0" applyFont="1" applyBorder="1" applyAlignment="1">
      <alignment horizontal="center" vertical="center"/>
    </xf>
    <xf numFmtId="0" fontId="18" fillId="0" borderId="21" xfId="0" applyFont="1" applyBorder="1" applyAlignment="1">
      <alignment horizontal="left" vertical="center"/>
    </xf>
    <xf numFmtId="0" fontId="10" fillId="0" borderId="14" xfId="0" applyFont="1" applyBorder="1" applyAlignment="1">
      <alignment horizontal="left" vertical="center" wrapText="1"/>
    </xf>
    <xf numFmtId="0" fontId="10" fillId="0" borderId="7" xfId="0" applyFont="1" applyBorder="1" applyAlignment="1">
      <alignment horizontal="left" vertical="center" wrapText="1"/>
    </xf>
    <xf numFmtId="0" fontId="10" fillId="0" borderId="9" xfId="0" applyFont="1" applyBorder="1" applyAlignment="1">
      <alignment horizontal="left" vertical="center" wrapText="1"/>
    </xf>
    <xf numFmtId="0" fontId="16" fillId="4" borderId="22" xfId="0" applyFont="1" applyFill="1" applyBorder="1" applyAlignment="1">
      <alignment vertical="center" wrapText="1"/>
    </xf>
    <xf numFmtId="0" fontId="17" fillId="4" borderId="33" xfId="0" applyFont="1" applyFill="1" applyBorder="1" applyAlignment="1">
      <alignment vertical="center"/>
    </xf>
    <xf numFmtId="0" fontId="17" fillId="4" borderId="16" xfId="0" applyFont="1" applyFill="1" applyBorder="1" applyAlignment="1">
      <alignment vertical="center"/>
    </xf>
    <xf numFmtId="0" fontId="17" fillId="4" borderId="35" xfId="0" applyFont="1" applyFill="1" applyBorder="1" applyAlignment="1">
      <alignment vertical="center"/>
    </xf>
    <xf numFmtId="1" fontId="16" fillId="4" borderId="17" xfId="0" applyNumberFormat="1" applyFont="1" applyFill="1" applyBorder="1" applyAlignment="1">
      <alignment horizontal="center" vertical="center" wrapText="1"/>
    </xf>
    <xf numFmtId="1" fontId="17" fillId="4" borderId="15" xfId="0" applyNumberFormat="1" applyFont="1" applyFill="1" applyBorder="1" applyAlignment="1">
      <alignment horizontal="center" vertical="center" wrapText="1"/>
    </xf>
    <xf numFmtId="0" fontId="50" fillId="2" borderId="12" xfId="0" applyFont="1" applyFill="1" applyBorder="1" applyAlignment="1" applyProtection="1">
      <alignment horizontal="center" vertical="center"/>
      <protection locked="0"/>
    </xf>
    <xf numFmtId="0" fontId="50" fillId="2" borderId="28" xfId="0" applyFont="1" applyFill="1" applyBorder="1" applyAlignment="1" applyProtection="1">
      <alignment horizontal="center" vertical="center"/>
      <protection locked="0"/>
    </xf>
    <xf numFmtId="0" fontId="46" fillId="0" borderId="12" xfId="0" applyFont="1" applyBorder="1" applyAlignment="1">
      <alignment horizontal="center" vertical="center"/>
    </xf>
    <xf numFmtId="0" fontId="46" fillId="0" borderId="28" xfId="0" applyFont="1" applyBorder="1" applyAlignment="1">
      <alignment horizontal="center" vertical="center"/>
    </xf>
    <xf numFmtId="0" fontId="16" fillId="4" borderId="12" xfId="0" applyFont="1" applyFill="1" applyBorder="1" applyAlignment="1">
      <alignment horizontal="left" vertical="center" wrapText="1"/>
    </xf>
    <xf numFmtId="0" fontId="16" fillId="4" borderId="28" xfId="0" applyFont="1" applyFill="1" applyBorder="1" applyAlignment="1">
      <alignment horizontal="left" vertical="center" wrapText="1"/>
    </xf>
    <xf numFmtId="0" fontId="34" fillId="0" borderId="9" xfId="0" applyFont="1" applyBorder="1" applyAlignment="1">
      <alignment horizontal="left" vertical="center" wrapText="1"/>
    </xf>
    <xf numFmtId="0" fontId="18" fillId="0" borderId="16" xfId="0" applyFont="1" applyBorder="1" applyAlignment="1">
      <alignment horizontal="left" vertical="center"/>
    </xf>
    <xf numFmtId="0" fontId="16" fillId="0" borderId="14"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11" fillId="0" borderId="12" xfId="0" applyFont="1" applyBorder="1" applyAlignment="1">
      <alignment horizontal="left"/>
    </xf>
    <xf numFmtId="1" fontId="48" fillId="4" borderId="17" xfId="0" applyNumberFormat="1" applyFont="1" applyFill="1" applyBorder="1" applyAlignment="1">
      <alignment horizontal="center" vertical="center" wrapText="1"/>
    </xf>
    <xf numFmtId="1" fontId="11" fillId="4" borderId="15" xfId="0" applyNumberFormat="1" applyFont="1" applyFill="1" applyBorder="1" applyAlignment="1">
      <alignment horizontal="center" vertical="center" wrapText="1"/>
    </xf>
    <xf numFmtId="0" fontId="10" fillId="0" borderId="14" xfId="0" applyFont="1" applyBorder="1" applyAlignment="1">
      <alignment horizontal="left" vertical="center"/>
    </xf>
    <xf numFmtId="0" fontId="10" fillId="0" borderId="7" xfId="0" applyFont="1" applyBorder="1" applyAlignment="1">
      <alignment horizontal="left" vertical="center"/>
    </xf>
    <xf numFmtId="0" fontId="10" fillId="0" borderId="9" xfId="0" applyFont="1" applyBorder="1" applyAlignment="1">
      <alignment horizontal="left" vertical="center"/>
    </xf>
    <xf numFmtId="1" fontId="12" fillId="2" borderId="11" xfId="0" applyNumberFormat="1" applyFont="1" applyFill="1" applyBorder="1" applyAlignment="1" applyProtection="1">
      <alignment horizontal="center" vertical="center" wrapText="1"/>
      <protection locked="0"/>
    </xf>
    <xf numFmtId="1" fontId="12" fillId="2" borderId="16" xfId="0" applyNumberFormat="1" applyFont="1" applyFill="1" applyBorder="1" applyAlignment="1" applyProtection="1">
      <alignment horizontal="center" vertical="center" wrapText="1"/>
      <protection locked="0"/>
    </xf>
    <xf numFmtId="0" fontId="12" fillId="2" borderId="14" xfId="0"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1" fontId="12" fillId="2" borderId="14" xfId="0" applyNumberFormat="1" applyFont="1" applyFill="1" applyBorder="1" applyAlignment="1" applyProtection="1">
      <alignment horizontal="center" vertical="center" wrapText="1"/>
      <protection locked="0"/>
    </xf>
    <xf numFmtId="1" fontId="12" fillId="2" borderId="7" xfId="0" applyNumberFormat="1" applyFont="1" applyFill="1" applyBorder="1" applyAlignment="1" applyProtection="1">
      <alignment horizontal="center" vertical="center" wrapText="1"/>
      <protection locked="0"/>
    </xf>
    <xf numFmtId="1" fontId="12" fillId="2" borderId="9" xfId="0" applyNumberFormat="1" applyFont="1" applyFill="1" applyBorder="1" applyAlignment="1" applyProtection="1">
      <alignment horizontal="center" vertical="center" wrapText="1"/>
      <protection locked="0"/>
    </xf>
    <xf numFmtId="0" fontId="16" fillId="0" borderId="14" xfId="0" applyFont="1" applyBorder="1" applyAlignment="1">
      <alignment horizontal="left" vertical="center" wrapText="1"/>
    </xf>
    <xf numFmtId="1" fontId="12" fillId="2" borderId="22" xfId="0" applyNumberFormat="1" applyFont="1" applyFill="1" applyBorder="1" applyAlignment="1" applyProtection="1">
      <alignment horizontal="center" vertical="center" wrapText="1"/>
      <protection locked="0"/>
    </xf>
    <xf numFmtId="0" fontId="10" fillId="4" borderId="21" xfId="0" applyFont="1" applyFill="1" applyBorder="1" applyAlignment="1">
      <alignment vertical="center" wrapText="1"/>
    </xf>
    <xf numFmtId="0" fontId="11" fillId="4" borderId="21" xfId="0" applyFont="1" applyFill="1" applyBorder="1" applyAlignment="1">
      <alignment vertical="center"/>
    </xf>
    <xf numFmtId="1" fontId="48" fillId="4" borderId="21" xfId="0" applyNumberFormat="1" applyFont="1" applyFill="1" applyBorder="1" applyAlignment="1">
      <alignment horizontal="center" vertical="center" wrapText="1"/>
    </xf>
    <xf numFmtId="1" fontId="11" fillId="4" borderId="21" xfId="0" applyNumberFormat="1" applyFont="1" applyFill="1" applyBorder="1" applyAlignment="1">
      <alignment horizontal="center" vertical="center" wrapText="1"/>
    </xf>
    <xf numFmtId="0" fontId="12" fillId="2" borderId="21" xfId="0" applyFont="1" applyFill="1" applyBorder="1" applyAlignment="1" applyProtection="1">
      <alignment horizontal="center" vertical="center"/>
      <protection locked="0"/>
    </xf>
    <xf numFmtId="0" fontId="11" fillId="0" borderId="14" xfId="0" applyFont="1" applyBorder="1" applyAlignment="1">
      <alignment horizontal="left" vertical="center"/>
    </xf>
    <xf numFmtId="1" fontId="19" fillId="2" borderId="38" xfId="0" applyNumberFormat="1" applyFont="1" applyFill="1" applyBorder="1" applyAlignment="1" applyProtection="1">
      <alignment horizontal="center" vertical="center"/>
      <protection locked="0"/>
    </xf>
    <xf numFmtId="1" fontId="19" fillId="2" borderId="39" xfId="0" applyNumberFormat="1" applyFont="1" applyFill="1" applyBorder="1" applyAlignment="1" applyProtection="1">
      <alignment horizontal="center" vertical="center"/>
      <protection locked="0"/>
    </xf>
    <xf numFmtId="0" fontId="11" fillId="0" borderId="13" xfId="0" applyFont="1" applyBorder="1" applyAlignment="1">
      <alignment vertical="center"/>
    </xf>
    <xf numFmtId="0" fontId="10" fillId="0" borderId="1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50" fillId="2" borderId="13" xfId="0" applyFont="1" applyFill="1" applyBorder="1" applyAlignment="1" applyProtection="1">
      <alignment horizontal="center" vertical="center"/>
      <protection locked="0"/>
    </xf>
    <xf numFmtId="1" fontId="11" fillId="4" borderId="20" xfId="0" applyNumberFormat="1" applyFont="1" applyFill="1" applyBorder="1" applyAlignment="1">
      <alignment horizontal="center" vertical="center" wrapText="1"/>
    </xf>
    <xf numFmtId="0" fontId="51" fillId="2" borderId="12" xfId="0" applyFont="1" applyFill="1" applyBorder="1" applyAlignment="1" applyProtection="1">
      <alignment horizontal="center" vertical="center"/>
      <protection locked="0"/>
    </xf>
    <xf numFmtId="0" fontId="51" fillId="2" borderId="28" xfId="0" applyFont="1" applyFill="1" applyBorder="1" applyAlignment="1" applyProtection="1">
      <alignment horizontal="center" vertical="center"/>
      <protection locked="0"/>
    </xf>
    <xf numFmtId="0" fontId="11" fillId="0" borderId="21" xfId="0" applyFont="1" applyBorder="1" applyAlignment="1">
      <alignment horizontal="left"/>
    </xf>
    <xf numFmtId="1" fontId="16" fillId="2" borderId="21" xfId="0" applyNumberFormat="1" applyFont="1" applyFill="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20" fillId="0" borderId="12" xfId="0" applyFont="1" applyBorder="1" applyAlignment="1">
      <alignment horizontal="center" vertical="center"/>
    </xf>
    <xf numFmtId="0" fontId="20" fillId="0" borderId="28" xfId="0" applyFont="1" applyBorder="1" applyAlignment="1">
      <alignment horizontal="center" vertical="center"/>
    </xf>
    <xf numFmtId="0" fontId="16" fillId="0" borderId="21" xfId="4" applyFont="1" applyBorder="1" applyAlignment="1">
      <alignment horizontal="left" vertical="center"/>
    </xf>
    <xf numFmtId="0" fontId="10" fillId="0" borderId="21" xfId="4" applyFont="1" applyBorder="1" applyAlignment="1">
      <alignment horizontal="left" vertical="center"/>
    </xf>
    <xf numFmtId="1" fontId="12" fillId="3" borderId="21" xfId="4" applyNumberFormat="1" applyFont="1" applyFill="1" applyBorder="1" applyAlignment="1">
      <alignment horizontal="center" vertical="center"/>
    </xf>
    <xf numFmtId="1" fontId="6" fillId="2" borderId="22" xfId="4" applyNumberFormat="1" applyFont="1" applyFill="1" applyBorder="1" applyAlignment="1" applyProtection="1">
      <alignment horizontal="center" vertical="center"/>
      <protection locked="0"/>
    </xf>
    <xf numFmtId="1" fontId="6" fillId="2" borderId="11" xfId="4" applyNumberFormat="1" applyFont="1" applyFill="1" applyBorder="1" applyAlignment="1" applyProtection="1">
      <alignment horizontal="center" vertical="center"/>
      <protection locked="0"/>
    </xf>
    <xf numFmtId="1" fontId="6" fillId="2" borderId="16" xfId="4" applyNumberFormat="1" applyFont="1" applyFill="1" applyBorder="1" applyAlignment="1" applyProtection="1">
      <alignment horizontal="center" vertical="center"/>
      <protection locked="0"/>
    </xf>
    <xf numFmtId="0" fontId="58" fillId="12" borderId="33" xfId="0" applyFont="1" applyFill="1" applyBorder="1" applyAlignment="1" applyProtection="1">
      <alignment horizontal="center" vertical="center"/>
      <protection locked="0"/>
    </xf>
    <xf numFmtId="0" fontId="58" fillId="12" borderId="34" xfId="0" applyFont="1" applyFill="1" applyBorder="1" applyAlignment="1" applyProtection="1">
      <alignment horizontal="center" vertical="center"/>
      <protection locked="0"/>
    </xf>
    <xf numFmtId="0" fontId="58" fillId="12" borderId="35" xfId="0" applyFont="1" applyFill="1" applyBorder="1" applyAlignment="1" applyProtection="1">
      <alignment horizontal="center" vertical="center"/>
      <protection locked="0"/>
    </xf>
  </cellXfs>
  <cellStyles count="7">
    <cellStyle name="Hyperlink" xfId="1" builtinId="8"/>
    <cellStyle name="Hyperlink 2" xfId="3" xr:uid="{00000000-0005-0000-0000-000001000000}"/>
    <cellStyle name="Hyperlink 2 2" xfId="6" xr:uid="{00000000-0005-0000-0000-000002000000}"/>
    <cellStyle name="Normal" xfId="0" builtinId="0"/>
    <cellStyle name="Normal 2" xfId="2" xr:uid="{00000000-0005-0000-0000-000004000000}"/>
    <cellStyle name="Normal 2 2" xfId="5" xr:uid="{00000000-0005-0000-0000-000005000000}"/>
    <cellStyle name="Normal 3"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68" Type="http://schemas.microsoft.com/office/2017/10/relationships/person" Target="persons/person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microsoft.com/office/2017/10/relationships/person" Target="persons/perso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od.ec.europa.eu/document/download/a2661e60-c1cc-4b0f-98bc-ee5edcf17c9c_en"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8"/>
  <sheetViews>
    <sheetView zoomScale="80" zoomScaleNormal="80" workbookViewId="0">
      <pane xSplit="1" ySplit="1" topLeftCell="B2" activePane="bottomRight" state="frozen"/>
      <selection pane="topRight" activeCell="B1" sqref="B1"/>
      <selection pane="bottomLeft" activeCell="A2" sqref="A2"/>
      <selection pane="bottomRight" activeCell="B3" sqref="B3"/>
    </sheetView>
  </sheetViews>
  <sheetFormatPr defaultColWidth="8.85546875" defaultRowHeight="15.75" x14ac:dyDescent="0.25"/>
  <cols>
    <col min="1" max="1" width="4.42578125" style="55" customWidth="1"/>
    <col min="2" max="2" width="137.5703125" style="52" customWidth="1"/>
    <col min="3" max="3" width="5.140625" style="52" customWidth="1"/>
    <col min="4" max="16384" width="8.85546875" style="53"/>
  </cols>
  <sheetData>
    <row r="1" spans="1:3" ht="38.25" customHeight="1" x14ac:dyDescent="0.25">
      <c r="A1" s="90" t="s">
        <v>7</v>
      </c>
      <c r="B1" s="91" t="s">
        <v>216</v>
      </c>
    </row>
    <row r="2" spans="1:3" ht="110.25" customHeight="1" x14ac:dyDescent="0.2">
      <c r="A2" s="87">
        <v>1</v>
      </c>
      <c r="B2" s="54" t="s">
        <v>218</v>
      </c>
      <c r="C2" s="53"/>
    </row>
    <row r="3" spans="1:3" ht="216" customHeight="1" x14ac:dyDescent="0.2">
      <c r="A3" s="87">
        <v>2</v>
      </c>
      <c r="B3" s="54" t="s">
        <v>219</v>
      </c>
      <c r="C3" s="53"/>
    </row>
    <row r="4" spans="1:3" ht="34.5" x14ac:dyDescent="0.25">
      <c r="A4" s="87">
        <v>3</v>
      </c>
      <c r="B4" s="54" t="s">
        <v>220</v>
      </c>
    </row>
    <row r="5" spans="1:3" ht="105" customHeight="1" x14ac:dyDescent="0.25">
      <c r="A5" s="87">
        <v>4</v>
      </c>
      <c r="B5" s="54" t="s">
        <v>221</v>
      </c>
    </row>
    <row r="6" spans="1:3" ht="50.25" x14ac:dyDescent="0.25">
      <c r="A6" s="87">
        <v>5</v>
      </c>
      <c r="B6" s="54" t="s">
        <v>222</v>
      </c>
    </row>
    <row r="7" spans="1:3" ht="36.75" x14ac:dyDescent="0.25">
      <c r="A7" s="87">
        <v>6</v>
      </c>
      <c r="B7" s="54" t="s">
        <v>223</v>
      </c>
    </row>
    <row r="8" spans="1:3" ht="34.5" customHeight="1" x14ac:dyDescent="0.2">
      <c r="A8" s="87">
        <v>8</v>
      </c>
      <c r="B8" s="88" t="s">
        <v>117</v>
      </c>
      <c r="C8" s="89" t="s">
        <v>116</v>
      </c>
    </row>
  </sheetData>
  <phoneticPr fontId="5" type="noConversion"/>
  <hyperlinks>
    <hyperlink ref="C8" r:id="rId1" xr:uid="{00000000-0004-0000-0000-000000000000}"/>
  </hyperlinks>
  <printOptions horizontalCentered="1" verticalCentered="1"/>
  <pageMargins left="0.35433070866141736" right="0.35433070866141736" top="0.43307086614173229" bottom="0.39370078740157483" header="0.27559055118110237" footer="0.23622047244094491"/>
  <pageSetup paperSize="9" scale="52" orientation="portrait" r:id="rId2"/>
  <headerFooter alignWithMargins="0">
    <oddHeader>&amp;CInstructions for using the results templates for Group A substances, Group B substances, pesticides and contaminants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25"/>
  <sheetViews>
    <sheetView zoomScaleNormal="100" zoomScaleSheetLayoutView="100" workbookViewId="0">
      <selection activeCell="D7" sqref="D7"/>
    </sheetView>
  </sheetViews>
  <sheetFormatPr defaultColWidth="9.140625" defaultRowHeight="10.5" x14ac:dyDescent="0.2"/>
  <cols>
    <col min="1" max="1" width="35.42578125" style="3" customWidth="1"/>
    <col min="2" max="2" width="18.85546875" style="2" customWidth="1"/>
    <col min="3" max="3" width="15.140625" style="3" customWidth="1"/>
    <col min="4" max="4" width="39.5703125" style="3" bestFit="1" customWidth="1"/>
    <col min="5" max="5" width="22" style="3" bestFit="1" customWidth="1"/>
    <col min="6" max="6" width="23.5703125" style="3" customWidth="1"/>
    <col min="7" max="7" width="18.5703125" style="3" customWidth="1"/>
    <col min="8" max="16384" width="9.140625" style="3"/>
  </cols>
  <sheetData>
    <row r="1" spans="1:7" ht="20.25" x14ac:dyDescent="0.2">
      <c r="A1" s="43" t="s">
        <v>208</v>
      </c>
    </row>
    <row r="2" spans="1:7" ht="9.75" customHeight="1" thickBot="1" x14ac:dyDescent="0.25"/>
    <row r="3" spans="1:7" ht="12.75" customHeight="1" x14ac:dyDescent="0.2">
      <c r="A3" s="45" t="s">
        <v>45</v>
      </c>
      <c r="B3" s="115" t="s">
        <v>491</v>
      </c>
      <c r="D3" s="96" t="s">
        <v>186</v>
      </c>
      <c r="F3" s="104" t="s">
        <v>198</v>
      </c>
      <c r="G3" s="105"/>
    </row>
    <row r="4" spans="1:7" ht="21" thickBot="1" x14ac:dyDescent="0.25">
      <c r="A4" s="45" t="s">
        <v>46</v>
      </c>
      <c r="B4" s="116">
        <v>2023</v>
      </c>
      <c r="D4" s="97" t="s">
        <v>185</v>
      </c>
      <c r="E4" s="4"/>
      <c r="F4" s="106" t="s">
        <v>199</v>
      </c>
      <c r="G4" s="107"/>
    </row>
    <row r="5" spans="1:7" ht="21" thickBot="1" x14ac:dyDescent="0.25">
      <c r="A5" s="45" t="s">
        <v>47</v>
      </c>
      <c r="B5" s="177" t="s">
        <v>63</v>
      </c>
      <c r="F5" s="108" t="s">
        <v>200</v>
      </c>
      <c r="G5" s="109"/>
    </row>
    <row r="6" spans="1:7" ht="40.5" customHeight="1" x14ac:dyDescent="0.2">
      <c r="A6" s="114" t="s">
        <v>44</v>
      </c>
      <c r="B6" s="117">
        <v>43715</v>
      </c>
      <c r="C6" s="7"/>
      <c r="F6" s="7"/>
      <c r="G6" s="7"/>
    </row>
    <row r="7" spans="1:7" ht="21.75" customHeight="1" thickBot="1" x14ac:dyDescent="0.25">
      <c r="A7" s="114" t="s">
        <v>203</v>
      </c>
      <c r="B7" s="46">
        <f>B6*0.004%</f>
        <v>1.7486000000000002</v>
      </c>
      <c r="D7" s="3" t="s">
        <v>547</v>
      </c>
    </row>
    <row r="8" spans="1:7" ht="20.25" customHeight="1" thickBot="1" x14ac:dyDescent="0.25">
      <c r="A8" s="114" t="s">
        <v>48</v>
      </c>
      <c r="B8" s="119">
        <v>5</v>
      </c>
      <c r="D8" s="92" t="s">
        <v>189</v>
      </c>
      <c r="E8" s="208">
        <v>5</v>
      </c>
    </row>
    <row r="9" spans="1:7" ht="9.75" customHeight="1" x14ac:dyDescent="0.2">
      <c r="B9" s="9"/>
      <c r="C9" s="11"/>
      <c r="D9" s="11"/>
    </row>
    <row r="10" spans="1:7" s="12" customFormat="1" ht="63" customHeight="1" x14ac:dyDescent="0.2">
      <c r="A10" s="48" t="s">
        <v>95</v>
      </c>
      <c r="B10" s="47" t="s">
        <v>72</v>
      </c>
      <c r="C10" s="48" t="s">
        <v>197</v>
      </c>
      <c r="D10" s="48" t="s">
        <v>1</v>
      </c>
      <c r="E10" s="48" t="s">
        <v>2</v>
      </c>
      <c r="F10" s="48" t="s">
        <v>73</v>
      </c>
      <c r="G10" s="48" t="s">
        <v>196</v>
      </c>
    </row>
    <row r="11" spans="1:7" ht="11.25" customHeight="1" x14ac:dyDescent="0.2">
      <c r="A11" s="325" t="s">
        <v>94</v>
      </c>
      <c r="B11" s="300">
        <v>2</v>
      </c>
      <c r="C11" s="181">
        <v>2</v>
      </c>
      <c r="D11" s="181" t="s">
        <v>358</v>
      </c>
      <c r="E11" s="181" t="s">
        <v>285</v>
      </c>
      <c r="F11" s="181">
        <v>40</v>
      </c>
      <c r="G11" s="30"/>
    </row>
    <row r="12" spans="1:7" ht="9.75" customHeight="1" x14ac:dyDescent="0.2">
      <c r="A12" s="326"/>
      <c r="B12" s="300"/>
      <c r="C12" s="181"/>
      <c r="D12" s="181"/>
      <c r="E12" s="181"/>
      <c r="F12" s="181"/>
      <c r="G12" s="30"/>
    </row>
    <row r="13" spans="1:7" ht="9.75" customHeight="1" x14ac:dyDescent="0.2">
      <c r="A13" s="326"/>
      <c r="B13" s="300"/>
      <c r="C13" s="181"/>
      <c r="D13" s="181"/>
      <c r="E13" s="181"/>
      <c r="F13" s="181"/>
      <c r="G13" s="30"/>
    </row>
    <row r="14" spans="1:7" ht="9.75" customHeight="1" x14ac:dyDescent="0.2">
      <c r="A14" s="326"/>
      <c r="B14" s="300"/>
      <c r="C14" s="181"/>
      <c r="D14" s="181"/>
      <c r="E14" s="181"/>
      <c r="F14" s="181"/>
      <c r="G14" s="30"/>
    </row>
    <row r="15" spans="1:7" ht="9.75" customHeight="1" x14ac:dyDescent="0.2">
      <c r="A15" s="327"/>
      <c r="B15" s="300"/>
      <c r="C15" s="181"/>
      <c r="D15" s="181"/>
      <c r="E15" s="181"/>
      <c r="F15" s="181"/>
      <c r="G15" s="35"/>
    </row>
    <row r="16" spans="1:7" ht="11.25" customHeight="1" x14ac:dyDescent="0.2">
      <c r="A16" s="265" t="s">
        <v>80</v>
      </c>
      <c r="B16" s="300">
        <v>2</v>
      </c>
      <c r="C16" s="181">
        <v>2</v>
      </c>
      <c r="D16" s="181" t="s">
        <v>359</v>
      </c>
      <c r="E16" s="181" t="s">
        <v>284</v>
      </c>
      <c r="F16" s="181">
        <v>100</v>
      </c>
      <c r="G16" s="30"/>
    </row>
    <row r="17" spans="1:7" ht="9.75" customHeight="1" x14ac:dyDescent="0.2">
      <c r="A17" s="265"/>
      <c r="B17" s="300"/>
      <c r="C17" s="181">
        <v>2</v>
      </c>
      <c r="D17" s="181" t="s">
        <v>360</v>
      </c>
      <c r="E17" s="181" t="s">
        <v>284</v>
      </c>
      <c r="F17" s="181">
        <v>50</v>
      </c>
      <c r="G17" s="30"/>
    </row>
    <row r="18" spans="1:7" ht="9.75" customHeight="1" x14ac:dyDescent="0.2">
      <c r="A18" s="265"/>
      <c r="B18" s="300"/>
      <c r="C18" s="181">
        <v>2</v>
      </c>
      <c r="D18" s="181" t="s">
        <v>366</v>
      </c>
      <c r="E18" s="181" t="s">
        <v>284</v>
      </c>
      <c r="F18" s="181" t="s">
        <v>537</v>
      </c>
      <c r="G18" s="30"/>
    </row>
    <row r="19" spans="1:7" ht="9.75" customHeight="1" x14ac:dyDescent="0.2">
      <c r="A19" s="265"/>
      <c r="B19" s="300"/>
      <c r="C19" s="181">
        <v>2</v>
      </c>
      <c r="D19" s="181" t="s">
        <v>365</v>
      </c>
      <c r="E19" s="181" t="s">
        <v>284</v>
      </c>
      <c r="F19" s="181" t="s">
        <v>537</v>
      </c>
      <c r="G19" s="30"/>
    </row>
    <row r="20" spans="1:7" ht="9.75" customHeight="1" x14ac:dyDescent="0.2">
      <c r="A20" s="265"/>
      <c r="B20" s="300"/>
      <c r="C20" s="181"/>
      <c r="D20" s="181"/>
      <c r="E20" s="181"/>
      <c r="F20" s="181"/>
      <c r="G20" s="35"/>
    </row>
    <row r="21" spans="1:7" ht="11.25" customHeight="1" x14ac:dyDescent="0.2">
      <c r="A21" s="265" t="s">
        <v>79</v>
      </c>
      <c r="B21" s="300">
        <v>1</v>
      </c>
      <c r="C21" s="181">
        <v>1</v>
      </c>
      <c r="D21" s="181" t="s">
        <v>361</v>
      </c>
      <c r="E21" s="181" t="s">
        <v>362</v>
      </c>
      <c r="F21" s="181">
        <v>10</v>
      </c>
      <c r="G21" s="30"/>
    </row>
    <row r="22" spans="1:7" ht="9.75" customHeight="1" x14ac:dyDescent="0.2">
      <c r="A22" s="265"/>
      <c r="B22" s="300"/>
      <c r="C22" s="30"/>
      <c r="D22" s="18"/>
      <c r="E22" s="18"/>
      <c r="F22" s="18"/>
      <c r="G22" s="30"/>
    </row>
    <row r="23" spans="1:7" ht="9.75" customHeight="1" x14ac:dyDescent="0.2">
      <c r="A23" s="265"/>
      <c r="B23" s="300"/>
      <c r="C23" s="30"/>
      <c r="D23" s="18"/>
      <c r="E23" s="18"/>
      <c r="F23" s="18"/>
      <c r="G23" s="30"/>
    </row>
    <row r="24" spans="1:7" ht="9.75" customHeight="1" x14ac:dyDescent="0.2">
      <c r="A24" s="265"/>
      <c r="B24" s="300"/>
      <c r="C24" s="32"/>
      <c r="D24" s="31"/>
      <c r="E24" s="18"/>
      <c r="F24" s="18"/>
      <c r="G24" s="30"/>
    </row>
    <row r="25" spans="1:7" ht="9.75" customHeight="1" x14ac:dyDescent="0.2">
      <c r="A25" s="265"/>
      <c r="B25" s="300"/>
      <c r="C25" s="35"/>
      <c r="D25" s="21"/>
      <c r="E25" s="22"/>
      <c r="F25" s="22"/>
      <c r="G25" s="35"/>
    </row>
  </sheetData>
  <protectedRanges>
    <protectedRange password="CDC0" sqref="B6 B3:B4 C22:G25 C21 F11:G17 C11:C19 F20:G21 G18:G19 C20:D20" name="Range1"/>
    <protectedRange password="CDC0" sqref="D21" name="Range1_2_2"/>
    <protectedRange password="CDC0" sqref="E11:E15 D11:D19" name="Range1_1"/>
    <protectedRange sqref="E16:E20" name="Range1_1_1"/>
    <protectedRange password="CDC0" sqref="F18:F19" name="Range1_3"/>
  </protectedRanges>
  <mergeCells count="6">
    <mergeCell ref="A11:A15"/>
    <mergeCell ref="B11:B15"/>
    <mergeCell ref="A21:A25"/>
    <mergeCell ref="B21:B25"/>
    <mergeCell ref="A16:A20"/>
    <mergeCell ref="B16:B20"/>
  </mergeCells>
  <hyperlinks>
    <hyperlink ref="D4" location="'b. List of result templates'!A1" display="the list of results templates" xr:uid="{00000000-0004-0000-0900-000000000000}"/>
  </hyperlinks>
  <printOptions gridLines="1"/>
  <pageMargins left="0.74803149606299213" right="0.31496062992125984" top="0.98425196850393704" bottom="0.98425196850393704" header="0.51181102362204722" footer="0.51181102362204722"/>
  <pageSetup paperSize="9" scale="86" fitToHeight="4" orientation="landscape" r:id="rId1"/>
  <headerFooter alignWithMargins="0">
    <oddHeader>&amp;C&amp;12Residue RESULTS for ovine/caprine 
Contaminants&amp;RPage &amp;P of &amp;N</oddHeader>
  </headerFooter>
  <rowBreaks count="1" manualBreakCount="1">
    <brk id="9"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24"/>
  <sheetViews>
    <sheetView topLeftCell="A105" zoomScaleNormal="100" zoomScaleSheetLayoutView="88" workbookViewId="0">
      <selection activeCell="A117" sqref="A117:B124"/>
    </sheetView>
  </sheetViews>
  <sheetFormatPr defaultColWidth="9.140625" defaultRowHeight="10.5" x14ac:dyDescent="0.2"/>
  <cols>
    <col min="1" max="1" width="4.5703125" style="216" customWidth="1"/>
    <col min="2" max="2" width="23" style="216" customWidth="1"/>
    <col min="3" max="3" width="7" style="215" customWidth="1"/>
    <col min="4" max="4" width="6.85546875" style="216" customWidth="1"/>
    <col min="5" max="5" width="15.42578125" style="216" customWidth="1"/>
    <col min="6" max="6" width="54.85546875" style="216" customWidth="1"/>
    <col min="7" max="7" width="17.85546875" style="216" customWidth="1"/>
    <col min="8" max="8" width="23.85546875" style="216" customWidth="1"/>
    <col min="9" max="9" width="21.5703125" style="216" customWidth="1"/>
    <col min="10" max="16384" width="9.140625" style="216"/>
  </cols>
  <sheetData>
    <row r="1" spans="1:9" ht="20.25" x14ac:dyDescent="0.2">
      <c r="A1" s="217" t="s">
        <v>206</v>
      </c>
      <c r="B1" s="44"/>
    </row>
    <row r="2" spans="1:9" ht="9.75" customHeight="1" x14ac:dyDescent="0.2"/>
    <row r="3" spans="1:9" ht="12.75" customHeight="1" x14ac:dyDescent="0.2">
      <c r="A3" s="266" t="s">
        <v>45</v>
      </c>
      <c r="B3" s="267"/>
      <c r="C3" s="312" t="s">
        <v>491</v>
      </c>
      <c r="D3" s="312"/>
      <c r="F3" s="218" t="s">
        <v>186</v>
      </c>
      <c r="G3" s="221"/>
      <c r="H3" s="219" t="s">
        <v>198</v>
      </c>
      <c r="I3" s="219"/>
    </row>
    <row r="4" spans="1:9" ht="20.25" x14ac:dyDescent="0.2">
      <c r="A4" s="266" t="s">
        <v>46</v>
      </c>
      <c r="B4" s="321"/>
      <c r="C4" s="322">
        <v>2023</v>
      </c>
      <c r="D4" s="322"/>
      <c r="F4" s="231" t="s">
        <v>185</v>
      </c>
      <c r="G4" s="221"/>
      <c r="H4" s="219" t="s">
        <v>199</v>
      </c>
      <c r="I4" s="219"/>
    </row>
    <row r="5" spans="1:9" ht="20.25" x14ac:dyDescent="0.2">
      <c r="A5" s="266" t="s">
        <v>47</v>
      </c>
      <c r="B5" s="267"/>
      <c r="C5" s="323" t="s">
        <v>64</v>
      </c>
      <c r="D5" s="323"/>
      <c r="F5" s="232"/>
      <c r="G5" s="232"/>
      <c r="H5" s="219" t="s">
        <v>200</v>
      </c>
      <c r="I5" s="219"/>
    </row>
    <row r="6" spans="1:9" ht="45.75" customHeight="1" x14ac:dyDescent="0.2">
      <c r="A6" s="265" t="s">
        <v>44</v>
      </c>
      <c r="B6" s="267"/>
      <c r="C6" s="320">
        <v>18627</v>
      </c>
      <c r="D6" s="320"/>
      <c r="H6" s="229"/>
      <c r="I6" s="229"/>
    </row>
    <row r="7" spans="1:9" ht="21.75" customHeight="1" x14ac:dyDescent="0.2">
      <c r="A7" s="276" t="s">
        <v>204</v>
      </c>
      <c r="B7" s="324"/>
      <c r="C7" s="313">
        <f>$C$6*0.02%</f>
        <v>3.7254</v>
      </c>
      <c r="D7" s="313"/>
    </row>
    <row r="8" spans="1:9" ht="20.25" x14ac:dyDescent="0.2">
      <c r="A8" s="265" t="s">
        <v>62</v>
      </c>
      <c r="B8" s="267"/>
      <c r="C8" s="320">
        <v>20</v>
      </c>
      <c r="D8" s="320"/>
      <c r="F8" s="44" t="s">
        <v>189</v>
      </c>
      <c r="G8" s="230">
        <v>20</v>
      </c>
    </row>
    <row r="9" spans="1:9" ht="9.75" customHeight="1" x14ac:dyDescent="0.2">
      <c r="B9" s="233"/>
      <c r="C9" s="222"/>
      <c r="D9" s="234"/>
      <c r="E9" s="223"/>
      <c r="F9" s="223"/>
    </row>
    <row r="10" spans="1:9" s="224" customFormat="1" ht="24" customHeight="1" x14ac:dyDescent="0.2">
      <c r="A10" s="316" t="s">
        <v>99</v>
      </c>
      <c r="B10" s="317"/>
      <c r="C10" s="318" t="s">
        <v>205</v>
      </c>
      <c r="D10" s="319"/>
      <c r="E10" s="254" t="s">
        <v>187</v>
      </c>
      <c r="F10" s="254" t="s">
        <v>1</v>
      </c>
      <c r="G10" s="254" t="s">
        <v>2</v>
      </c>
      <c r="H10" s="254" t="s">
        <v>74</v>
      </c>
      <c r="I10" s="254" t="s">
        <v>178</v>
      </c>
    </row>
    <row r="11" spans="1:9" s="224" customFormat="1" ht="27" customHeight="1" x14ac:dyDescent="0.2">
      <c r="A11" s="317"/>
      <c r="B11" s="317"/>
      <c r="C11" s="235" t="s">
        <v>3</v>
      </c>
      <c r="D11" s="235" t="s">
        <v>0</v>
      </c>
      <c r="E11" s="254"/>
      <c r="F11" s="254"/>
      <c r="G11" s="254"/>
      <c r="H11" s="254"/>
      <c r="I11" s="254"/>
    </row>
    <row r="12" spans="1:9" ht="9.75" customHeight="1" x14ac:dyDescent="0.2">
      <c r="A12" s="264" t="s">
        <v>12</v>
      </c>
      <c r="B12" s="296" t="s">
        <v>53</v>
      </c>
      <c r="C12" s="314">
        <v>1</v>
      </c>
      <c r="D12" s="311">
        <v>1</v>
      </c>
      <c r="E12" s="181">
        <v>1</v>
      </c>
      <c r="F12" s="181" t="s">
        <v>228</v>
      </c>
      <c r="G12" s="181" t="s">
        <v>290</v>
      </c>
      <c r="H12" s="181" t="s">
        <v>490</v>
      </c>
      <c r="I12" s="133"/>
    </row>
    <row r="13" spans="1:9" ht="9.75" customHeight="1" x14ac:dyDescent="0.2">
      <c r="A13" s="264"/>
      <c r="B13" s="296"/>
      <c r="C13" s="314"/>
      <c r="D13" s="311"/>
      <c r="E13" s="181">
        <v>1</v>
      </c>
      <c r="F13" s="181" t="s">
        <v>229</v>
      </c>
      <c r="G13" s="181" t="s">
        <v>290</v>
      </c>
      <c r="H13" s="181" t="s">
        <v>490</v>
      </c>
      <c r="I13" s="133"/>
    </row>
    <row r="14" spans="1:9" ht="9.75" customHeight="1" x14ac:dyDescent="0.2">
      <c r="A14" s="264"/>
      <c r="B14" s="296"/>
      <c r="C14" s="314"/>
      <c r="D14" s="311"/>
      <c r="E14" s="181">
        <v>1</v>
      </c>
      <c r="F14" s="181" t="s">
        <v>230</v>
      </c>
      <c r="G14" s="181" t="s">
        <v>290</v>
      </c>
      <c r="H14" s="181" t="s">
        <v>490</v>
      </c>
      <c r="I14" s="133"/>
    </row>
    <row r="15" spans="1:9" ht="9.75" customHeight="1" x14ac:dyDescent="0.2">
      <c r="A15" s="264"/>
      <c r="B15" s="296"/>
      <c r="C15" s="314"/>
      <c r="D15" s="311"/>
      <c r="E15" s="181"/>
      <c r="F15" s="181"/>
      <c r="G15" s="181"/>
      <c r="H15" s="181"/>
      <c r="I15" s="133"/>
    </row>
    <row r="16" spans="1:9" ht="9.75" customHeight="1" x14ac:dyDescent="0.2">
      <c r="A16" s="264" t="s">
        <v>13</v>
      </c>
      <c r="B16" s="296" t="s">
        <v>52</v>
      </c>
      <c r="C16" s="314">
        <v>1</v>
      </c>
      <c r="D16" s="311">
        <v>1</v>
      </c>
      <c r="E16" s="181">
        <v>1</v>
      </c>
      <c r="F16" s="181" t="s">
        <v>232</v>
      </c>
      <c r="G16" s="181" t="s">
        <v>257</v>
      </c>
      <c r="H16" s="181" t="s">
        <v>490</v>
      </c>
      <c r="I16" s="133"/>
    </row>
    <row r="17" spans="1:9" ht="9.75" customHeight="1" x14ac:dyDescent="0.2">
      <c r="A17" s="264"/>
      <c r="B17" s="296"/>
      <c r="C17" s="314"/>
      <c r="D17" s="311"/>
      <c r="E17" s="181">
        <v>1</v>
      </c>
      <c r="F17" s="181" t="s">
        <v>233</v>
      </c>
      <c r="G17" s="181" t="s">
        <v>257</v>
      </c>
      <c r="H17" s="181" t="s">
        <v>490</v>
      </c>
      <c r="I17" s="133"/>
    </row>
    <row r="18" spans="1:9" ht="9.75" customHeight="1" x14ac:dyDescent="0.2">
      <c r="A18" s="264"/>
      <c r="B18" s="296"/>
      <c r="C18" s="314"/>
      <c r="D18" s="311"/>
      <c r="E18" s="181">
        <v>1</v>
      </c>
      <c r="F18" s="181" t="s">
        <v>234</v>
      </c>
      <c r="G18" s="181" t="s">
        <v>257</v>
      </c>
      <c r="H18" s="181" t="s">
        <v>490</v>
      </c>
      <c r="I18" s="133"/>
    </row>
    <row r="19" spans="1:9" ht="9.75" customHeight="1" x14ac:dyDescent="0.2">
      <c r="A19" s="264"/>
      <c r="B19" s="296"/>
      <c r="C19" s="314"/>
      <c r="D19" s="311"/>
      <c r="E19" s="181">
        <v>1</v>
      </c>
      <c r="F19" s="181" t="s">
        <v>235</v>
      </c>
      <c r="G19" s="181" t="s">
        <v>257</v>
      </c>
      <c r="H19" s="181" t="s">
        <v>490</v>
      </c>
      <c r="I19" s="133"/>
    </row>
    <row r="20" spans="1:9" ht="9.75" customHeight="1" x14ac:dyDescent="0.2">
      <c r="A20" s="264"/>
      <c r="B20" s="296"/>
      <c r="C20" s="314"/>
      <c r="D20" s="311"/>
      <c r="E20" s="181"/>
      <c r="F20" s="181"/>
      <c r="G20" s="181"/>
      <c r="H20" s="181"/>
      <c r="I20" s="133"/>
    </row>
    <row r="21" spans="1:9" ht="9.75" customHeight="1" x14ac:dyDescent="0.2">
      <c r="A21" s="264"/>
      <c r="B21" s="296"/>
      <c r="C21" s="314"/>
      <c r="D21" s="311"/>
      <c r="E21" s="181"/>
      <c r="F21" s="181"/>
      <c r="G21" s="181"/>
      <c r="H21" s="181"/>
      <c r="I21" s="133"/>
    </row>
    <row r="22" spans="1:9" ht="9.75" customHeight="1" x14ac:dyDescent="0.2">
      <c r="A22" s="264"/>
      <c r="B22" s="296"/>
      <c r="C22" s="314"/>
      <c r="D22" s="311"/>
      <c r="E22" s="181"/>
      <c r="F22" s="181"/>
      <c r="G22" s="181"/>
      <c r="H22" s="181"/>
      <c r="I22" s="133"/>
    </row>
    <row r="23" spans="1:9" ht="9.75" customHeight="1" x14ac:dyDescent="0.2">
      <c r="A23" s="315" t="s">
        <v>14</v>
      </c>
      <c r="B23" s="265" t="s">
        <v>51</v>
      </c>
      <c r="C23" s="314">
        <v>1</v>
      </c>
      <c r="D23" s="311">
        <v>3</v>
      </c>
      <c r="E23" s="181">
        <v>3</v>
      </c>
      <c r="F23" s="181" t="s">
        <v>238</v>
      </c>
      <c r="G23" s="181" t="s">
        <v>304</v>
      </c>
      <c r="H23" s="181" t="s">
        <v>490</v>
      </c>
      <c r="I23" s="133"/>
    </row>
    <row r="24" spans="1:9" ht="9.75" customHeight="1" x14ac:dyDescent="0.2">
      <c r="A24" s="315"/>
      <c r="B24" s="265"/>
      <c r="C24" s="314"/>
      <c r="D24" s="311"/>
      <c r="E24" s="181">
        <v>3</v>
      </c>
      <c r="F24" s="181" t="s">
        <v>239</v>
      </c>
      <c r="G24" s="181" t="s">
        <v>304</v>
      </c>
      <c r="H24" s="181" t="s">
        <v>490</v>
      </c>
      <c r="I24" s="133"/>
    </row>
    <row r="25" spans="1:9" ht="9.75" customHeight="1" x14ac:dyDescent="0.2">
      <c r="A25" s="315"/>
      <c r="B25" s="265"/>
      <c r="C25" s="314"/>
      <c r="D25" s="311"/>
      <c r="E25" s="181">
        <v>3</v>
      </c>
      <c r="F25" s="181" t="s">
        <v>240</v>
      </c>
      <c r="G25" s="181" t="s">
        <v>304</v>
      </c>
      <c r="H25" s="181" t="s">
        <v>490</v>
      </c>
      <c r="I25" s="133"/>
    </row>
    <row r="26" spans="1:9" ht="9.75" customHeight="1" x14ac:dyDescent="0.2">
      <c r="A26" s="315"/>
      <c r="B26" s="265"/>
      <c r="C26" s="314"/>
      <c r="D26" s="311"/>
      <c r="E26" s="181">
        <v>3</v>
      </c>
      <c r="F26" s="181" t="s">
        <v>241</v>
      </c>
      <c r="G26" s="181" t="s">
        <v>304</v>
      </c>
      <c r="H26" s="181" t="s">
        <v>490</v>
      </c>
      <c r="I26" s="133"/>
    </row>
    <row r="27" spans="1:9" ht="9.75" customHeight="1" x14ac:dyDescent="0.2">
      <c r="A27" s="315"/>
      <c r="B27" s="265"/>
      <c r="C27" s="314"/>
      <c r="D27" s="311"/>
      <c r="E27" s="181">
        <v>3</v>
      </c>
      <c r="F27" s="181" t="s">
        <v>242</v>
      </c>
      <c r="G27" s="181" t="s">
        <v>304</v>
      </c>
      <c r="H27" s="181" t="s">
        <v>490</v>
      </c>
      <c r="I27" s="133"/>
    </row>
    <row r="28" spans="1:9" ht="9.75" customHeight="1" x14ac:dyDescent="0.2">
      <c r="A28" s="315"/>
      <c r="B28" s="265"/>
      <c r="C28" s="314"/>
      <c r="D28" s="311"/>
      <c r="E28" s="181">
        <v>3</v>
      </c>
      <c r="F28" s="181" t="s">
        <v>243</v>
      </c>
      <c r="G28" s="181" t="s">
        <v>304</v>
      </c>
      <c r="H28" s="181" t="s">
        <v>490</v>
      </c>
      <c r="I28" s="133"/>
    </row>
    <row r="29" spans="1:9" ht="9.75" customHeight="1" x14ac:dyDescent="0.2">
      <c r="A29" s="315"/>
      <c r="B29" s="265"/>
      <c r="C29" s="314"/>
      <c r="D29" s="311"/>
      <c r="E29" s="181"/>
      <c r="F29" s="181" t="s">
        <v>470</v>
      </c>
      <c r="G29" s="181"/>
      <c r="H29" s="181"/>
      <c r="I29" s="133"/>
    </row>
    <row r="30" spans="1:9" ht="9.75" customHeight="1" x14ac:dyDescent="0.2">
      <c r="A30" s="315"/>
      <c r="B30" s="265"/>
      <c r="C30" s="314"/>
      <c r="D30" s="311"/>
      <c r="E30" s="133"/>
      <c r="F30" s="199" t="s">
        <v>461</v>
      </c>
      <c r="G30" s="133"/>
      <c r="H30" s="133"/>
      <c r="I30" s="133"/>
    </row>
    <row r="31" spans="1:9" ht="9.75" customHeight="1" x14ac:dyDescent="0.2">
      <c r="A31" s="315"/>
      <c r="B31" s="265"/>
      <c r="C31" s="314"/>
      <c r="D31" s="311"/>
      <c r="E31" s="133"/>
      <c r="F31" s="133"/>
      <c r="G31" s="133"/>
      <c r="H31" s="133"/>
      <c r="I31" s="133"/>
    </row>
    <row r="32" spans="1:9" ht="9.75" customHeight="1" x14ac:dyDescent="0.2">
      <c r="A32" s="315"/>
      <c r="B32" s="265"/>
      <c r="C32" s="314"/>
      <c r="D32" s="311"/>
      <c r="E32" s="133"/>
      <c r="F32" s="133"/>
      <c r="G32" s="133"/>
      <c r="H32" s="133"/>
      <c r="I32" s="133"/>
    </row>
    <row r="33" spans="1:9" ht="9.75" customHeight="1" x14ac:dyDescent="0.2">
      <c r="A33" s="315"/>
      <c r="B33" s="265"/>
      <c r="C33" s="314"/>
      <c r="D33" s="311"/>
      <c r="E33" s="133"/>
      <c r="F33" s="133"/>
      <c r="G33" s="133"/>
      <c r="H33" s="133"/>
      <c r="I33" s="133"/>
    </row>
    <row r="34" spans="1:9" ht="9.75" customHeight="1" x14ac:dyDescent="0.2">
      <c r="A34" s="264" t="s">
        <v>15</v>
      </c>
      <c r="B34" s="296" t="s">
        <v>50</v>
      </c>
      <c r="C34" s="314">
        <v>1</v>
      </c>
      <c r="D34" s="311">
        <v>2</v>
      </c>
      <c r="E34" s="181">
        <v>2</v>
      </c>
      <c r="F34" s="181" t="s">
        <v>244</v>
      </c>
      <c r="G34" s="181" t="s">
        <v>290</v>
      </c>
      <c r="H34" s="181" t="s">
        <v>490</v>
      </c>
      <c r="I34" s="133"/>
    </row>
    <row r="35" spans="1:9" ht="9.75" customHeight="1" x14ac:dyDescent="0.2">
      <c r="A35" s="264"/>
      <c r="B35" s="296"/>
      <c r="C35" s="314"/>
      <c r="D35" s="311"/>
      <c r="E35" s="181">
        <v>2</v>
      </c>
      <c r="F35" s="181" t="s">
        <v>245</v>
      </c>
      <c r="G35" s="181" t="s">
        <v>290</v>
      </c>
      <c r="H35" s="181" t="s">
        <v>490</v>
      </c>
      <c r="I35" s="133"/>
    </row>
    <row r="36" spans="1:9" ht="9.75" customHeight="1" x14ac:dyDescent="0.2">
      <c r="A36" s="264"/>
      <c r="B36" s="296"/>
      <c r="C36" s="314"/>
      <c r="D36" s="311"/>
      <c r="E36" s="181">
        <v>2</v>
      </c>
      <c r="F36" s="181" t="s">
        <v>246</v>
      </c>
      <c r="G36" s="181" t="s">
        <v>290</v>
      </c>
      <c r="H36" s="181" t="s">
        <v>490</v>
      </c>
      <c r="I36" s="133"/>
    </row>
    <row r="37" spans="1:9" ht="9.75" customHeight="1" x14ac:dyDescent="0.2">
      <c r="A37" s="264"/>
      <c r="B37" s="296"/>
      <c r="C37" s="314"/>
      <c r="D37" s="311"/>
      <c r="E37" s="181">
        <v>2</v>
      </c>
      <c r="F37" s="181" t="s">
        <v>247</v>
      </c>
      <c r="G37" s="181" t="s">
        <v>290</v>
      </c>
      <c r="H37" s="181" t="s">
        <v>490</v>
      </c>
      <c r="I37" s="133"/>
    </row>
    <row r="38" spans="1:9" ht="9.75" customHeight="1" x14ac:dyDescent="0.2">
      <c r="A38" s="264"/>
      <c r="B38" s="296"/>
      <c r="C38" s="314"/>
      <c r="D38" s="311"/>
      <c r="E38" s="181"/>
      <c r="F38" s="181"/>
      <c r="G38" s="181"/>
      <c r="H38" s="181"/>
      <c r="I38" s="133"/>
    </row>
    <row r="39" spans="1:9" ht="9.75" customHeight="1" x14ac:dyDescent="0.2">
      <c r="A39" s="264"/>
      <c r="B39" s="296"/>
      <c r="C39" s="314"/>
      <c r="D39" s="311"/>
      <c r="E39" s="181"/>
      <c r="F39" s="181"/>
      <c r="G39" s="181"/>
      <c r="H39" s="181"/>
      <c r="I39" s="133"/>
    </row>
    <row r="40" spans="1:9" ht="9.75" customHeight="1" x14ac:dyDescent="0.2">
      <c r="A40" s="264"/>
      <c r="B40" s="296"/>
      <c r="C40" s="314"/>
      <c r="D40" s="311"/>
      <c r="E40" s="181"/>
      <c r="F40" s="181"/>
      <c r="G40" s="181"/>
      <c r="H40" s="181"/>
      <c r="I40" s="133"/>
    </row>
    <row r="41" spans="1:9" ht="9.75" customHeight="1" x14ac:dyDescent="0.2">
      <c r="A41" s="264" t="s">
        <v>16</v>
      </c>
      <c r="B41" s="296" t="s">
        <v>49</v>
      </c>
      <c r="C41" s="314">
        <v>1</v>
      </c>
      <c r="D41" s="311">
        <v>1</v>
      </c>
      <c r="E41" s="181">
        <v>1</v>
      </c>
      <c r="F41" s="181" t="s">
        <v>249</v>
      </c>
      <c r="G41" s="181" t="s">
        <v>290</v>
      </c>
      <c r="H41" s="181" t="s">
        <v>490</v>
      </c>
      <c r="I41" s="133"/>
    </row>
    <row r="42" spans="1:9" ht="9.75" customHeight="1" x14ac:dyDescent="0.2">
      <c r="A42" s="264"/>
      <c r="B42" s="296"/>
      <c r="C42" s="314"/>
      <c r="D42" s="311"/>
      <c r="E42" s="181">
        <v>1</v>
      </c>
      <c r="F42" s="181" t="s">
        <v>250</v>
      </c>
      <c r="G42" s="181" t="s">
        <v>290</v>
      </c>
      <c r="H42" s="181" t="s">
        <v>490</v>
      </c>
      <c r="I42" s="133"/>
    </row>
    <row r="43" spans="1:9" ht="9.75" customHeight="1" x14ac:dyDescent="0.2">
      <c r="A43" s="264"/>
      <c r="B43" s="296"/>
      <c r="C43" s="314"/>
      <c r="D43" s="311"/>
      <c r="E43" s="181">
        <v>1</v>
      </c>
      <c r="F43" s="181" t="s">
        <v>251</v>
      </c>
      <c r="G43" s="181" t="s">
        <v>290</v>
      </c>
      <c r="H43" s="181" t="s">
        <v>490</v>
      </c>
      <c r="I43" s="133"/>
    </row>
    <row r="44" spans="1:9" ht="9.75" customHeight="1" x14ac:dyDescent="0.2">
      <c r="A44" s="264"/>
      <c r="B44" s="296"/>
      <c r="C44" s="314"/>
      <c r="D44" s="311"/>
      <c r="E44" s="181"/>
      <c r="F44" s="181"/>
      <c r="G44" s="181"/>
      <c r="H44" s="181"/>
      <c r="I44" s="133"/>
    </row>
    <row r="45" spans="1:9" ht="9.75" customHeight="1" x14ac:dyDescent="0.2">
      <c r="A45" s="264"/>
      <c r="B45" s="296"/>
      <c r="C45" s="314"/>
      <c r="D45" s="311"/>
      <c r="E45" s="181"/>
      <c r="F45" s="181"/>
      <c r="G45" s="181"/>
      <c r="H45" s="181"/>
      <c r="I45" s="133"/>
    </row>
    <row r="46" spans="1:9" ht="9.75" customHeight="1" x14ac:dyDescent="0.2">
      <c r="A46" s="264"/>
      <c r="B46" s="296"/>
      <c r="C46" s="314"/>
      <c r="D46" s="311"/>
      <c r="E46" s="181"/>
      <c r="F46" s="181"/>
      <c r="G46" s="181"/>
      <c r="H46" s="181"/>
      <c r="I46" s="133"/>
    </row>
    <row r="47" spans="1:9" ht="9.75" customHeight="1" x14ac:dyDescent="0.2">
      <c r="A47" s="264"/>
      <c r="B47" s="296"/>
      <c r="C47" s="314"/>
      <c r="D47" s="311"/>
      <c r="E47" s="181"/>
      <c r="F47" s="181"/>
      <c r="G47" s="181"/>
      <c r="H47" s="181"/>
      <c r="I47" s="133"/>
    </row>
    <row r="48" spans="1:9" ht="9.75" customHeight="1" x14ac:dyDescent="0.2">
      <c r="A48" s="264"/>
      <c r="B48" s="296"/>
      <c r="C48" s="314"/>
      <c r="D48" s="311"/>
      <c r="E48" s="181"/>
      <c r="F48" s="181"/>
      <c r="G48" s="181"/>
      <c r="H48" s="181"/>
      <c r="I48" s="133"/>
    </row>
    <row r="49" spans="1:9" ht="9.75" customHeight="1" x14ac:dyDescent="0.2">
      <c r="A49" s="264"/>
      <c r="B49" s="296"/>
      <c r="C49" s="314"/>
      <c r="D49" s="311"/>
      <c r="E49" s="181"/>
      <c r="F49" s="181"/>
      <c r="G49" s="181"/>
      <c r="H49" s="181"/>
      <c r="I49" s="133"/>
    </row>
    <row r="50" spans="1:9" ht="9.75" customHeight="1" x14ac:dyDescent="0.2">
      <c r="A50" s="264"/>
      <c r="B50" s="296"/>
      <c r="C50" s="314"/>
      <c r="D50" s="311"/>
      <c r="E50" s="181"/>
      <c r="F50" s="181"/>
      <c r="G50" s="181"/>
      <c r="H50" s="181"/>
      <c r="I50" s="133"/>
    </row>
    <row r="51" spans="1:9" ht="9.75" customHeight="1" x14ac:dyDescent="0.2">
      <c r="A51" s="264"/>
      <c r="B51" s="296"/>
      <c r="C51" s="314"/>
      <c r="D51" s="311"/>
      <c r="E51" s="181"/>
      <c r="F51" s="181"/>
      <c r="G51" s="181"/>
      <c r="H51" s="181"/>
      <c r="I51" s="133"/>
    </row>
    <row r="52" spans="1:9" ht="9.75" customHeight="1" x14ac:dyDescent="0.2">
      <c r="A52" s="264"/>
      <c r="B52" s="296"/>
      <c r="C52" s="314"/>
      <c r="D52" s="311"/>
      <c r="E52" s="181"/>
      <c r="F52" s="181"/>
      <c r="G52" s="181"/>
      <c r="H52" s="181"/>
      <c r="I52" s="133"/>
    </row>
    <row r="53" spans="1:9" ht="9.75" customHeight="1" x14ac:dyDescent="0.2">
      <c r="A53" s="37" t="s">
        <v>17</v>
      </c>
      <c r="B53" s="25" t="s">
        <v>9</v>
      </c>
      <c r="C53" s="26">
        <v>1</v>
      </c>
      <c r="D53" s="128">
        <v>2</v>
      </c>
      <c r="E53" s="181">
        <v>2</v>
      </c>
      <c r="F53" s="181" t="s">
        <v>9</v>
      </c>
      <c r="G53" s="181" t="s">
        <v>284</v>
      </c>
      <c r="H53" s="181" t="s">
        <v>490</v>
      </c>
      <c r="I53" s="133"/>
    </row>
    <row r="54" spans="1:9" ht="9.75" customHeight="1" x14ac:dyDescent="0.2">
      <c r="A54" s="264" t="s">
        <v>18</v>
      </c>
      <c r="B54" s="266" t="s">
        <v>20</v>
      </c>
      <c r="C54" s="314">
        <v>1</v>
      </c>
      <c r="D54" s="311">
        <v>1</v>
      </c>
      <c r="E54" s="181">
        <v>1</v>
      </c>
      <c r="F54" s="181" t="s">
        <v>253</v>
      </c>
      <c r="G54" s="181" t="s">
        <v>284</v>
      </c>
      <c r="H54" s="181" t="s">
        <v>490</v>
      </c>
      <c r="I54" s="133"/>
    </row>
    <row r="55" spans="1:9" ht="9.75" customHeight="1" x14ac:dyDescent="0.2">
      <c r="A55" s="264"/>
      <c r="B55" s="266"/>
      <c r="C55" s="314"/>
      <c r="D55" s="311"/>
      <c r="E55" s="181">
        <v>1</v>
      </c>
      <c r="F55" s="181" t="s">
        <v>254</v>
      </c>
      <c r="G55" s="181" t="s">
        <v>284</v>
      </c>
      <c r="H55" s="181" t="s">
        <v>490</v>
      </c>
      <c r="I55" s="133"/>
    </row>
    <row r="56" spans="1:9" ht="9.75" customHeight="1" x14ac:dyDescent="0.2">
      <c r="A56" s="264"/>
      <c r="B56" s="266"/>
      <c r="C56" s="314"/>
      <c r="D56" s="311"/>
      <c r="E56" s="181">
        <v>1</v>
      </c>
      <c r="F56" s="181" t="s">
        <v>255</v>
      </c>
      <c r="G56" s="181" t="s">
        <v>284</v>
      </c>
      <c r="H56" s="181" t="s">
        <v>490</v>
      </c>
      <c r="I56" s="133"/>
    </row>
    <row r="57" spans="1:9" ht="9.75" customHeight="1" x14ac:dyDescent="0.2">
      <c r="A57" s="264"/>
      <c r="B57" s="266"/>
      <c r="C57" s="314"/>
      <c r="D57" s="311"/>
      <c r="E57" s="181">
        <v>1</v>
      </c>
      <c r="F57" s="181" t="s">
        <v>256</v>
      </c>
      <c r="G57" s="181" t="s">
        <v>284</v>
      </c>
      <c r="H57" s="181" t="s">
        <v>490</v>
      </c>
      <c r="I57" s="133"/>
    </row>
    <row r="58" spans="1:9" ht="9.75" customHeight="1" x14ac:dyDescent="0.2">
      <c r="A58" s="264"/>
      <c r="B58" s="266"/>
      <c r="C58" s="314"/>
      <c r="D58" s="311"/>
      <c r="E58" s="181"/>
      <c r="F58" s="181"/>
      <c r="G58" s="181"/>
      <c r="H58" s="181"/>
      <c r="I58" s="133"/>
    </row>
    <row r="59" spans="1:9" ht="9.75" customHeight="1" x14ac:dyDescent="0.2">
      <c r="A59" s="264"/>
      <c r="B59" s="266"/>
      <c r="C59" s="314"/>
      <c r="D59" s="311"/>
      <c r="E59" s="181"/>
      <c r="F59" s="181"/>
      <c r="G59" s="181"/>
      <c r="H59" s="181"/>
      <c r="I59" s="133"/>
    </row>
    <row r="60" spans="1:9" ht="9.75" customHeight="1" x14ac:dyDescent="0.2">
      <c r="A60" s="264" t="s">
        <v>19</v>
      </c>
      <c r="B60" s="266" t="s">
        <v>21</v>
      </c>
      <c r="C60" s="314">
        <v>1</v>
      </c>
      <c r="D60" s="311">
        <v>1</v>
      </c>
      <c r="E60" s="181">
        <v>1</v>
      </c>
      <c r="F60" s="181" t="s">
        <v>258</v>
      </c>
      <c r="G60" s="181" t="s">
        <v>284</v>
      </c>
      <c r="H60" s="181" t="s">
        <v>490</v>
      </c>
      <c r="I60" s="133"/>
    </row>
    <row r="61" spans="1:9" ht="9.75" customHeight="1" x14ac:dyDescent="0.2">
      <c r="A61" s="264"/>
      <c r="B61" s="266"/>
      <c r="C61" s="314"/>
      <c r="D61" s="311"/>
      <c r="E61" s="181">
        <v>1</v>
      </c>
      <c r="F61" s="181" t="s">
        <v>259</v>
      </c>
      <c r="G61" s="181" t="s">
        <v>284</v>
      </c>
      <c r="H61" s="181" t="s">
        <v>490</v>
      </c>
      <c r="I61" s="133"/>
    </row>
    <row r="62" spans="1:9" ht="9.75" customHeight="1" x14ac:dyDescent="0.2">
      <c r="A62" s="264"/>
      <c r="B62" s="266"/>
      <c r="C62" s="314"/>
      <c r="D62" s="311"/>
      <c r="E62" s="181">
        <v>1</v>
      </c>
      <c r="F62" s="181" t="s">
        <v>260</v>
      </c>
      <c r="G62" s="181" t="s">
        <v>284</v>
      </c>
      <c r="H62" s="181" t="s">
        <v>490</v>
      </c>
      <c r="I62" s="133"/>
    </row>
    <row r="63" spans="1:9" ht="9.75" customHeight="1" x14ac:dyDescent="0.2">
      <c r="A63" s="264"/>
      <c r="B63" s="266"/>
      <c r="C63" s="314"/>
      <c r="D63" s="311"/>
      <c r="E63" s="133">
        <v>1</v>
      </c>
      <c r="F63" s="181" t="s">
        <v>261</v>
      </c>
      <c r="G63" s="181" t="s">
        <v>284</v>
      </c>
      <c r="H63" s="181" t="s">
        <v>490</v>
      </c>
      <c r="I63" s="133"/>
    </row>
    <row r="64" spans="1:9" ht="9.75" customHeight="1" x14ac:dyDescent="0.2">
      <c r="A64" s="264"/>
      <c r="B64" s="266"/>
      <c r="C64" s="314"/>
      <c r="D64" s="311"/>
      <c r="E64" s="133"/>
      <c r="F64" s="199" t="s">
        <v>460</v>
      </c>
      <c r="G64" s="133"/>
      <c r="H64" s="133"/>
      <c r="I64" s="133"/>
    </row>
    <row r="65" spans="1:9" ht="9.75" customHeight="1" x14ac:dyDescent="0.2">
      <c r="A65" s="264"/>
      <c r="B65" s="266"/>
      <c r="C65" s="314"/>
      <c r="D65" s="311"/>
      <c r="E65" s="133"/>
      <c r="F65" s="133"/>
      <c r="G65" s="133"/>
      <c r="H65" s="133"/>
      <c r="I65" s="133"/>
    </row>
    <row r="66" spans="1:9" ht="9.75" customHeight="1" x14ac:dyDescent="0.2">
      <c r="A66" s="264"/>
      <c r="B66" s="266"/>
      <c r="C66" s="314"/>
      <c r="D66" s="311"/>
      <c r="E66" s="133"/>
      <c r="F66" s="133"/>
      <c r="G66" s="133"/>
      <c r="H66" s="133"/>
      <c r="I66" s="133"/>
    </row>
    <row r="67" spans="1:9" ht="9.75" customHeight="1" x14ac:dyDescent="0.2">
      <c r="A67" s="264" t="s">
        <v>22</v>
      </c>
      <c r="B67" s="266" t="s">
        <v>23</v>
      </c>
      <c r="C67" s="314">
        <v>1</v>
      </c>
      <c r="D67" s="311">
        <v>1</v>
      </c>
      <c r="E67" s="181">
        <v>1</v>
      </c>
      <c r="F67" s="181" t="s">
        <v>263</v>
      </c>
      <c r="G67" s="181" t="s">
        <v>370</v>
      </c>
      <c r="H67" s="181" t="s">
        <v>490</v>
      </c>
      <c r="I67" s="133"/>
    </row>
    <row r="68" spans="1:9" ht="9.75" customHeight="1" x14ac:dyDescent="0.2">
      <c r="A68" s="264"/>
      <c r="B68" s="266"/>
      <c r="C68" s="314"/>
      <c r="D68" s="311"/>
      <c r="E68" s="181"/>
      <c r="F68" s="181"/>
      <c r="G68" s="181"/>
      <c r="H68" s="181"/>
      <c r="I68" s="133"/>
    </row>
    <row r="69" spans="1:9" ht="9.75" customHeight="1" x14ac:dyDescent="0.2">
      <c r="A69" s="264"/>
      <c r="B69" s="266"/>
      <c r="C69" s="314"/>
      <c r="D69" s="311"/>
      <c r="E69" s="181"/>
      <c r="F69" s="181"/>
      <c r="G69" s="181"/>
      <c r="H69" s="181"/>
      <c r="I69" s="133"/>
    </row>
    <row r="70" spans="1:9" ht="9.75" customHeight="1" x14ac:dyDescent="0.2">
      <c r="A70" s="264"/>
      <c r="B70" s="266"/>
      <c r="C70" s="314"/>
      <c r="D70" s="311"/>
      <c r="E70" s="181"/>
      <c r="F70" s="181"/>
      <c r="G70" s="181"/>
      <c r="H70" s="181"/>
      <c r="I70" s="133"/>
    </row>
    <row r="71" spans="1:9" ht="9.75" customHeight="1" x14ac:dyDescent="0.2">
      <c r="A71" s="264"/>
      <c r="B71" s="266"/>
      <c r="C71" s="314"/>
      <c r="D71" s="311"/>
      <c r="E71" s="181"/>
      <c r="F71" s="181"/>
      <c r="G71" s="181"/>
      <c r="H71" s="181"/>
      <c r="I71" s="133"/>
    </row>
    <row r="72" spans="1:9" ht="9.75" customHeight="1" x14ac:dyDescent="0.2">
      <c r="A72" s="37"/>
      <c r="B72" s="205"/>
      <c r="C72" s="26"/>
      <c r="D72" s="128"/>
      <c r="E72" s="181"/>
      <c r="F72" s="181"/>
      <c r="G72" s="181"/>
      <c r="H72" s="181"/>
      <c r="I72" s="133"/>
    </row>
    <row r="73" spans="1:9" ht="9.75" customHeight="1" x14ac:dyDescent="0.2">
      <c r="A73" s="264" t="s">
        <v>24</v>
      </c>
      <c r="B73" s="265" t="s">
        <v>41</v>
      </c>
      <c r="C73" s="314">
        <v>1</v>
      </c>
      <c r="D73" s="311">
        <v>1</v>
      </c>
      <c r="E73" s="181">
        <v>1</v>
      </c>
      <c r="F73" s="181" t="s">
        <v>266</v>
      </c>
      <c r="G73" s="183" t="s">
        <v>285</v>
      </c>
      <c r="H73" s="181">
        <v>200</v>
      </c>
      <c r="I73" s="133"/>
    </row>
    <row r="74" spans="1:9" ht="9.75" customHeight="1" x14ac:dyDescent="0.2">
      <c r="A74" s="264"/>
      <c r="B74" s="265"/>
      <c r="C74" s="314"/>
      <c r="D74" s="311"/>
      <c r="E74" s="181">
        <v>1</v>
      </c>
      <c r="F74" s="181" t="s">
        <v>267</v>
      </c>
      <c r="G74" s="183" t="s">
        <v>285</v>
      </c>
      <c r="H74" s="181">
        <v>50</v>
      </c>
      <c r="I74" s="133"/>
    </row>
    <row r="75" spans="1:9" ht="9.75" customHeight="1" x14ac:dyDescent="0.2">
      <c r="A75" s="264"/>
      <c r="B75" s="265"/>
      <c r="C75" s="314"/>
      <c r="D75" s="311"/>
      <c r="E75" s="181">
        <v>1</v>
      </c>
      <c r="F75" s="181" t="s">
        <v>268</v>
      </c>
      <c r="G75" s="183" t="s">
        <v>285</v>
      </c>
      <c r="H75" s="181">
        <v>1000</v>
      </c>
      <c r="I75" s="133"/>
    </row>
    <row r="76" spans="1:9" ht="9.75" customHeight="1" x14ac:dyDescent="0.2">
      <c r="A76" s="264"/>
      <c r="B76" s="265"/>
      <c r="C76" s="314"/>
      <c r="D76" s="311"/>
      <c r="E76" s="181">
        <v>1</v>
      </c>
      <c r="F76" s="181" t="s">
        <v>269</v>
      </c>
      <c r="G76" s="183" t="s">
        <v>285</v>
      </c>
      <c r="H76" s="181">
        <v>50</v>
      </c>
      <c r="I76" s="133"/>
    </row>
    <row r="77" spans="1:9" ht="9.75" customHeight="1" x14ac:dyDescent="0.2">
      <c r="A77" s="264"/>
      <c r="B77" s="265"/>
      <c r="C77" s="314"/>
      <c r="D77" s="311"/>
      <c r="E77" s="181">
        <v>1</v>
      </c>
      <c r="F77" s="181" t="s">
        <v>270</v>
      </c>
      <c r="G77" s="183" t="s">
        <v>285</v>
      </c>
      <c r="H77" s="181">
        <v>50</v>
      </c>
      <c r="I77" s="133"/>
    </row>
    <row r="78" spans="1:9" ht="9.75" customHeight="1" x14ac:dyDescent="0.2">
      <c r="A78" s="264"/>
      <c r="B78" s="265"/>
      <c r="C78" s="314"/>
      <c r="D78" s="311"/>
      <c r="E78" s="181">
        <v>1</v>
      </c>
      <c r="F78" s="181" t="s">
        <v>271</v>
      </c>
      <c r="G78" s="183" t="s">
        <v>285</v>
      </c>
      <c r="H78" s="181">
        <v>200</v>
      </c>
      <c r="I78" s="133"/>
    </row>
    <row r="79" spans="1:9" ht="9.75" customHeight="1" x14ac:dyDescent="0.2">
      <c r="A79" s="264"/>
      <c r="B79" s="265"/>
      <c r="C79" s="314"/>
      <c r="D79" s="311"/>
      <c r="E79" s="181">
        <v>1</v>
      </c>
      <c r="F79" s="181" t="s">
        <v>272</v>
      </c>
      <c r="G79" s="183" t="s">
        <v>285</v>
      </c>
      <c r="H79" s="181">
        <v>10</v>
      </c>
      <c r="I79" s="133"/>
    </row>
    <row r="80" spans="1:9" ht="9.75" customHeight="1" x14ac:dyDescent="0.2">
      <c r="A80" s="264"/>
      <c r="B80" s="265"/>
      <c r="C80" s="314"/>
      <c r="D80" s="311"/>
      <c r="E80" s="181">
        <v>1</v>
      </c>
      <c r="F80" s="181" t="s">
        <v>273</v>
      </c>
      <c r="G80" s="183" t="s">
        <v>285</v>
      </c>
      <c r="H80" s="181">
        <v>10</v>
      </c>
      <c r="I80" s="133"/>
    </row>
    <row r="81" spans="1:9" ht="9.75" customHeight="1" x14ac:dyDescent="0.2">
      <c r="A81" s="264"/>
      <c r="B81" s="265"/>
      <c r="C81" s="314"/>
      <c r="D81" s="311"/>
      <c r="E81" s="181">
        <v>1</v>
      </c>
      <c r="F81" s="181" t="s">
        <v>274</v>
      </c>
      <c r="G81" s="183" t="s">
        <v>285</v>
      </c>
      <c r="H81" s="181">
        <v>10</v>
      </c>
      <c r="I81" s="133"/>
    </row>
    <row r="82" spans="1:9" ht="9.75" customHeight="1" x14ac:dyDescent="0.2">
      <c r="A82" s="264"/>
      <c r="B82" s="265"/>
      <c r="C82" s="314"/>
      <c r="D82" s="311"/>
      <c r="E82" s="181">
        <v>1</v>
      </c>
      <c r="F82" s="181" t="s">
        <v>275</v>
      </c>
      <c r="G82" s="183" t="s">
        <v>285</v>
      </c>
      <c r="H82" s="181">
        <v>10</v>
      </c>
      <c r="I82" s="133"/>
    </row>
    <row r="83" spans="1:9" ht="9.75" customHeight="1" x14ac:dyDescent="0.2">
      <c r="A83" s="264"/>
      <c r="B83" s="265"/>
      <c r="C83" s="314"/>
      <c r="D83" s="311"/>
      <c r="E83" s="181">
        <v>1</v>
      </c>
      <c r="F83" s="181" t="s">
        <v>276</v>
      </c>
      <c r="G83" s="183" t="s">
        <v>285</v>
      </c>
      <c r="H83" s="181">
        <v>10</v>
      </c>
      <c r="I83" s="133"/>
    </row>
    <row r="84" spans="1:9" ht="9.75" customHeight="1" x14ac:dyDescent="0.2">
      <c r="A84" s="264"/>
      <c r="B84" s="265"/>
      <c r="C84" s="314"/>
      <c r="D84" s="311"/>
      <c r="E84" s="181">
        <v>1</v>
      </c>
      <c r="F84" s="181" t="s">
        <v>277</v>
      </c>
      <c r="G84" s="183" t="s">
        <v>285</v>
      </c>
      <c r="H84" s="181">
        <v>50</v>
      </c>
      <c r="I84" s="133"/>
    </row>
    <row r="85" spans="1:9" ht="9.75" customHeight="1" x14ac:dyDescent="0.2">
      <c r="A85" s="264"/>
      <c r="B85" s="265"/>
      <c r="C85" s="314"/>
      <c r="D85" s="311"/>
      <c r="E85" s="181">
        <v>1</v>
      </c>
      <c r="F85" s="181" t="s">
        <v>278</v>
      </c>
      <c r="G85" s="183" t="s">
        <v>285</v>
      </c>
      <c r="H85" s="181">
        <v>10</v>
      </c>
      <c r="I85" s="133"/>
    </row>
    <row r="86" spans="1:9" ht="9.75" customHeight="1" x14ac:dyDescent="0.2">
      <c r="A86" s="264"/>
      <c r="B86" s="265"/>
      <c r="C86" s="314"/>
      <c r="D86" s="311"/>
      <c r="E86" s="181">
        <v>1</v>
      </c>
      <c r="F86" s="181" t="s">
        <v>279</v>
      </c>
      <c r="G86" s="183" t="s">
        <v>285</v>
      </c>
      <c r="H86" s="181">
        <v>10</v>
      </c>
      <c r="I86" s="133"/>
    </row>
    <row r="87" spans="1:9" ht="9.75" customHeight="1" x14ac:dyDescent="0.2">
      <c r="A87" s="264"/>
      <c r="B87" s="265"/>
      <c r="C87" s="314"/>
      <c r="D87" s="311"/>
      <c r="E87" s="181">
        <v>1</v>
      </c>
      <c r="F87" s="181" t="s">
        <v>280</v>
      </c>
      <c r="G87" s="183" t="s">
        <v>285</v>
      </c>
      <c r="H87" s="181">
        <v>3000</v>
      </c>
      <c r="I87" s="133"/>
    </row>
    <row r="88" spans="1:9" ht="9.75" customHeight="1" x14ac:dyDescent="0.2">
      <c r="A88" s="264"/>
      <c r="B88" s="265"/>
      <c r="C88" s="314"/>
      <c r="D88" s="311"/>
      <c r="E88" s="181">
        <v>1</v>
      </c>
      <c r="F88" s="181" t="s">
        <v>281</v>
      </c>
      <c r="G88" s="183" t="s">
        <v>285</v>
      </c>
      <c r="H88" s="181">
        <v>500</v>
      </c>
      <c r="I88" s="133"/>
    </row>
    <row r="89" spans="1:9" ht="9.75" customHeight="1" x14ac:dyDescent="0.2">
      <c r="A89" s="264"/>
      <c r="B89" s="265"/>
      <c r="C89" s="314"/>
      <c r="D89" s="311"/>
      <c r="E89" s="181">
        <v>1</v>
      </c>
      <c r="F89" s="181" t="s">
        <v>282</v>
      </c>
      <c r="G89" s="183" t="s">
        <v>285</v>
      </c>
      <c r="H89" s="181">
        <v>15</v>
      </c>
      <c r="I89" s="133"/>
    </row>
    <row r="90" spans="1:9" ht="9.75" customHeight="1" x14ac:dyDescent="0.2">
      <c r="A90" s="264"/>
      <c r="B90" s="265"/>
      <c r="C90" s="314"/>
      <c r="D90" s="311"/>
      <c r="E90" s="181">
        <v>1</v>
      </c>
      <c r="F90" s="181" t="s">
        <v>265</v>
      </c>
      <c r="G90" s="183" t="s">
        <v>285</v>
      </c>
      <c r="H90" s="181" t="s">
        <v>490</v>
      </c>
      <c r="I90" s="133"/>
    </row>
    <row r="91" spans="1:9" ht="9.75" customHeight="1" x14ac:dyDescent="0.2">
      <c r="A91" s="264"/>
      <c r="B91" s="265"/>
      <c r="C91" s="314"/>
      <c r="D91" s="311"/>
      <c r="E91" s="181"/>
      <c r="F91" s="181"/>
      <c r="G91" s="181"/>
      <c r="H91" s="181"/>
      <c r="I91" s="133"/>
    </row>
    <row r="92" spans="1:9" ht="9.75" customHeight="1" x14ac:dyDescent="0.2">
      <c r="A92" s="264" t="s">
        <v>25</v>
      </c>
      <c r="B92" s="265" t="s">
        <v>27</v>
      </c>
      <c r="C92" s="314">
        <v>1</v>
      </c>
      <c r="D92" s="311">
        <v>2</v>
      </c>
      <c r="E92" s="181">
        <v>2</v>
      </c>
      <c r="F92" s="181" t="s">
        <v>372</v>
      </c>
      <c r="G92" s="181" t="s">
        <v>290</v>
      </c>
      <c r="H92" s="181" t="s">
        <v>490</v>
      </c>
      <c r="I92" s="133"/>
    </row>
    <row r="93" spans="1:9" ht="9.75" customHeight="1" x14ac:dyDescent="0.2">
      <c r="A93" s="264"/>
      <c r="B93" s="265"/>
      <c r="C93" s="314"/>
      <c r="D93" s="311"/>
      <c r="E93" s="181">
        <v>2</v>
      </c>
      <c r="F93" s="181" t="s">
        <v>373</v>
      </c>
      <c r="G93" s="181" t="s">
        <v>290</v>
      </c>
      <c r="H93" s="181" t="s">
        <v>490</v>
      </c>
      <c r="I93" s="133"/>
    </row>
    <row r="94" spans="1:9" ht="9.75" customHeight="1" x14ac:dyDescent="0.2">
      <c r="A94" s="264"/>
      <c r="B94" s="265"/>
      <c r="C94" s="314"/>
      <c r="D94" s="311"/>
      <c r="E94" s="181">
        <v>2</v>
      </c>
      <c r="F94" s="181" t="s">
        <v>382</v>
      </c>
      <c r="G94" s="181" t="s">
        <v>290</v>
      </c>
      <c r="H94" s="181" t="s">
        <v>490</v>
      </c>
      <c r="I94" s="133"/>
    </row>
    <row r="95" spans="1:9" ht="9.75" customHeight="1" x14ac:dyDescent="0.2">
      <c r="A95" s="264"/>
      <c r="B95" s="265"/>
      <c r="C95" s="314"/>
      <c r="D95" s="311"/>
      <c r="E95" s="181">
        <v>2</v>
      </c>
      <c r="F95" s="181" t="s">
        <v>383</v>
      </c>
      <c r="G95" s="181" t="s">
        <v>290</v>
      </c>
      <c r="H95" s="181" t="s">
        <v>490</v>
      </c>
      <c r="I95" s="133"/>
    </row>
    <row r="96" spans="1:9" ht="9.75" customHeight="1" x14ac:dyDescent="0.2">
      <c r="A96" s="264"/>
      <c r="B96" s="265"/>
      <c r="C96" s="314"/>
      <c r="D96" s="311"/>
      <c r="E96" s="181">
        <v>2</v>
      </c>
      <c r="F96" s="181" t="s">
        <v>375</v>
      </c>
      <c r="G96" s="181" t="s">
        <v>290</v>
      </c>
      <c r="H96" s="181" t="s">
        <v>490</v>
      </c>
      <c r="I96" s="133"/>
    </row>
    <row r="97" spans="1:9" ht="9.75" customHeight="1" x14ac:dyDescent="0.2">
      <c r="A97" s="264"/>
      <c r="B97" s="265"/>
      <c r="C97" s="314"/>
      <c r="D97" s="311"/>
      <c r="E97" s="181">
        <v>2</v>
      </c>
      <c r="F97" s="181" t="s">
        <v>384</v>
      </c>
      <c r="G97" s="181" t="s">
        <v>290</v>
      </c>
      <c r="H97" s="181" t="s">
        <v>490</v>
      </c>
      <c r="I97" s="133"/>
    </row>
    <row r="98" spans="1:9" ht="9.75" customHeight="1" x14ac:dyDescent="0.2">
      <c r="A98" s="264"/>
      <c r="B98" s="265"/>
      <c r="C98" s="314"/>
      <c r="D98" s="311"/>
      <c r="E98" s="181"/>
      <c r="F98" s="181"/>
      <c r="G98" s="181"/>
      <c r="H98" s="181"/>
      <c r="I98" s="133"/>
    </row>
    <row r="99" spans="1:9" ht="9.75" customHeight="1" x14ac:dyDescent="0.2">
      <c r="A99" s="264"/>
      <c r="B99" s="265"/>
      <c r="C99" s="314"/>
      <c r="D99" s="311"/>
      <c r="E99" s="181"/>
      <c r="F99" s="181"/>
      <c r="G99" s="181"/>
      <c r="H99" s="181"/>
      <c r="I99" s="133"/>
    </row>
    <row r="100" spans="1:9" ht="9.75" customHeight="1" x14ac:dyDescent="0.2">
      <c r="A100" s="264"/>
      <c r="B100" s="265"/>
      <c r="C100" s="314"/>
      <c r="D100" s="311"/>
      <c r="E100" s="181"/>
      <c r="F100" s="181"/>
      <c r="G100" s="181"/>
      <c r="H100" s="181"/>
      <c r="I100" s="133"/>
    </row>
    <row r="101" spans="1:9" ht="9.75" customHeight="1" x14ac:dyDescent="0.2">
      <c r="A101" s="264"/>
      <c r="B101" s="265"/>
      <c r="C101" s="314"/>
      <c r="D101" s="311"/>
      <c r="E101" s="181"/>
      <c r="F101" s="181"/>
      <c r="G101" s="181"/>
      <c r="H101" s="181"/>
      <c r="I101" s="133"/>
    </row>
    <row r="102" spans="1:9" ht="9.75" customHeight="1" x14ac:dyDescent="0.2">
      <c r="A102" s="264"/>
      <c r="B102" s="265"/>
      <c r="C102" s="314"/>
      <c r="D102" s="311"/>
      <c r="E102" s="181"/>
      <c r="F102" s="181"/>
      <c r="G102" s="181"/>
      <c r="H102" s="181"/>
      <c r="I102" s="133"/>
    </row>
    <row r="103" spans="1:9" ht="9.75" customHeight="1" x14ac:dyDescent="0.2">
      <c r="A103" s="264" t="s">
        <v>26</v>
      </c>
      <c r="B103" s="265" t="s">
        <v>39</v>
      </c>
      <c r="C103" s="314">
        <v>1</v>
      </c>
      <c r="D103" s="311">
        <v>3</v>
      </c>
      <c r="E103" s="181">
        <v>1</v>
      </c>
      <c r="F103" s="181" t="s">
        <v>305</v>
      </c>
      <c r="G103" s="181" t="s">
        <v>290</v>
      </c>
      <c r="H103" s="181" t="s">
        <v>490</v>
      </c>
      <c r="I103" s="133"/>
    </row>
    <row r="104" spans="1:9" ht="9.75" customHeight="1" x14ac:dyDescent="0.2">
      <c r="A104" s="264"/>
      <c r="B104" s="265"/>
      <c r="C104" s="314"/>
      <c r="D104" s="311"/>
      <c r="E104" s="181">
        <v>1</v>
      </c>
      <c r="F104" s="181" t="s">
        <v>385</v>
      </c>
      <c r="G104" s="181" t="s">
        <v>290</v>
      </c>
      <c r="H104" s="181" t="s">
        <v>490</v>
      </c>
      <c r="I104" s="133"/>
    </row>
    <row r="105" spans="1:9" ht="9.75" customHeight="1" x14ac:dyDescent="0.2">
      <c r="A105" s="264"/>
      <c r="B105" s="265"/>
      <c r="C105" s="314"/>
      <c r="D105" s="311"/>
      <c r="E105" s="181">
        <v>1</v>
      </c>
      <c r="F105" s="181" t="s">
        <v>312</v>
      </c>
      <c r="G105" s="181" t="s">
        <v>290</v>
      </c>
      <c r="H105" s="181" t="s">
        <v>490</v>
      </c>
      <c r="I105" s="133"/>
    </row>
    <row r="106" spans="1:9" ht="9.75" customHeight="1" x14ac:dyDescent="0.2">
      <c r="A106" s="264"/>
      <c r="B106" s="265"/>
      <c r="C106" s="314"/>
      <c r="D106" s="311"/>
      <c r="E106" s="181">
        <v>1</v>
      </c>
      <c r="F106" s="181" t="s">
        <v>287</v>
      </c>
      <c r="G106" s="181" t="s">
        <v>290</v>
      </c>
      <c r="H106" s="181" t="s">
        <v>490</v>
      </c>
      <c r="I106" s="133"/>
    </row>
    <row r="107" spans="1:9" ht="9.75" customHeight="1" x14ac:dyDescent="0.2">
      <c r="A107" s="264"/>
      <c r="B107" s="265"/>
      <c r="C107" s="314"/>
      <c r="D107" s="311"/>
      <c r="E107" s="181">
        <v>1</v>
      </c>
      <c r="F107" s="181" t="s">
        <v>386</v>
      </c>
      <c r="G107" s="181" t="s">
        <v>290</v>
      </c>
      <c r="H107" s="181" t="s">
        <v>490</v>
      </c>
      <c r="I107" s="133"/>
    </row>
    <row r="108" spans="1:9" ht="9.75" customHeight="1" x14ac:dyDescent="0.2">
      <c r="A108" s="264"/>
      <c r="B108" s="265"/>
      <c r="C108" s="314"/>
      <c r="D108" s="311"/>
      <c r="E108" s="181">
        <v>1</v>
      </c>
      <c r="F108" s="181" t="s">
        <v>306</v>
      </c>
      <c r="G108" s="181" t="s">
        <v>290</v>
      </c>
      <c r="H108" s="181" t="s">
        <v>490</v>
      </c>
      <c r="I108" s="133"/>
    </row>
    <row r="109" spans="1:9" ht="9.75" customHeight="1" x14ac:dyDescent="0.2">
      <c r="A109" s="264"/>
      <c r="B109" s="265"/>
      <c r="C109" s="314"/>
      <c r="D109" s="311"/>
      <c r="E109" s="181">
        <v>1</v>
      </c>
      <c r="F109" s="181" t="s">
        <v>389</v>
      </c>
      <c r="G109" s="181" t="s">
        <v>290</v>
      </c>
      <c r="H109" s="181" t="s">
        <v>490</v>
      </c>
      <c r="I109" s="133"/>
    </row>
    <row r="110" spans="1:9" ht="9.75" customHeight="1" x14ac:dyDescent="0.2">
      <c r="A110" s="264"/>
      <c r="B110" s="265"/>
      <c r="C110" s="314"/>
      <c r="D110" s="311"/>
      <c r="E110" s="199"/>
      <c r="F110" s="199" t="s">
        <v>288</v>
      </c>
      <c r="G110" s="199"/>
      <c r="H110" s="199"/>
      <c r="I110" s="133"/>
    </row>
    <row r="111" spans="1:9" ht="9.75" customHeight="1" x14ac:dyDescent="0.2">
      <c r="A111" s="264"/>
      <c r="B111" s="265"/>
      <c r="C111" s="314"/>
      <c r="D111" s="311"/>
      <c r="E111" s="199"/>
      <c r="F111" s="199" t="s">
        <v>471</v>
      </c>
      <c r="G111" s="199"/>
      <c r="H111" s="199"/>
      <c r="I111" s="133"/>
    </row>
    <row r="112" spans="1:9" ht="9.75" customHeight="1" x14ac:dyDescent="0.2">
      <c r="A112" s="264"/>
      <c r="B112" s="265"/>
      <c r="C112" s="314"/>
      <c r="D112" s="311"/>
      <c r="E112" s="199"/>
      <c r="F112" s="199" t="s">
        <v>315</v>
      </c>
      <c r="G112" s="199"/>
      <c r="H112" s="199"/>
      <c r="I112" s="133"/>
    </row>
    <row r="113" spans="1:9" ht="9.75" customHeight="1" x14ac:dyDescent="0.2">
      <c r="A113" s="264"/>
      <c r="B113" s="265"/>
      <c r="C113" s="314"/>
      <c r="D113" s="311"/>
      <c r="E113" s="199"/>
      <c r="F113" s="199" t="s">
        <v>469</v>
      </c>
      <c r="G113" s="199"/>
      <c r="H113" s="199"/>
      <c r="I113" s="133"/>
    </row>
    <row r="114" spans="1:9" ht="9.75" customHeight="1" x14ac:dyDescent="0.2">
      <c r="A114" s="264"/>
      <c r="B114" s="265"/>
      <c r="C114" s="314"/>
      <c r="D114" s="311"/>
      <c r="E114" s="199"/>
      <c r="F114" s="199"/>
      <c r="G114" s="199"/>
      <c r="H114" s="199"/>
      <c r="I114" s="133"/>
    </row>
    <row r="115" spans="1:9" ht="9.75" customHeight="1" x14ac:dyDescent="0.2">
      <c r="A115" s="264"/>
      <c r="B115" s="265"/>
      <c r="C115" s="314"/>
      <c r="D115" s="311"/>
      <c r="E115" s="199"/>
      <c r="F115" s="199"/>
      <c r="G115" s="199"/>
      <c r="H115" s="199"/>
      <c r="I115" s="133"/>
    </row>
    <row r="116" spans="1:9" ht="9.75" customHeight="1" x14ac:dyDescent="0.2">
      <c r="A116" s="264"/>
      <c r="B116" s="265"/>
      <c r="C116" s="314"/>
      <c r="D116" s="311"/>
      <c r="E116" s="181"/>
      <c r="F116" s="199"/>
      <c r="G116" s="199"/>
      <c r="H116" s="199"/>
      <c r="I116" s="133"/>
    </row>
    <row r="117" spans="1:9" ht="9.75" customHeight="1" x14ac:dyDescent="0.2">
      <c r="A117" s="264" t="s">
        <v>28</v>
      </c>
      <c r="B117" s="265" t="s">
        <v>40</v>
      </c>
      <c r="C117" s="314">
        <v>0</v>
      </c>
      <c r="D117" s="311">
        <v>1</v>
      </c>
      <c r="E117" s="181">
        <v>1</v>
      </c>
      <c r="F117" s="181" t="s">
        <v>292</v>
      </c>
      <c r="G117" s="181" t="s">
        <v>284</v>
      </c>
      <c r="H117" s="181" t="s">
        <v>490</v>
      </c>
      <c r="I117" s="133"/>
    </row>
    <row r="118" spans="1:9" ht="9.75" customHeight="1" x14ac:dyDescent="0.2">
      <c r="A118" s="264"/>
      <c r="B118" s="265"/>
      <c r="C118" s="314"/>
      <c r="D118" s="311"/>
      <c r="E118" s="181">
        <v>1</v>
      </c>
      <c r="F118" s="181" t="s">
        <v>293</v>
      </c>
      <c r="G118" s="181" t="s">
        <v>284</v>
      </c>
      <c r="H118" s="181" t="s">
        <v>490</v>
      </c>
      <c r="I118" s="133"/>
    </row>
    <row r="119" spans="1:9" ht="9.75" customHeight="1" x14ac:dyDescent="0.2">
      <c r="A119" s="264"/>
      <c r="B119" s="265"/>
      <c r="C119" s="314"/>
      <c r="D119" s="311"/>
      <c r="E119" s="133"/>
      <c r="F119" s="199" t="s">
        <v>294</v>
      </c>
      <c r="G119" s="133"/>
      <c r="H119" s="133"/>
      <c r="I119" s="133"/>
    </row>
    <row r="120" spans="1:9" ht="9.75" customHeight="1" x14ac:dyDescent="0.2">
      <c r="A120" s="264"/>
      <c r="B120" s="265"/>
      <c r="C120" s="314"/>
      <c r="D120" s="311"/>
      <c r="E120" s="133"/>
      <c r="F120" s="199" t="s">
        <v>420</v>
      </c>
      <c r="G120" s="133"/>
      <c r="H120" s="133"/>
      <c r="I120" s="133"/>
    </row>
    <row r="121" spans="1:9" ht="9.75" customHeight="1" x14ac:dyDescent="0.2">
      <c r="A121" s="264"/>
      <c r="B121" s="265"/>
      <c r="C121" s="314"/>
      <c r="D121" s="311"/>
      <c r="E121" s="133"/>
      <c r="F121" s="199" t="s">
        <v>296</v>
      </c>
      <c r="G121" s="133"/>
      <c r="H121" s="133"/>
      <c r="I121" s="133"/>
    </row>
    <row r="122" spans="1:9" ht="9.75" customHeight="1" x14ac:dyDescent="0.2">
      <c r="A122" s="264"/>
      <c r="B122" s="265"/>
      <c r="C122" s="314"/>
      <c r="D122" s="311"/>
      <c r="E122" s="133"/>
      <c r="F122" s="199" t="s">
        <v>330</v>
      </c>
      <c r="G122" s="133"/>
      <c r="H122" s="133"/>
      <c r="I122" s="133"/>
    </row>
    <row r="123" spans="1:9" ht="9.75" customHeight="1" x14ac:dyDescent="0.2">
      <c r="A123" s="264"/>
      <c r="B123" s="265"/>
      <c r="C123" s="314"/>
      <c r="D123" s="311"/>
      <c r="E123" s="133"/>
      <c r="F123" s="199" t="s">
        <v>295</v>
      </c>
      <c r="G123" s="133"/>
      <c r="H123" s="133"/>
      <c r="I123" s="133"/>
    </row>
    <row r="124" spans="1:9" ht="9.75" customHeight="1" x14ac:dyDescent="0.2">
      <c r="A124" s="264"/>
      <c r="B124" s="265"/>
      <c r="C124" s="314"/>
      <c r="D124" s="311"/>
      <c r="E124" s="133"/>
      <c r="F124" s="133"/>
      <c r="G124" s="133"/>
      <c r="H124" s="133"/>
      <c r="I124" s="133"/>
    </row>
  </sheetData>
  <protectedRanges>
    <protectedRange sqref="C3:D4 C6:D6 C8 F15:I15 E22:I22 F20:I21 E31:I33 I23:I28 E15:E21 E38:I40 G34:G37 E34:E37 E44:I52 E41:E43 G41:G43 E58:I59 E53:E57 G53:G57 E65:I66 G60:G63 E68:I71 E67 I67 E98:I102 E113:I116 G110:I112 E124:I124 G117:G118 E23:E30 G29:I30 E60:E64 G64:I64 E117:E123 G119:I123 I12:I14 G16:G19 I16:I19 I34:I37 I41:I43 I53:I57 I60:I63 I117:I118 G103:G109 D12:D124 I103:I109 E91:G91 E73:E90 E72:G72 I72:I97" name="Range1"/>
    <protectedRange password="CDC0" sqref="E12:E14" name="Range1_1"/>
    <protectedRange sqref="G12:G14" name="Range1_2"/>
    <protectedRange sqref="G23:G28" name="Range1_3"/>
    <protectedRange password="CDC0" sqref="F23:F28" name="Range1_2_1"/>
    <protectedRange password="CDC0" sqref="F54:F57" name="Range1_8"/>
    <protectedRange password="CDC0" sqref="F60:F63" name="Range1_7_1"/>
    <protectedRange sqref="G67" name="Range1_4"/>
    <protectedRange password="CDC0" sqref="F67" name="Range1_6"/>
    <protectedRange sqref="E92:E97 G92:G97" name="Range1_5"/>
    <protectedRange password="CDC0" sqref="F94:F95" name="Range1_16_2"/>
    <protectedRange sqref="E110:F112 F109 E103:E109" name="Range1_9"/>
    <protectedRange sqref="F106:F107" name="Range1_11"/>
    <protectedRange password="CDC0" sqref="F29" name="Range1_23_1"/>
    <protectedRange password="CDC0" sqref="F120" name="Range1_14_1"/>
    <protectedRange password="CDC0" sqref="F121 F123" name="Range1_22_1"/>
    <protectedRange password="CDC0" sqref="F82" name="Range1_4_2_2"/>
    <protectedRange password="CDC0" sqref="F83" name="Range1_4_4_1_2"/>
    <protectedRange password="CDC0" sqref="F84" name="Range1_31_2"/>
    <protectedRange password="CDC0" sqref="F85:F86" name="Range1_33_2"/>
    <protectedRange password="CDC0" sqref="F87" name="Range1_1_1_2"/>
  </protectedRanges>
  <mergeCells count="67">
    <mergeCell ref="A6:B6"/>
    <mergeCell ref="C6:D6"/>
    <mergeCell ref="C3:D3"/>
    <mergeCell ref="A7:B7"/>
    <mergeCell ref="C7:D7"/>
    <mergeCell ref="A3:B3"/>
    <mergeCell ref="A4:B4"/>
    <mergeCell ref="C4:D4"/>
    <mergeCell ref="A5:B5"/>
    <mergeCell ref="C5:D5"/>
    <mergeCell ref="A8:B8"/>
    <mergeCell ref="C8:D8"/>
    <mergeCell ref="A10:B11"/>
    <mergeCell ref="C10:D10"/>
    <mergeCell ref="H10:H11"/>
    <mergeCell ref="I10:I11"/>
    <mergeCell ref="A12:A15"/>
    <mergeCell ref="B12:B15"/>
    <mergeCell ref="C12:C15"/>
    <mergeCell ref="D12:D15"/>
    <mergeCell ref="E10:E11"/>
    <mergeCell ref="F10:F11"/>
    <mergeCell ref="G10:G11"/>
    <mergeCell ref="A16:A22"/>
    <mergeCell ref="B16:B22"/>
    <mergeCell ref="C16:C22"/>
    <mergeCell ref="D16:D22"/>
    <mergeCell ref="A23:A33"/>
    <mergeCell ref="B23:B33"/>
    <mergeCell ref="C23:C33"/>
    <mergeCell ref="D23:D33"/>
    <mergeCell ref="A34:A40"/>
    <mergeCell ref="B34:B40"/>
    <mergeCell ref="C34:C40"/>
    <mergeCell ref="D34:D40"/>
    <mergeCell ref="A41:A52"/>
    <mergeCell ref="B41:B52"/>
    <mergeCell ref="C41:C52"/>
    <mergeCell ref="D41:D52"/>
    <mergeCell ref="A54:A59"/>
    <mergeCell ref="B54:B59"/>
    <mergeCell ref="C54:C59"/>
    <mergeCell ref="D54:D59"/>
    <mergeCell ref="A60:A66"/>
    <mergeCell ref="B60:B66"/>
    <mergeCell ref="C60:C66"/>
    <mergeCell ref="D60:D66"/>
    <mergeCell ref="A67:A71"/>
    <mergeCell ref="B67:B71"/>
    <mergeCell ref="C67:C71"/>
    <mergeCell ref="D67:D71"/>
    <mergeCell ref="A73:A91"/>
    <mergeCell ref="B73:B91"/>
    <mergeCell ref="C73:C91"/>
    <mergeCell ref="D73:D91"/>
    <mergeCell ref="A117:A124"/>
    <mergeCell ref="B117:B124"/>
    <mergeCell ref="C117:C124"/>
    <mergeCell ref="D117:D124"/>
    <mergeCell ref="A92:A102"/>
    <mergeCell ref="B92:B102"/>
    <mergeCell ref="C92:C102"/>
    <mergeCell ref="D92:D102"/>
    <mergeCell ref="A103:A116"/>
    <mergeCell ref="B103:B116"/>
    <mergeCell ref="C103:C116"/>
    <mergeCell ref="D103:D116"/>
  </mergeCells>
  <hyperlinks>
    <hyperlink ref="F4" location="'b. List of result templates'!A1" display="the list of results templates" xr:uid="{00000000-0004-0000-0A00-000000000000}"/>
  </hyperlinks>
  <printOptions gridLines="1"/>
  <pageMargins left="0.74803149606299213" right="0.74803149606299213" top="0.98425196850393704" bottom="0.98425196850393704" header="0.51181102362204722" footer="0.51181102362204722"/>
  <pageSetup paperSize="9" scale="88" fitToHeight="4" orientation="landscape" r:id="rId1"/>
  <headerFooter alignWithMargins="0">
    <oddHeader>&amp;CResidue RESULTS for Porcine
Group A&amp;RPage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66"/>
  <sheetViews>
    <sheetView topLeftCell="C47" zoomScale="89" zoomScaleNormal="89" zoomScaleSheetLayoutView="100" workbookViewId="0">
      <selection activeCell="E28" sqref="E28:E31"/>
    </sheetView>
  </sheetViews>
  <sheetFormatPr defaultColWidth="9.140625" defaultRowHeight="10.5" x14ac:dyDescent="0.2"/>
  <cols>
    <col min="1" max="1" width="4.5703125" style="216" customWidth="1"/>
    <col min="2" max="2" width="25.42578125" style="216" customWidth="1"/>
    <col min="3" max="3" width="15.5703125" style="215" customWidth="1"/>
    <col min="4" max="4" width="13.85546875" style="216" customWidth="1"/>
    <col min="5" max="5" width="56" style="216" customWidth="1"/>
    <col min="6" max="6" width="18.5703125" style="216" customWidth="1"/>
    <col min="7" max="7" width="26.5703125" style="216" customWidth="1"/>
    <col min="8" max="8" width="18.5703125" style="216" customWidth="1"/>
    <col min="9" max="16384" width="9.140625" style="216"/>
  </cols>
  <sheetData>
    <row r="1" spans="1:8" ht="20.25" x14ac:dyDescent="0.2">
      <c r="A1" s="217" t="s">
        <v>209</v>
      </c>
      <c r="B1" s="44"/>
    </row>
    <row r="2" spans="1:8" ht="9.75" customHeight="1" x14ac:dyDescent="0.2"/>
    <row r="3" spans="1:8" ht="12.75" customHeight="1" x14ac:dyDescent="0.2">
      <c r="A3" s="266" t="s">
        <v>45</v>
      </c>
      <c r="B3" s="267"/>
      <c r="C3" s="40" t="s">
        <v>491</v>
      </c>
      <c r="E3" s="218" t="s">
        <v>186</v>
      </c>
      <c r="G3" s="219" t="s">
        <v>198</v>
      </c>
      <c r="H3" s="219"/>
    </row>
    <row r="4" spans="1:8" ht="16.5" customHeight="1" x14ac:dyDescent="0.2">
      <c r="A4" s="266" t="s">
        <v>46</v>
      </c>
      <c r="B4" s="321"/>
      <c r="C4" s="41">
        <v>2023</v>
      </c>
      <c r="E4" s="220" t="s">
        <v>185</v>
      </c>
      <c r="F4" s="221"/>
      <c r="G4" s="219" t="s">
        <v>199</v>
      </c>
      <c r="H4" s="219"/>
    </row>
    <row r="5" spans="1:8" ht="20.25" x14ac:dyDescent="0.2">
      <c r="A5" s="266" t="s">
        <v>47</v>
      </c>
      <c r="B5" s="267"/>
      <c r="C5" s="126" t="s">
        <v>64</v>
      </c>
      <c r="F5" s="221"/>
      <c r="G5" s="219" t="s">
        <v>200</v>
      </c>
      <c r="H5" s="219"/>
    </row>
    <row r="6" spans="1:8" ht="46.5" customHeight="1" x14ac:dyDescent="0.2">
      <c r="A6" s="265" t="s">
        <v>44</v>
      </c>
      <c r="B6" s="267"/>
      <c r="C6" s="118">
        <v>18627</v>
      </c>
      <c r="D6" s="229"/>
      <c r="G6" s="229"/>
    </row>
    <row r="7" spans="1:8" ht="21.75" customHeight="1" x14ac:dyDescent="0.2">
      <c r="A7" s="276" t="s">
        <v>201</v>
      </c>
      <c r="B7" s="324"/>
      <c r="C7" s="150">
        <f>C6*0.02%</f>
        <v>3.7254</v>
      </c>
    </row>
    <row r="8" spans="1:8" ht="20.25" customHeight="1" x14ac:dyDescent="0.2">
      <c r="A8" s="265" t="s">
        <v>48</v>
      </c>
      <c r="B8" s="267"/>
      <c r="C8" s="118">
        <v>13</v>
      </c>
      <c r="E8" s="44" t="s">
        <v>189</v>
      </c>
      <c r="F8" s="230">
        <v>13</v>
      </c>
    </row>
    <row r="9" spans="1:8" ht="9.75" customHeight="1" x14ac:dyDescent="0.2">
      <c r="B9" s="233"/>
      <c r="C9" s="222"/>
      <c r="D9" s="223"/>
      <c r="E9" s="223"/>
    </row>
    <row r="10" spans="1:8" s="224" customFormat="1" ht="63" customHeight="1" x14ac:dyDescent="0.2">
      <c r="A10" s="305" t="s">
        <v>99</v>
      </c>
      <c r="B10" s="305"/>
      <c r="C10" s="47" t="s">
        <v>72</v>
      </c>
      <c r="D10" s="48" t="s">
        <v>187</v>
      </c>
      <c r="E10" s="48" t="s">
        <v>1</v>
      </c>
      <c r="F10" s="48" t="s">
        <v>2</v>
      </c>
      <c r="G10" s="48" t="s">
        <v>73</v>
      </c>
      <c r="H10" s="48" t="s">
        <v>178</v>
      </c>
    </row>
    <row r="11" spans="1:8" ht="9.75" customHeight="1" x14ac:dyDescent="0.2">
      <c r="A11" s="307" t="s">
        <v>29</v>
      </c>
      <c r="B11" s="265" t="s">
        <v>42</v>
      </c>
      <c r="C11" s="304">
        <v>5</v>
      </c>
      <c r="D11" s="209">
        <v>1</v>
      </c>
      <c r="E11" s="209" t="s">
        <v>297</v>
      </c>
      <c r="F11" s="209" t="s">
        <v>290</v>
      </c>
      <c r="G11" s="209" t="s">
        <v>501</v>
      </c>
      <c r="H11" s="133"/>
    </row>
    <row r="12" spans="1:8" ht="27.6" customHeight="1" x14ac:dyDescent="0.2">
      <c r="A12" s="307"/>
      <c r="B12" s="265"/>
      <c r="C12" s="304"/>
      <c r="D12" s="209">
        <v>1</v>
      </c>
      <c r="E12" s="209" t="s">
        <v>391</v>
      </c>
      <c r="F12" s="209" t="s">
        <v>290</v>
      </c>
      <c r="G12" s="209" t="s">
        <v>503</v>
      </c>
      <c r="H12" s="133"/>
    </row>
    <row r="13" spans="1:8" ht="9.75" customHeight="1" x14ac:dyDescent="0.2">
      <c r="A13" s="307"/>
      <c r="B13" s="265"/>
      <c r="C13" s="304"/>
      <c r="D13" s="209">
        <v>1</v>
      </c>
      <c r="E13" s="209" t="s">
        <v>302</v>
      </c>
      <c r="F13" s="209" t="s">
        <v>290</v>
      </c>
      <c r="G13" s="209" t="s">
        <v>504</v>
      </c>
      <c r="H13" s="133"/>
    </row>
    <row r="14" spans="1:8" ht="16.7" customHeight="1" x14ac:dyDescent="0.2">
      <c r="A14" s="307"/>
      <c r="B14" s="265"/>
      <c r="C14" s="304"/>
      <c r="D14" s="209">
        <v>1</v>
      </c>
      <c r="E14" s="209" t="s">
        <v>301</v>
      </c>
      <c r="F14" s="209" t="s">
        <v>290</v>
      </c>
      <c r="G14" s="209" t="s">
        <v>505</v>
      </c>
      <c r="H14" s="133"/>
    </row>
    <row r="15" spans="1:8" ht="15.95" customHeight="1" x14ac:dyDescent="0.2">
      <c r="A15" s="307"/>
      <c r="B15" s="265"/>
      <c r="C15" s="304"/>
      <c r="D15" s="209">
        <v>1</v>
      </c>
      <c r="E15" s="209" t="s">
        <v>299</v>
      </c>
      <c r="F15" s="209" t="s">
        <v>290</v>
      </c>
      <c r="G15" s="209" t="s">
        <v>493</v>
      </c>
      <c r="H15" s="133"/>
    </row>
    <row r="16" spans="1:8" ht="31.5" customHeight="1" x14ac:dyDescent="0.2">
      <c r="A16" s="307"/>
      <c r="B16" s="265"/>
      <c r="C16" s="304"/>
      <c r="D16" s="209">
        <v>1</v>
      </c>
      <c r="E16" s="209" t="s">
        <v>300</v>
      </c>
      <c r="F16" s="209" t="s">
        <v>290</v>
      </c>
      <c r="G16" s="209" t="s">
        <v>494</v>
      </c>
      <c r="H16" s="133"/>
    </row>
    <row r="17" spans="1:8" ht="9.75" customHeight="1" x14ac:dyDescent="0.2">
      <c r="A17" s="307"/>
      <c r="B17" s="265"/>
      <c r="C17" s="304"/>
      <c r="D17" s="133"/>
      <c r="E17" s="198" t="s">
        <v>455</v>
      </c>
      <c r="F17" s="133"/>
      <c r="G17" s="133"/>
      <c r="H17" s="133"/>
    </row>
    <row r="18" spans="1:8" ht="9.75" customHeight="1" x14ac:dyDescent="0.2">
      <c r="A18" s="307"/>
      <c r="B18" s="265"/>
      <c r="C18" s="304"/>
      <c r="D18" s="133"/>
      <c r="E18" s="199" t="s">
        <v>432</v>
      </c>
      <c r="F18" s="133"/>
      <c r="G18" s="133"/>
      <c r="H18" s="133"/>
    </row>
    <row r="19" spans="1:8" ht="9.75" customHeight="1" x14ac:dyDescent="0.2">
      <c r="A19" s="307"/>
      <c r="B19" s="265"/>
      <c r="C19" s="304"/>
      <c r="D19" s="133"/>
      <c r="E19" s="199" t="s">
        <v>472</v>
      </c>
      <c r="F19" s="133"/>
      <c r="G19" s="133"/>
      <c r="H19" s="133"/>
    </row>
    <row r="20" spans="1:8" ht="9.75" customHeight="1" x14ac:dyDescent="0.2">
      <c r="A20" s="307"/>
      <c r="B20" s="265"/>
      <c r="C20" s="304"/>
      <c r="D20" s="133"/>
      <c r="E20" s="199" t="s">
        <v>473</v>
      </c>
      <c r="F20" s="133"/>
      <c r="G20" s="133"/>
      <c r="H20" s="133"/>
    </row>
    <row r="21" spans="1:8" s="225" customFormat="1" ht="9" customHeight="1" x14ac:dyDescent="0.2">
      <c r="A21" s="307" t="s">
        <v>30</v>
      </c>
      <c r="B21" s="265" t="s">
        <v>31</v>
      </c>
      <c r="C21" s="300">
        <v>3</v>
      </c>
      <c r="D21" s="209">
        <v>1</v>
      </c>
      <c r="E21" s="209" t="s">
        <v>317</v>
      </c>
      <c r="F21" s="209" t="s">
        <v>285</v>
      </c>
      <c r="G21" s="209">
        <v>20</v>
      </c>
      <c r="H21" s="133"/>
    </row>
    <row r="22" spans="1:8" s="225" customFormat="1" ht="9" customHeight="1" x14ac:dyDescent="0.2">
      <c r="A22" s="307"/>
      <c r="B22" s="265"/>
      <c r="C22" s="300"/>
      <c r="D22" s="209">
        <v>1</v>
      </c>
      <c r="E22" s="209" t="s">
        <v>316</v>
      </c>
      <c r="F22" s="209" t="s">
        <v>285</v>
      </c>
      <c r="G22" s="209">
        <v>10</v>
      </c>
      <c r="H22" s="133"/>
    </row>
    <row r="23" spans="1:8" s="225" customFormat="1" ht="9" customHeight="1" x14ac:dyDescent="0.2">
      <c r="A23" s="307"/>
      <c r="B23" s="265"/>
      <c r="C23" s="300"/>
      <c r="D23" s="209">
        <v>1</v>
      </c>
      <c r="E23" s="209" t="s">
        <v>319</v>
      </c>
      <c r="F23" s="209" t="s">
        <v>285</v>
      </c>
      <c r="G23" s="209">
        <v>10</v>
      </c>
      <c r="H23" s="133"/>
    </row>
    <row r="24" spans="1:8" s="225" customFormat="1" ht="9" customHeight="1" x14ac:dyDescent="0.2">
      <c r="A24" s="307"/>
      <c r="B24" s="265"/>
      <c r="C24" s="300"/>
      <c r="D24" s="209">
        <v>1</v>
      </c>
      <c r="E24" s="209" t="s">
        <v>390</v>
      </c>
      <c r="F24" s="209" t="s">
        <v>284</v>
      </c>
      <c r="G24" s="209">
        <v>30</v>
      </c>
      <c r="H24" s="133"/>
    </row>
    <row r="25" spans="1:8" s="225" customFormat="1" ht="9" customHeight="1" x14ac:dyDescent="0.2">
      <c r="A25" s="307"/>
      <c r="B25" s="265"/>
      <c r="C25" s="300"/>
      <c r="D25" s="209">
        <v>1</v>
      </c>
      <c r="E25" s="209" t="s">
        <v>392</v>
      </c>
      <c r="F25" s="209" t="s">
        <v>284</v>
      </c>
      <c r="G25" s="209">
        <v>10</v>
      </c>
      <c r="H25" s="133"/>
    </row>
    <row r="26" spans="1:8" ht="9.75" customHeight="1" x14ac:dyDescent="0.2">
      <c r="A26" s="307"/>
      <c r="B26" s="265"/>
      <c r="C26" s="300"/>
      <c r="D26" s="209">
        <v>1</v>
      </c>
      <c r="E26" s="209" t="s">
        <v>387</v>
      </c>
      <c r="F26" s="209" t="s">
        <v>284</v>
      </c>
      <c r="G26" s="209">
        <v>50</v>
      </c>
      <c r="H26" s="133"/>
    </row>
    <row r="27" spans="1:8" ht="9.75" customHeight="1" x14ac:dyDescent="0.2">
      <c r="A27" s="307"/>
      <c r="B27" s="265"/>
      <c r="C27" s="300"/>
      <c r="D27" s="209">
        <v>1</v>
      </c>
      <c r="E27" s="209" t="s">
        <v>388</v>
      </c>
      <c r="F27" s="209" t="s">
        <v>284</v>
      </c>
      <c r="G27" s="209">
        <v>100</v>
      </c>
      <c r="H27" s="133"/>
    </row>
    <row r="28" spans="1:8" ht="9.75" customHeight="1" x14ac:dyDescent="0.2">
      <c r="A28" s="307"/>
      <c r="B28" s="265"/>
      <c r="C28" s="300"/>
      <c r="D28" s="133"/>
      <c r="E28" s="227" t="s">
        <v>474</v>
      </c>
      <c r="F28" s="133"/>
      <c r="G28" s="133"/>
      <c r="H28" s="133"/>
    </row>
    <row r="29" spans="1:8" ht="9.75" customHeight="1" x14ac:dyDescent="0.2">
      <c r="A29" s="307"/>
      <c r="B29" s="265"/>
      <c r="C29" s="300"/>
      <c r="D29" s="133"/>
      <c r="E29" s="227" t="s">
        <v>477</v>
      </c>
      <c r="F29" s="133"/>
      <c r="G29" s="133"/>
      <c r="H29" s="133"/>
    </row>
    <row r="30" spans="1:8" ht="9.75" customHeight="1" x14ac:dyDescent="0.2">
      <c r="A30" s="307"/>
      <c r="B30" s="265"/>
      <c r="C30" s="300"/>
      <c r="D30" s="133"/>
      <c r="E30" s="227" t="s">
        <v>475</v>
      </c>
      <c r="F30" s="133"/>
      <c r="G30" s="133"/>
      <c r="H30" s="133"/>
    </row>
    <row r="31" spans="1:8" ht="9.75" customHeight="1" x14ac:dyDescent="0.2">
      <c r="A31" s="307"/>
      <c r="B31" s="265"/>
      <c r="C31" s="300"/>
      <c r="D31" s="133"/>
      <c r="E31" s="227" t="s">
        <v>476</v>
      </c>
      <c r="F31" s="133"/>
      <c r="G31" s="133"/>
      <c r="H31" s="133"/>
    </row>
    <row r="32" spans="1:8" ht="9.75" customHeight="1" x14ac:dyDescent="0.2">
      <c r="A32" s="307" t="s">
        <v>32</v>
      </c>
      <c r="B32" s="265" t="s">
        <v>33</v>
      </c>
      <c r="C32" s="300">
        <v>0</v>
      </c>
      <c r="D32" s="133"/>
      <c r="E32" s="133"/>
      <c r="F32" s="133"/>
      <c r="G32" s="133"/>
      <c r="H32" s="133"/>
    </row>
    <row r="33" spans="1:8" ht="9.75" customHeight="1" x14ac:dyDescent="0.2">
      <c r="A33" s="307"/>
      <c r="B33" s="265"/>
      <c r="C33" s="300"/>
      <c r="D33" s="133"/>
      <c r="E33" s="133"/>
      <c r="F33" s="133"/>
      <c r="G33" s="133"/>
      <c r="H33" s="133"/>
    </row>
    <row r="34" spans="1:8" ht="9.75" customHeight="1" x14ac:dyDescent="0.2">
      <c r="A34" s="307"/>
      <c r="B34" s="265"/>
      <c r="C34" s="300"/>
      <c r="D34" s="133"/>
      <c r="E34" s="133"/>
      <c r="F34" s="133"/>
      <c r="G34" s="133"/>
      <c r="H34" s="133"/>
    </row>
    <row r="35" spans="1:8" ht="9.75" customHeight="1" x14ac:dyDescent="0.2">
      <c r="A35" s="307"/>
      <c r="B35" s="265"/>
      <c r="C35" s="300"/>
      <c r="D35" s="133"/>
      <c r="E35" s="133"/>
      <c r="F35" s="133"/>
      <c r="G35" s="133"/>
      <c r="H35" s="133"/>
    </row>
    <row r="36" spans="1:8" ht="9.75" customHeight="1" x14ac:dyDescent="0.2">
      <c r="A36" s="307"/>
      <c r="B36" s="265"/>
      <c r="C36" s="300"/>
      <c r="D36" s="133"/>
      <c r="E36" s="133"/>
      <c r="F36" s="133"/>
      <c r="G36" s="133"/>
      <c r="H36" s="133"/>
    </row>
    <row r="37" spans="1:8" s="225" customFormat="1" ht="12.75" customHeight="1" x14ac:dyDescent="0.2">
      <c r="A37" s="307" t="s">
        <v>34</v>
      </c>
      <c r="B37" s="265" t="s">
        <v>35</v>
      </c>
      <c r="C37" s="300">
        <v>2</v>
      </c>
      <c r="D37" s="181">
        <v>2</v>
      </c>
      <c r="E37" s="181" t="s">
        <v>323</v>
      </c>
      <c r="F37" s="181" t="s">
        <v>284</v>
      </c>
      <c r="G37" s="181" t="s">
        <v>495</v>
      </c>
      <c r="H37" s="133"/>
    </row>
    <row r="38" spans="1:8" ht="9.75" customHeight="1" x14ac:dyDescent="0.2">
      <c r="A38" s="307"/>
      <c r="B38" s="265"/>
      <c r="C38" s="300"/>
      <c r="D38" s="181">
        <v>2</v>
      </c>
      <c r="E38" s="181" t="s">
        <v>393</v>
      </c>
      <c r="F38" s="181" t="s">
        <v>284</v>
      </c>
      <c r="G38" s="181" t="s">
        <v>497</v>
      </c>
      <c r="H38" s="133"/>
    </row>
    <row r="39" spans="1:8" ht="9.75" customHeight="1" x14ac:dyDescent="0.2">
      <c r="A39" s="307"/>
      <c r="B39" s="265"/>
      <c r="C39" s="300"/>
      <c r="D39" s="181">
        <v>2</v>
      </c>
      <c r="E39" s="181" t="s">
        <v>326</v>
      </c>
      <c r="F39" s="181" t="s">
        <v>284</v>
      </c>
      <c r="G39" s="181">
        <v>100</v>
      </c>
      <c r="H39" s="133"/>
    </row>
    <row r="40" spans="1:8" ht="9.75" customHeight="1" x14ac:dyDescent="0.2">
      <c r="A40" s="307"/>
      <c r="B40" s="265"/>
      <c r="C40" s="300"/>
      <c r="D40" s="181">
        <v>2</v>
      </c>
      <c r="E40" s="181" t="s">
        <v>327</v>
      </c>
      <c r="F40" s="181" t="s">
        <v>284</v>
      </c>
      <c r="G40" s="181" t="s">
        <v>498</v>
      </c>
      <c r="H40" s="133"/>
    </row>
    <row r="41" spans="1:8" ht="9.75" customHeight="1" x14ac:dyDescent="0.2">
      <c r="A41" s="307"/>
      <c r="B41" s="265"/>
      <c r="C41" s="300"/>
      <c r="D41" s="181">
        <v>2</v>
      </c>
      <c r="E41" s="181" t="s">
        <v>394</v>
      </c>
      <c r="F41" s="181" t="s">
        <v>284</v>
      </c>
      <c r="G41" s="181" t="s">
        <v>496</v>
      </c>
      <c r="H41" s="133"/>
    </row>
    <row r="42" spans="1:8" ht="9.75" customHeight="1" x14ac:dyDescent="0.2">
      <c r="A42" s="307"/>
      <c r="B42" s="265"/>
      <c r="C42" s="300"/>
      <c r="D42" s="181">
        <v>2</v>
      </c>
      <c r="E42" s="181" t="s">
        <v>395</v>
      </c>
      <c r="F42" s="181" t="s">
        <v>284</v>
      </c>
      <c r="G42" s="181" t="s">
        <v>499</v>
      </c>
      <c r="H42" s="133"/>
    </row>
    <row r="43" spans="1:8" ht="9.75" customHeight="1" x14ac:dyDescent="0.2">
      <c r="A43" s="307"/>
      <c r="B43" s="265"/>
      <c r="C43" s="300"/>
      <c r="D43" s="181">
        <v>2</v>
      </c>
      <c r="E43" s="181" t="s">
        <v>396</v>
      </c>
      <c r="F43" s="181" t="s">
        <v>284</v>
      </c>
      <c r="G43" s="181" t="s">
        <v>499</v>
      </c>
      <c r="H43" s="133"/>
    </row>
    <row r="44" spans="1:8" ht="9.75" customHeight="1" x14ac:dyDescent="0.2">
      <c r="A44" s="307"/>
      <c r="B44" s="265"/>
      <c r="C44" s="300"/>
      <c r="D44" s="133"/>
      <c r="E44" s="133"/>
      <c r="F44" s="133"/>
      <c r="G44" s="133"/>
      <c r="H44" s="133"/>
    </row>
    <row r="45" spans="1:8" ht="9.75" customHeight="1" x14ac:dyDescent="0.2">
      <c r="A45" s="307"/>
      <c r="B45" s="265"/>
      <c r="C45" s="300"/>
      <c r="D45" s="133"/>
      <c r="E45" s="133"/>
      <c r="F45" s="133"/>
      <c r="G45" s="133"/>
      <c r="H45" s="133"/>
    </row>
    <row r="46" spans="1:8" ht="9.75" customHeight="1" x14ac:dyDescent="0.2">
      <c r="A46" s="307" t="s">
        <v>36</v>
      </c>
      <c r="B46" s="265" t="s">
        <v>43</v>
      </c>
      <c r="C46" s="300"/>
      <c r="D46" s="133"/>
      <c r="E46" s="133"/>
      <c r="F46" s="133"/>
      <c r="G46" s="133"/>
      <c r="H46" s="133"/>
    </row>
    <row r="47" spans="1:8" ht="9.75" customHeight="1" x14ac:dyDescent="0.2">
      <c r="A47" s="307"/>
      <c r="B47" s="265"/>
      <c r="C47" s="300"/>
      <c r="D47" s="133"/>
      <c r="E47" s="133"/>
      <c r="F47" s="133"/>
      <c r="G47" s="133"/>
      <c r="H47" s="133"/>
    </row>
    <row r="48" spans="1:8" ht="9.75" customHeight="1" x14ac:dyDescent="0.2">
      <c r="A48" s="307"/>
      <c r="B48" s="265"/>
      <c r="C48" s="300"/>
      <c r="D48" s="133"/>
      <c r="E48" s="133"/>
      <c r="F48" s="133"/>
      <c r="G48" s="133"/>
      <c r="H48" s="133"/>
    </row>
    <row r="49" spans="1:8" ht="9.75" customHeight="1" x14ac:dyDescent="0.2">
      <c r="A49" s="307"/>
      <c r="B49" s="265"/>
      <c r="C49" s="300"/>
      <c r="D49" s="133"/>
      <c r="E49" s="133"/>
      <c r="F49" s="133"/>
      <c r="G49" s="133"/>
      <c r="H49" s="133"/>
    </row>
    <row r="50" spans="1:8" ht="9.75" customHeight="1" x14ac:dyDescent="0.2">
      <c r="A50" s="307"/>
      <c r="B50" s="265"/>
      <c r="C50" s="300"/>
      <c r="D50" s="133"/>
      <c r="E50" s="133"/>
      <c r="F50" s="133"/>
      <c r="G50" s="133"/>
      <c r="H50" s="133"/>
    </row>
    <row r="51" spans="1:8" ht="9.75" customHeight="1" x14ac:dyDescent="0.2">
      <c r="A51" s="307"/>
      <c r="B51" s="265"/>
      <c r="C51" s="300"/>
      <c r="D51" s="133"/>
      <c r="E51" s="133"/>
      <c r="F51" s="133"/>
      <c r="G51" s="133"/>
      <c r="H51" s="133"/>
    </row>
    <row r="52" spans="1:8" ht="11.25" customHeight="1" x14ac:dyDescent="0.2">
      <c r="A52" s="307" t="s">
        <v>37</v>
      </c>
      <c r="B52" s="265" t="s">
        <v>38</v>
      </c>
      <c r="C52" s="300">
        <v>3</v>
      </c>
      <c r="D52" s="182">
        <v>3</v>
      </c>
      <c r="E52" s="182" t="s">
        <v>380</v>
      </c>
      <c r="F52" s="182" t="s">
        <v>290</v>
      </c>
      <c r="G52" s="182">
        <v>5</v>
      </c>
      <c r="H52" s="133"/>
    </row>
    <row r="53" spans="1:8" ht="9.75" customHeight="1" x14ac:dyDescent="0.2">
      <c r="A53" s="307"/>
      <c r="B53" s="265"/>
      <c r="C53" s="300"/>
      <c r="D53" s="182">
        <v>3</v>
      </c>
      <c r="E53" s="182" t="s">
        <v>331</v>
      </c>
      <c r="F53" s="182" t="s">
        <v>290</v>
      </c>
      <c r="G53" s="182">
        <v>1</v>
      </c>
      <c r="H53" s="133"/>
    </row>
    <row r="54" spans="1:8" ht="9.75" customHeight="1" x14ac:dyDescent="0.2">
      <c r="A54" s="307"/>
      <c r="B54" s="265"/>
      <c r="C54" s="300"/>
      <c r="D54" s="182">
        <v>3</v>
      </c>
      <c r="E54" s="182" t="s">
        <v>332</v>
      </c>
      <c r="F54" s="182" t="s">
        <v>290</v>
      </c>
      <c r="G54" s="182">
        <v>2</v>
      </c>
      <c r="H54" s="133"/>
    </row>
    <row r="55" spans="1:8" ht="9.75" customHeight="1" x14ac:dyDescent="0.2">
      <c r="A55" s="307"/>
      <c r="B55" s="265"/>
      <c r="C55" s="300"/>
      <c r="D55" s="182">
        <v>3</v>
      </c>
      <c r="E55" s="182" t="s">
        <v>333</v>
      </c>
      <c r="F55" s="182" t="s">
        <v>290</v>
      </c>
      <c r="G55" s="182">
        <v>2</v>
      </c>
      <c r="H55" s="133"/>
    </row>
    <row r="56" spans="1:8" ht="9.75" customHeight="1" x14ac:dyDescent="0.2">
      <c r="A56" s="307"/>
      <c r="B56" s="265"/>
      <c r="C56" s="300"/>
      <c r="D56" s="182">
        <v>3</v>
      </c>
      <c r="E56" s="182" t="s">
        <v>334</v>
      </c>
      <c r="F56" s="182" t="s">
        <v>290</v>
      </c>
      <c r="G56" s="182">
        <v>1</v>
      </c>
      <c r="H56" s="133"/>
    </row>
    <row r="57" spans="1:8" ht="9.75" customHeight="1" x14ac:dyDescent="0.2">
      <c r="A57" s="307"/>
      <c r="B57" s="265"/>
      <c r="C57" s="300"/>
      <c r="D57" s="182">
        <v>3</v>
      </c>
      <c r="E57" s="182" t="s">
        <v>335</v>
      </c>
      <c r="F57" s="182" t="s">
        <v>290</v>
      </c>
      <c r="G57" s="182">
        <v>5</v>
      </c>
      <c r="H57" s="133"/>
    </row>
    <row r="58" spans="1:8" ht="9.75" customHeight="1" x14ac:dyDescent="0.2">
      <c r="A58" s="307"/>
      <c r="B58" s="265"/>
      <c r="C58" s="300"/>
      <c r="D58" s="182">
        <v>3</v>
      </c>
      <c r="E58" s="182" t="s">
        <v>336</v>
      </c>
      <c r="F58" s="182" t="s">
        <v>290</v>
      </c>
      <c r="G58" s="182" t="s">
        <v>537</v>
      </c>
      <c r="H58" s="133"/>
    </row>
    <row r="59" spans="1:8" ht="9.75" customHeight="1" x14ac:dyDescent="0.2">
      <c r="A59" s="307"/>
      <c r="B59" s="265"/>
      <c r="C59" s="300"/>
      <c r="D59" s="182">
        <v>3</v>
      </c>
      <c r="E59" s="182" t="s">
        <v>381</v>
      </c>
      <c r="F59" s="182" t="s">
        <v>290</v>
      </c>
      <c r="G59" s="182">
        <v>2</v>
      </c>
      <c r="H59" s="133"/>
    </row>
    <row r="60" spans="1:8" ht="9.75" customHeight="1" x14ac:dyDescent="0.2">
      <c r="A60" s="307"/>
      <c r="B60" s="265"/>
      <c r="C60" s="300"/>
      <c r="D60" s="182">
        <v>3</v>
      </c>
      <c r="E60" s="182" t="s">
        <v>338</v>
      </c>
      <c r="F60" s="182" t="s">
        <v>290</v>
      </c>
      <c r="G60" s="182">
        <v>2</v>
      </c>
      <c r="H60" s="133"/>
    </row>
    <row r="61" spans="1:8" ht="9.75" customHeight="1" x14ac:dyDescent="0.2">
      <c r="A61" s="307"/>
      <c r="B61" s="265"/>
      <c r="C61" s="300"/>
      <c r="D61" s="182">
        <v>3</v>
      </c>
      <c r="E61" s="182" t="s">
        <v>339</v>
      </c>
      <c r="F61" s="182" t="s">
        <v>290</v>
      </c>
      <c r="G61" s="182"/>
      <c r="H61" s="133"/>
    </row>
    <row r="62" spans="1:8" ht="9.75" customHeight="1" x14ac:dyDescent="0.2">
      <c r="A62" s="124"/>
      <c r="B62" s="122"/>
      <c r="C62" s="212"/>
      <c r="D62" s="133"/>
      <c r="E62" s="198" t="s">
        <v>464</v>
      </c>
      <c r="F62" s="133"/>
      <c r="G62" s="133"/>
      <c r="H62" s="133"/>
    </row>
    <row r="63" spans="1:8" x14ac:dyDescent="0.2">
      <c r="C63" s="237"/>
    </row>
    <row r="64" spans="1:8" x14ac:dyDescent="0.2">
      <c r="C64" s="237"/>
    </row>
    <row r="65" spans="3:3" x14ac:dyDescent="0.2">
      <c r="C65" s="237"/>
    </row>
    <row r="66" spans="3:3" x14ac:dyDescent="0.2">
      <c r="C66" s="237"/>
    </row>
  </sheetData>
  <protectedRanges>
    <protectedRange password="CDC0" sqref="C6 C3:C4 F55:H56 D32:H36 D31:E31 D44:H51 F37:F43 D52:D62 F52:H53 D11:D20 F17:H20 F11:F16 H11:H16 H54 F54 F28:H31 F24:F27 H21:H27 H37:H43 F58:H62 F57 H57" name="Range1"/>
    <protectedRange password="CDC0" sqref="E11:E16" name="Range1_1"/>
    <protectedRange password="CDC0" sqref="E39:E40" name="Range1_1_3"/>
    <protectedRange password="CDC0" sqref="E55:E56" name="Range1_18_1_1"/>
    <protectedRange password="CDC0" sqref="E58" name="Range1_20_1"/>
    <protectedRange password="CDC0" sqref="E17:E19" name="Range1_1_2"/>
    <protectedRange password="CDC0" sqref="E20" name="Range1_1_2_1"/>
    <protectedRange password="CDC0" sqref="G11" name="Range1_1_1"/>
    <protectedRange password="CDC0" sqref="G12" name="Range1_4"/>
    <protectedRange password="CDC0" sqref="G14" name="Range1_9"/>
    <protectedRange password="CDC0" sqref="G16" name="Range1_9_1"/>
    <protectedRange password="CDC0" sqref="G15" name="Range1_10"/>
    <protectedRange password="CDC0" sqref="G24" name="Range1_12_1"/>
    <protectedRange password="CDC0" sqref="G25" name="Range1_13"/>
    <protectedRange password="CDC0" sqref="G37" name="Range1_15"/>
    <protectedRange password="CDC0" sqref="G42:G43" name="Range1_17"/>
    <protectedRange password="CDC0" sqref="G22:G23" name="Range1_1_4"/>
    <protectedRange password="CDC0" sqref="E21:F23" name="Range1_1_2_2"/>
  </protectedRanges>
  <mergeCells count="25">
    <mergeCell ref="A6:B6"/>
    <mergeCell ref="A3:B3"/>
    <mergeCell ref="A4:B4"/>
    <mergeCell ref="A5:B5"/>
    <mergeCell ref="C32:C36"/>
    <mergeCell ref="A7:B7"/>
    <mergeCell ref="A8:B8"/>
    <mergeCell ref="A10:B10"/>
    <mergeCell ref="A11:A20"/>
    <mergeCell ref="B11:B20"/>
    <mergeCell ref="C11:C20"/>
    <mergeCell ref="A21:A31"/>
    <mergeCell ref="B21:B31"/>
    <mergeCell ref="C21:C31"/>
    <mergeCell ref="A32:A36"/>
    <mergeCell ref="B32:B36"/>
    <mergeCell ref="A52:A61"/>
    <mergeCell ref="B52:B61"/>
    <mergeCell ref="C52:C61"/>
    <mergeCell ref="A37:A45"/>
    <mergeCell ref="B37:B45"/>
    <mergeCell ref="C37:C45"/>
    <mergeCell ref="A46:A51"/>
    <mergeCell ref="B46:B51"/>
    <mergeCell ref="C46:C51"/>
  </mergeCells>
  <hyperlinks>
    <hyperlink ref="E4" location="'b. List of result templates'!A1" display="the list of results templates" xr:uid="{00000000-0004-0000-0B00-000000000000}"/>
  </hyperlinks>
  <printOptions gridLines="1"/>
  <pageMargins left="0.74803149606299213" right="0.31496062992125984" top="0.98425196850393704" bottom="0.98425196850393704" header="0.51181102362204722" footer="0.51181102362204722"/>
  <pageSetup paperSize="9" scale="89" fitToHeight="5" orientation="landscape" r:id="rId1"/>
  <headerFooter alignWithMargins="0">
    <oddHeader>&amp;CResidue RESULTS for Porcine
Group B&amp;RPage &amp;P of &amp;N</oddHeader>
  </headerFooter>
  <rowBreaks count="1" manualBreakCount="1">
    <brk id="9"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41"/>
  <sheetViews>
    <sheetView topLeftCell="A36" zoomScaleNormal="100" zoomScaleSheetLayoutView="100" workbookViewId="0">
      <selection activeCell="E29" sqref="E29"/>
    </sheetView>
  </sheetViews>
  <sheetFormatPr defaultColWidth="9.140625" defaultRowHeight="10.5" x14ac:dyDescent="0.2"/>
  <cols>
    <col min="1" max="1" width="35.42578125" style="216" customWidth="1"/>
    <col min="2" max="2" width="14.85546875" style="215" customWidth="1"/>
    <col min="3" max="3" width="15.5703125" style="216" customWidth="1"/>
    <col min="4" max="4" width="30.42578125" style="216" customWidth="1"/>
    <col min="5" max="5" width="13.85546875" style="216" customWidth="1"/>
    <col min="6" max="6" width="26" style="216" customWidth="1"/>
    <col min="7" max="7" width="23.85546875" style="216" customWidth="1"/>
    <col min="8" max="16384" width="9.140625" style="216"/>
  </cols>
  <sheetData>
    <row r="1" spans="1:7" ht="20.25" x14ac:dyDescent="0.2">
      <c r="A1" s="217" t="s">
        <v>207</v>
      </c>
    </row>
    <row r="2" spans="1:7" ht="9.75" customHeight="1" x14ac:dyDescent="0.2"/>
    <row r="3" spans="1:7" ht="12.75" customHeight="1" x14ac:dyDescent="0.2">
      <c r="A3" s="44" t="s">
        <v>45</v>
      </c>
      <c r="B3" s="40" t="s">
        <v>491</v>
      </c>
      <c r="D3" s="218" t="s">
        <v>186</v>
      </c>
      <c r="F3" s="219" t="s">
        <v>198</v>
      </c>
      <c r="G3" s="219"/>
    </row>
    <row r="4" spans="1:7" ht="16.5" customHeight="1" x14ac:dyDescent="0.2">
      <c r="A4" s="44" t="s">
        <v>46</v>
      </c>
      <c r="B4" s="41">
        <v>2023</v>
      </c>
      <c r="D4" s="220" t="s">
        <v>185</v>
      </c>
      <c r="E4" s="221"/>
      <c r="F4" s="219" t="s">
        <v>199</v>
      </c>
      <c r="G4" s="219"/>
    </row>
    <row r="5" spans="1:7" ht="20.25" x14ac:dyDescent="0.2">
      <c r="A5" s="44" t="s">
        <v>47</v>
      </c>
      <c r="B5" s="126" t="s">
        <v>64</v>
      </c>
      <c r="F5" s="219" t="s">
        <v>200</v>
      </c>
      <c r="G5" s="219"/>
    </row>
    <row r="6" spans="1:7" ht="20.25" customHeight="1" x14ac:dyDescent="0.2">
      <c r="A6" s="25" t="s">
        <v>86</v>
      </c>
      <c r="B6" s="118">
        <v>3</v>
      </c>
      <c r="D6" s="44" t="s">
        <v>189</v>
      </c>
      <c r="E6" s="219">
        <v>3</v>
      </c>
    </row>
    <row r="7" spans="1:7" ht="9.75" customHeight="1" x14ac:dyDescent="0.2">
      <c r="B7" s="222"/>
      <c r="C7" s="223"/>
      <c r="D7" s="223"/>
    </row>
    <row r="8" spans="1:7" s="224" customFormat="1" ht="56.25" customHeight="1" x14ac:dyDescent="0.2">
      <c r="A8" s="48" t="s">
        <v>100</v>
      </c>
      <c r="B8" s="47" t="s">
        <v>72</v>
      </c>
      <c r="C8" s="48" t="s">
        <v>192</v>
      </c>
      <c r="D8" s="48" t="s">
        <v>1</v>
      </c>
      <c r="E8" s="48" t="s">
        <v>2</v>
      </c>
      <c r="F8" s="48" t="s">
        <v>73</v>
      </c>
      <c r="G8" s="48" t="s">
        <v>196</v>
      </c>
    </row>
    <row r="9" spans="1:7" ht="9.75" customHeight="1" x14ac:dyDescent="0.2">
      <c r="A9" s="265" t="s">
        <v>75</v>
      </c>
      <c r="B9" s="304"/>
      <c r="C9" s="133"/>
      <c r="D9" s="133"/>
      <c r="E9" s="133"/>
      <c r="F9" s="133"/>
      <c r="G9" s="133"/>
    </row>
    <row r="10" spans="1:7" ht="9.75" customHeight="1" x14ac:dyDescent="0.2">
      <c r="A10" s="265"/>
      <c r="B10" s="304"/>
      <c r="C10" s="133"/>
      <c r="D10" s="133"/>
      <c r="E10" s="133"/>
      <c r="F10" s="133"/>
      <c r="G10" s="133"/>
    </row>
    <row r="11" spans="1:7" ht="9.75" customHeight="1" x14ac:dyDescent="0.2">
      <c r="A11" s="265"/>
      <c r="B11" s="304"/>
      <c r="C11" s="133"/>
      <c r="D11" s="133"/>
      <c r="E11" s="133"/>
      <c r="F11" s="133"/>
      <c r="G11" s="133"/>
    </row>
    <row r="12" spans="1:7" ht="9.75" customHeight="1" x14ac:dyDescent="0.2">
      <c r="A12" s="265"/>
      <c r="B12" s="304"/>
      <c r="C12" s="133"/>
      <c r="D12" s="133"/>
      <c r="E12" s="133"/>
      <c r="F12" s="133"/>
      <c r="G12" s="133"/>
    </row>
    <row r="13" spans="1:7" ht="9.75" customHeight="1" x14ac:dyDescent="0.2">
      <c r="A13" s="265"/>
      <c r="B13" s="304"/>
      <c r="C13" s="133"/>
      <c r="D13" s="133"/>
      <c r="E13" s="133"/>
      <c r="F13" s="133"/>
      <c r="G13" s="133"/>
    </row>
    <row r="14" spans="1:7" ht="9.75" customHeight="1" x14ac:dyDescent="0.2">
      <c r="A14" s="265"/>
      <c r="B14" s="304"/>
      <c r="C14" s="133"/>
      <c r="D14" s="133"/>
      <c r="E14" s="133"/>
      <c r="F14" s="133"/>
      <c r="G14" s="133"/>
    </row>
    <row r="15" spans="1:7" ht="9.75" customHeight="1" x14ac:dyDescent="0.2">
      <c r="A15" s="265"/>
      <c r="B15" s="304"/>
      <c r="C15" s="183"/>
      <c r="D15" s="133"/>
      <c r="E15" s="133"/>
      <c r="F15" s="133"/>
      <c r="G15" s="133"/>
    </row>
    <row r="16" spans="1:7" s="225" customFormat="1" ht="9" customHeight="1" x14ac:dyDescent="0.2">
      <c r="A16" s="265" t="s">
        <v>76</v>
      </c>
      <c r="B16" s="300">
        <v>1</v>
      </c>
      <c r="C16" s="133">
        <v>1</v>
      </c>
      <c r="D16" s="133" t="s">
        <v>397</v>
      </c>
      <c r="E16" s="183" t="s">
        <v>290</v>
      </c>
      <c r="F16" s="183">
        <v>10</v>
      </c>
      <c r="G16" s="133"/>
    </row>
    <row r="17" spans="1:7" s="225" customFormat="1" ht="9" customHeight="1" x14ac:dyDescent="0.2">
      <c r="A17" s="265"/>
      <c r="B17" s="300"/>
      <c r="C17" s="133"/>
      <c r="D17" s="199" t="s">
        <v>482</v>
      </c>
      <c r="E17" s="133"/>
      <c r="F17" s="133"/>
      <c r="G17" s="133"/>
    </row>
    <row r="18" spans="1:7" s="225" customFormat="1" ht="9" customHeight="1" x14ac:dyDescent="0.2">
      <c r="A18" s="265"/>
      <c r="B18" s="300"/>
      <c r="C18" s="133"/>
      <c r="D18" s="199" t="s">
        <v>351</v>
      </c>
      <c r="E18" s="133"/>
      <c r="F18" s="133"/>
      <c r="G18" s="133"/>
    </row>
    <row r="19" spans="1:7" s="225" customFormat="1" ht="9" customHeight="1" x14ac:dyDescent="0.2">
      <c r="A19" s="265"/>
      <c r="B19" s="300"/>
      <c r="C19" s="133"/>
      <c r="D19" s="199" t="s">
        <v>483</v>
      </c>
      <c r="E19" s="133"/>
      <c r="F19" s="133"/>
      <c r="G19" s="133"/>
    </row>
    <row r="20" spans="1:7" s="225" customFormat="1" ht="9" customHeight="1" x14ac:dyDescent="0.2">
      <c r="A20" s="265"/>
      <c r="B20" s="300"/>
      <c r="C20" s="133"/>
      <c r="D20" s="199" t="s">
        <v>484</v>
      </c>
      <c r="E20" s="133"/>
      <c r="F20" s="133"/>
      <c r="G20" s="133"/>
    </row>
    <row r="21" spans="1:7" s="225" customFormat="1" ht="9" customHeight="1" x14ac:dyDescent="0.2">
      <c r="A21" s="265"/>
      <c r="B21" s="300"/>
      <c r="C21" s="133"/>
      <c r="D21" s="199" t="s">
        <v>485</v>
      </c>
      <c r="E21" s="133"/>
      <c r="F21" s="133"/>
      <c r="G21" s="133"/>
    </row>
    <row r="22" spans="1:7" ht="9.75" customHeight="1" x14ac:dyDescent="0.2">
      <c r="A22" s="265"/>
      <c r="B22" s="300"/>
      <c r="C22" s="133"/>
      <c r="D22" s="199" t="s">
        <v>481</v>
      </c>
      <c r="E22" s="133"/>
      <c r="F22" s="133"/>
      <c r="G22" s="133"/>
    </row>
    <row r="23" spans="1:7" ht="9.75" customHeight="1" x14ac:dyDescent="0.2">
      <c r="A23" s="265"/>
      <c r="B23" s="300"/>
      <c r="C23" s="133"/>
      <c r="D23" s="227" t="s">
        <v>486</v>
      </c>
      <c r="E23" s="133"/>
      <c r="F23" s="133"/>
      <c r="G23" s="133"/>
    </row>
    <row r="24" spans="1:7" ht="9.75" customHeight="1" x14ac:dyDescent="0.2">
      <c r="A24" s="265"/>
      <c r="B24" s="300"/>
      <c r="C24" s="133"/>
      <c r="D24" s="133"/>
      <c r="E24" s="133"/>
      <c r="F24" s="133"/>
      <c r="G24" s="133"/>
    </row>
    <row r="25" spans="1:7" ht="9.75" customHeight="1" x14ac:dyDescent="0.2">
      <c r="A25" s="265"/>
      <c r="B25" s="300"/>
      <c r="C25" s="133"/>
      <c r="D25" s="133"/>
      <c r="E25" s="133"/>
      <c r="F25" s="133"/>
      <c r="G25" s="133"/>
    </row>
    <row r="26" spans="1:7" ht="9.75" customHeight="1" x14ac:dyDescent="0.2">
      <c r="A26" s="265"/>
      <c r="B26" s="300"/>
      <c r="C26" s="133"/>
      <c r="D26" s="133"/>
      <c r="E26" s="133"/>
      <c r="F26" s="133"/>
      <c r="G26" s="133"/>
    </row>
    <row r="27" spans="1:7" ht="9.75" customHeight="1" x14ac:dyDescent="0.2">
      <c r="A27" s="265" t="s">
        <v>77</v>
      </c>
      <c r="B27" s="300">
        <v>1</v>
      </c>
      <c r="C27" s="183">
        <v>1</v>
      </c>
      <c r="D27" s="183" t="s">
        <v>352</v>
      </c>
      <c r="E27" s="183" t="s">
        <v>290</v>
      </c>
      <c r="F27" s="183">
        <v>10</v>
      </c>
      <c r="G27" s="183"/>
    </row>
    <row r="28" spans="1:7" ht="9.75" customHeight="1" x14ac:dyDescent="0.2">
      <c r="A28" s="265"/>
      <c r="B28" s="300"/>
      <c r="C28" s="183">
        <v>1</v>
      </c>
      <c r="D28" s="183" t="s">
        <v>353</v>
      </c>
      <c r="E28" s="183" t="s">
        <v>290</v>
      </c>
      <c r="F28" s="183">
        <v>10</v>
      </c>
      <c r="G28" s="183"/>
    </row>
    <row r="29" spans="1:7" ht="9.75" customHeight="1" x14ac:dyDescent="0.2">
      <c r="A29" s="265"/>
      <c r="B29" s="300"/>
      <c r="C29" s="183">
        <v>1</v>
      </c>
      <c r="D29" s="183" t="s">
        <v>354</v>
      </c>
      <c r="E29" s="183" t="s">
        <v>290</v>
      </c>
      <c r="F29" s="183">
        <v>10</v>
      </c>
      <c r="G29" s="183"/>
    </row>
    <row r="30" spans="1:7" ht="9.75" customHeight="1" x14ac:dyDescent="0.2">
      <c r="A30" s="265"/>
      <c r="B30" s="300"/>
      <c r="C30" s="183">
        <v>1</v>
      </c>
      <c r="D30" s="183" t="s">
        <v>355</v>
      </c>
      <c r="E30" s="183" t="s">
        <v>290</v>
      </c>
      <c r="F30" s="183">
        <v>10</v>
      </c>
      <c r="G30" s="183"/>
    </row>
    <row r="31" spans="1:7" ht="9.75" customHeight="1" x14ac:dyDescent="0.2">
      <c r="A31" s="265"/>
      <c r="B31" s="300"/>
      <c r="C31" s="183">
        <v>1</v>
      </c>
      <c r="D31" s="183" t="s">
        <v>356</v>
      </c>
      <c r="E31" s="183" t="s">
        <v>290</v>
      </c>
      <c r="F31" s="183">
        <v>50</v>
      </c>
      <c r="G31" s="183"/>
    </row>
    <row r="32" spans="1:7" ht="9.75" customHeight="1" x14ac:dyDescent="0.2">
      <c r="A32" s="265"/>
      <c r="B32" s="300"/>
      <c r="C32" s="183">
        <v>1</v>
      </c>
      <c r="D32" s="183" t="s">
        <v>357</v>
      </c>
      <c r="E32" s="183" t="s">
        <v>290</v>
      </c>
      <c r="F32" s="183">
        <v>50</v>
      </c>
      <c r="G32" s="183"/>
    </row>
    <row r="33" spans="1:7" s="225" customFormat="1" ht="12.75" customHeight="1" x14ac:dyDescent="0.2">
      <c r="A33" s="265" t="s">
        <v>78</v>
      </c>
      <c r="B33" s="300">
        <v>1</v>
      </c>
      <c r="C33" s="183">
        <v>1</v>
      </c>
      <c r="D33" s="183" t="s">
        <v>367</v>
      </c>
      <c r="E33" s="183" t="s">
        <v>285</v>
      </c>
      <c r="F33" s="183">
        <v>3000</v>
      </c>
      <c r="G33" s="133"/>
    </row>
    <row r="34" spans="1:7" ht="9.75" customHeight="1" x14ac:dyDescent="0.2">
      <c r="A34" s="265"/>
      <c r="B34" s="300"/>
      <c r="C34" s="183">
        <v>1</v>
      </c>
      <c r="D34" s="183" t="s">
        <v>368</v>
      </c>
      <c r="E34" s="183" t="s">
        <v>285</v>
      </c>
      <c r="F34" s="183">
        <v>50</v>
      </c>
      <c r="G34" s="133"/>
    </row>
    <row r="35" spans="1:7" ht="9.75" customHeight="1" x14ac:dyDescent="0.2">
      <c r="A35" s="265"/>
      <c r="B35" s="300"/>
      <c r="C35" s="133"/>
      <c r="D35" s="133"/>
      <c r="E35" s="133"/>
      <c r="F35" s="133"/>
      <c r="G35" s="133"/>
    </row>
    <row r="36" spans="1:7" ht="9.75" customHeight="1" x14ac:dyDescent="0.2">
      <c r="A36" s="265" t="s">
        <v>79</v>
      </c>
      <c r="B36" s="300"/>
      <c r="C36" s="133"/>
      <c r="D36" s="133"/>
      <c r="E36" s="133"/>
      <c r="F36" s="133"/>
      <c r="G36" s="133"/>
    </row>
    <row r="37" spans="1:7" ht="9.75" customHeight="1" x14ac:dyDescent="0.2">
      <c r="A37" s="265"/>
      <c r="B37" s="300"/>
      <c r="C37" s="133"/>
      <c r="D37" s="133"/>
      <c r="E37" s="133"/>
      <c r="F37" s="133"/>
      <c r="G37" s="133"/>
    </row>
    <row r="38" spans="1:7" ht="9.75" customHeight="1" x14ac:dyDescent="0.2">
      <c r="A38" s="265"/>
      <c r="B38" s="300"/>
      <c r="C38" s="133"/>
      <c r="D38" s="133"/>
      <c r="E38" s="133"/>
      <c r="F38" s="133"/>
      <c r="G38" s="133"/>
    </row>
    <row r="39" spans="1:7" ht="9.75" customHeight="1" x14ac:dyDescent="0.2">
      <c r="A39" s="265"/>
      <c r="B39" s="300"/>
      <c r="C39" s="133"/>
      <c r="D39" s="133"/>
      <c r="E39" s="133"/>
      <c r="F39" s="133"/>
      <c r="G39" s="133"/>
    </row>
    <row r="40" spans="1:7" ht="9.75" customHeight="1" x14ac:dyDescent="0.2">
      <c r="A40" s="265"/>
      <c r="B40" s="300"/>
      <c r="C40" s="133"/>
      <c r="D40" s="133"/>
      <c r="E40" s="133"/>
      <c r="F40" s="133"/>
      <c r="G40" s="133"/>
    </row>
    <row r="41" spans="1:7" ht="9.75" customHeight="1" x14ac:dyDescent="0.2">
      <c r="A41" s="265"/>
      <c r="B41" s="300"/>
      <c r="C41" s="133"/>
      <c r="D41" s="133"/>
      <c r="E41" s="133"/>
      <c r="F41" s="133"/>
      <c r="G41" s="133"/>
    </row>
  </sheetData>
  <protectedRanges>
    <protectedRange password="CDC0" sqref="B3:B4" name="Range1"/>
    <protectedRange password="CDC0" sqref="C9:G16 C35:G41 F33:G34 E17:G22 C23:G26 C17:C22 C27:C34" name="Range1_1"/>
    <protectedRange password="CDC0" sqref="D27:E32" name="Range1_1_1"/>
    <protectedRange password="CDC0" sqref="D33:E34" name="Range1_1_2"/>
    <protectedRange password="CDC0" sqref="F27:G32" name="Range1_10_1"/>
  </protectedRanges>
  <mergeCells count="10">
    <mergeCell ref="A9:A15"/>
    <mergeCell ref="B9:B15"/>
    <mergeCell ref="A16:A26"/>
    <mergeCell ref="B16:B26"/>
    <mergeCell ref="A36:A41"/>
    <mergeCell ref="B36:B41"/>
    <mergeCell ref="A27:A32"/>
    <mergeCell ref="B27:B32"/>
    <mergeCell ref="A33:A35"/>
    <mergeCell ref="B33:B35"/>
  </mergeCells>
  <hyperlinks>
    <hyperlink ref="D4" location="'b. List of result templates'!A1" display="the list of results templates" xr:uid="{00000000-0004-0000-0C00-000000000000}"/>
  </hyperlinks>
  <printOptions gridLines="1"/>
  <pageMargins left="0.74803149606299213" right="0.31496062992125984" top="0.98425196850393704" bottom="0.98425196850393704" header="0.51181102362204722" footer="0.51181102362204722"/>
  <pageSetup paperSize="9" scale="86" fitToHeight="4" orientation="landscape" r:id="rId1"/>
  <headerFooter alignWithMargins="0">
    <oddHeader>&amp;C&amp;12Residue RESULTS for porcine 
Pesticides&amp;RPage &amp;P of &amp;N</oddHeader>
  </headerFooter>
  <rowBreaks count="1" manualBreakCount="1">
    <brk id="7" max="1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25"/>
  <sheetViews>
    <sheetView topLeftCell="A12" zoomScaleNormal="100" zoomScaleSheetLayoutView="100" workbookViewId="0">
      <selection activeCell="E28" sqref="E28"/>
    </sheetView>
  </sheetViews>
  <sheetFormatPr defaultColWidth="9.140625" defaultRowHeight="10.5" x14ac:dyDescent="0.2"/>
  <cols>
    <col min="1" max="1" width="35.42578125" style="216" customWidth="1"/>
    <col min="2" max="2" width="14.85546875" style="215" customWidth="1"/>
    <col min="3" max="3" width="16.42578125" style="216" customWidth="1"/>
    <col min="4" max="4" width="39.5703125" style="216" bestFit="1" customWidth="1"/>
    <col min="5" max="5" width="22" style="216" bestFit="1" customWidth="1"/>
    <col min="6" max="6" width="23.5703125" style="216" customWidth="1"/>
    <col min="7" max="7" width="21.42578125" style="216" customWidth="1"/>
    <col min="8" max="16384" width="9.140625" style="216"/>
  </cols>
  <sheetData>
    <row r="1" spans="1:7" ht="20.25" x14ac:dyDescent="0.2">
      <c r="A1" s="217" t="s">
        <v>208</v>
      </c>
    </row>
    <row r="2" spans="1:7" ht="9.75" customHeight="1" x14ac:dyDescent="0.2"/>
    <row r="3" spans="1:7" ht="12.75" customHeight="1" x14ac:dyDescent="0.2">
      <c r="A3" s="44" t="s">
        <v>45</v>
      </c>
      <c r="B3" s="40" t="s">
        <v>491</v>
      </c>
      <c r="D3" s="218" t="s">
        <v>186</v>
      </c>
      <c r="F3" s="219" t="s">
        <v>198</v>
      </c>
      <c r="G3" s="219"/>
    </row>
    <row r="4" spans="1:7" ht="16.5" customHeight="1" x14ac:dyDescent="0.2">
      <c r="A4" s="44" t="s">
        <v>46</v>
      </c>
      <c r="B4" s="41">
        <v>2023</v>
      </c>
      <c r="D4" s="220" t="s">
        <v>185</v>
      </c>
      <c r="E4" s="221"/>
      <c r="F4" s="219" t="s">
        <v>199</v>
      </c>
      <c r="G4" s="219"/>
    </row>
    <row r="5" spans="1:7" ht="20.25" x14ac:dyDescent="0.2">
      <c r="A5" s="44" t="s">
        <v>47</v>
      </c>
      <c r="B5" s="126" t="s">
        <v>64</v>
      </c>
      <c r="F5" s="219" t="s">
        <v>200</v>
      </c>
      <c r="G5" s="219"/>
    </row>
    <row r="6" spans="1:7" ht="31.5" x14ac:dyDescent="0.2">
      <c r="A6" s="25" t="s">
        <v>44</v>
      </c>
      <c r="B6" s="118">
        <v>18627</v>
      </c>
      <c r="C6" s="229"/>
      <c r="F6" s="229"/>
      <c r="G6" s="229"/>
    </row>
    <row r="7" spans="1:7" ht="21.75" customHeight="1" x14ac:dyDescent="0.2">
      <c r="A7" s="25" t="s">
        <v>203</v>
      </c>
      <c r="B7" s="150">
        <f>B6*0.003%</f>
        <v>0.55881000000000003</v>
      </c>
    </row>
    <row r="8" spans="1:7" ht="20.25" customHeight="1" x14ac:dyDescent="0.2">
      <c r="A8" s="25" t="s">
        <v>48</v>
      </c>
      <c r="B8" s="118">
        <v>9</v>
      </c>
      <c r="D8" s="44" t="s">
        <v>189</v>
      </c>
      <c r="E8" s="219">
        <v>9</v>
      </c>
    </row>
    <row r="9" spans="1:7" ht="9.75" customHeight="1" x14ac:dyDescent="0.2">
      <c r="B9" s="222"/>
      <c r="C9" s="223"/>
      <c r="D9" s="223"/>
    </row>
    <row r="10" spans="1:7" s="224" customFormat="1" ht="63" customHeight="1" x14ac:dyDescent="0.2">
      <c r="A10" s="48" t="s">
        <v>95</v>
      </c>
      <c r="B10" s="47" t="s">
        <v>72</v>
      </c>
      <c r="C10" s="48" t="s">
        <v>192</v>
      </c>
      <c r="D10" s="48" t="s">
        <v>1</v>
      </c>
      <c r="E10" s="48" t="s">
        <v>2</v>
      </c>
      <c r="F10" s="48" t="s">
        <v>73</v>
      </c>
      <c r="G10" s="48" t="s">
        <v>196</v>
      </c>
    </row>
    <row r="11" spans="1:7" ht="11.25" customHeight="1" x14ac:dyDescent="0.2">
      <c r="A11" s="265" t="s">
        <v>94</v>
      </c>
      <c r="B11" s="300">
        <v>3</v>
      </c>
      <c r="C11" s="181">
        <v>3</v>
      </c>
      <c r="D11" s="181" t="s">
        <v>358</v>
      </c>
      <c r="E11" s="181" t="s">
        <v>398</v>
      </c>
      <c r="F11" s="181">
        <v>40</v>
      </c>
      <c r="G11" s="133"/>
    </row>
    <row r="12" spans="1:7" ht="9.75" customHeight="1" x14ac:dyDescent="0.2">
      <c r="A12" s="265"/>
      <c r="B12" s="300"/>
      <c r="C12" s="181"/>
      <c r="D12" s="181"/>
      <c r="E12" s="181"/>
      <c r="F12" s="181"/>
      <c r="G12" s="133"/>
    </row>
    <row r="13" spans="1:7" ht="9.75" customHeight="1" x14ac:dyDescent="0.2">
      <c r="A13" s="265"/>
      <c r="B13" s="300"/>
      <c r="C13" s="181"/>
      <c r="D13" s="181"/>
      <c r="E13" s="181"/>
      <c r="F13" s="181"/>
      <c r="G13" s="133"/>
    </row>
    <row r="14" spans="1:7" ht="9.75" customHeight="1" x14ac:dyDescent="0.2">
      <c r="A14" s="265"/>
      <c r="B14" s="300"/>
      <c r="C14" s="181"/>
      <c r="D14" s="181"/>
      <c r="E14" s="181"/>
      <c r="F14" s="181"/>
      <c r="G14" s="133"/>
    </row>
    <row r="15" spans="1:7" ht="9.75" customHeight="1" x14ac:dyDescent="0.2">
      <c r="A15" s="265"/>
      <c r="B15" s="300"/>
      <c r="C15" s="181"/>
      <c r="D15" s="181"/>
      <c r="E15" s="181"/>
      <c r="F15" s="181"/>
      <c r="G15" s="133"/>
    </row>
    <row r="16" spans="1:7" ht="11.25" customHeight="1" x14ac:dyDescent="0.2">
      <c r="A16" s="307" t="s">
        <v>80</v>
      </c>
      <c r="B16" s="300">
        <v>3</v>
      </c>
      <c r="C16" s="181">
        <v>3</v>
      </c>
      <c r="D16" s="181" t="s">
        <v>359</v>
      </c>
      <c r="E16" s="181" t="s">
        <v>284</v>
      </c>
      <c r="F16" s="181">
        <v>50</v>
      </c>
      <c r="G16" s="133"/>
    </row>
    <row r="17" spans="1:7" ht="9.75" customHeight="1" x14ac:dyDescent="0.2">
      <c r="A17" s="307"/>
      <c r="B17" s="300"/>
      <c r="C17" s="181">
        <v>3</v>
      </c>
      <c r="D17" s="181" t="s">
        <v>360</v>
      </c>
      <c r="E17" s="181" t="s">
        <v>284</v>
      </c>
      <c r="F17" s="181">
        <v>100</v>
      </c>
      <c r="G17" s="133"/>
    </row>
    <row r="18" spans="1:7" ht="9.75" customHeight="1" x14ac:dyDescent="0.2">
      <c r="A18" s="307"/>
      <c r="B18" s="300"/>
      <c r="C18" s="181">
        <v>3</v>
      </c>
      <c r="D18" s="181" t="s">
        <v>366</v>
      </c>
      <c r="E18" s="181" t="s">
        <v>284</v>
      </c>
      <c r="F18" s="181" t="s">
        <v>537</v>
      </c>
      <c r="G18" s="133"/>
    </row>
    <row r="19" spans="1:7" ht="9.75" customHeight="1" x14ac:dyDescent="0.2">
      <c r="A19" s="307"/>
      <c r="B19" s="300"/>
      <c r="C19" s="181">
        <v>3</v>
      </c>
      <c r="D19" s="181" t="s">
        <v>365</v>
      </c>
      <c r="E19" s="181" t="s">
        <v>284</v>
      </c>
      <c r="F19" s="181" t="s">
        <v>538</v>
      </c>
      <c r="G19" s="133"/>
    </row>
    <row r="20" spans="1:7" ht="9.75" customHeight="1" x14ac:dyDescent="0.2">
      <c r="A20" s="307"/>
      <c r="B20" s="300"/>
      <c r="C20" s="181"/>
      <c r="D20" s="181"/>
      <c r="E20" s="181"/>
      <c r="F20" s="181"/>
      <c r="G20" s="133"/>
    </row>
    <row r="21" spans="1:7" ht="11.25" customHeight="1" x14ac:dyDescent="0.2">
      <c r="A21" s="307" t="s">
        <v>79</v>
      </c>
      <c r="B21" s="300">
        <v>3</v>
      </c>
      <c r="C21" s="181">
        <v>1</v>
      </c>
      <c r="D21" s="181" t="s">
        <v>361</v>
      </c>
      <c r="E21" s="181" t="s">
        <v>362</v>
      </c>
      <c r="F21" s="181">
        <v>10</v>
      </c>
      <c r="G21" s="133"/>
    </row>
    <row r="22" spans="1:7" ht="9.75" customHeight="1" x14ac:dyDescent="0.2">
      <c r="A22" s="307"/>
      <c r="B22" s="300"/>
      <c r="C22" s="181">
        <v>1</v>
      </c>
      <c r="D22" s="181" t="s">
        <v>363</v>
      </c>
      <c r="E22" s="181" t="s">
        <v>362</v>
      </c>
      <c r="F22" s="181">
        <v>100</v>
      </c>
      <c r="G22" s="133"/>
    </row>
    <row r="23" spans="1:7" ht="9.75" customHeight="1" x14ac:dyDescent="0.2">
      <c r="A23" s="307"/>
      <c r="B23" s="300"/>
      <c r="C23" s="181">
        <v>1</v>
      </c>
      <c r="D23" s="181" t="s">
        <v>364</v>
      </c>
      <c r="E23" s="181" t="s">
        <v>362</v>
      </c>
      <c r="F23" s="181">
        <v>50</v>
      </c>
      <c r="G23" s="133"/>
    </row>
    <row r="24" spans="1:7" ht="9.75" customHeight="1" x14ac:dyDescent="0.2">
      <c r="A24" s="307"/>
      <c r="B24" s="300"/>
      <c r="C24" s="181">
        <v>1</v>
      </c>
      <c r="D24" s="181" t="s">
        <v>399</v>
      </c>
      <c r="E24" s="181" t="s">
        <v>362</v>
      </c>
      <c r="F24" s="181">
        <v>5000</v>
      </c>
      <c r="G24" s="133"/>
    </row>
    <row r="25" spans="1:7" ht="9.75" customHeight="1" x14ac:dyDescent="0.2">
      <c r="A25" s="307"/>
      <c r="B25" s="300"/>
      <c r="C25" s="133"/>
      <c r="D25" s="199"/>
      <c r="E25" s="133"/>
      <c r="F25" s="133"/>
      <c r="G25" s="133"/>
    </row>
  </sheetData>
  <protectedRanges>
    <protectedRange password="CDC0" sqref="B6 B3:B4 C25 F11:G15 C11:C24 E25:G25 F18:G24 G16:G17" name="Range1"/>
    <protectedRange password="CDC0" sqref="D12:E15 D20:E20 E16:E19" name="Range1_1"/>
    <protectedRange password="CDC0" sqref="D11" name="Range1_8"/>
    <protectedRange password="CDC0" sqref="D24" name="Range1_4_1"/>
    <protectedRange password="CDC0" sqref="D21:D23" name="Range1_2_4"/>
    <protectedRange password="CDC0" sqref="D16:D19" name="Range1_1_1"/>
    <protectedRange password="CDC0" sqref="D25" name="Range1_4"/>
    <protectedRange password="CDC0" sqref="F16:F17" name="Range1_3"/>
  </protectedRanges>
  <mergeCells count="6">
    <mergeCell ref="A11:A15"/>
    <mergeCell ref="B11:B15"/>
    <mergeCell ref="A21:A25"/>
    <mergeCell ref="B21:B25"/>
    <mergeCell ref="A16:A20"/>
    <mergeCell ref="B16:B20"/>
  </mergeCells>
  <hyperlinks>
    <hyperlink ref="D4" location="'b. List of result templates'!A1" display="the list of results templates" xr:uid="{00000000-0004-0000-0D00-000000000000}"/>
  </hyperlinks>
  <printOptions gridLines="1"/>
  <pageMargins left="0.74803149606299213" right="0.31496062992125984" top="0.98425196850393704" bottom="0.98425196850393704" header="0.51181102362204722" footer="0.51181102362204722"/>
  <pageSetup paperSize="9" scale="87" fitToHeight="4" orientation="landscape" r:id="rId1"/>
  <headerFooter alignWithMargins="0">
    <oddHeader>&amp;C&amp;12Residue RESULTS for porcine 
Contaminants&amp;RPage &amp;P of &amp;N</oddHeader>
  </headerFooter>
  <rowBreaks count="1" manualBreakCount="1">
    <brk id="9"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94"/>
  <sheetViews>
    <sheetView zoomScaleNormal="100" zoomScaleSheetLayoutView="88" workbookViewId="0">
      <pane xSplit="4" ySplit="11" topLeftCell="E66" activePane="bottomRight" state="frozen"/>
      <selection activeCell="J35" sqref="J35"/>
      <selection pane="topRight" activeCell="J35" sqref="J35"/>
      <selection pane="bottomLeft" activeCell="J35" sqref="J35"/>
      <selection pane="bottomRight" activeCell="C12" sqref="C12:C94"/>
    </sheetView>
  </sheetViews>
  <sheetFormatPr defaultColWidth="9.140625" defaultRowHeight="10.5" x14ac:dyDescent="0.2"/>
  <cols>
    <col min="1" max="1" width="4.5703125" style="3" customWidth="1"/>
    <col min="2" max="2" width="23" style="3" customWidth="1"/>
    <col min="3" max="3" width="7" style="2" customWidth="1"/>
    <col min="4" max="4" width="6.85546875" style="3" customWidth="1"/>
    <col min="5" max="5" width="14.42578125" style="3" customWidth="1"/>
    <col min="6" max="6" width="31.140625" style="3" customWidth="1"/>
    <col min="7" max="7" width="19.85546875" style="3" customWidth="1"/>
    <col min="8" max="8" width="22.85546875" style="3" customWidth="1"/>
    <col min="9" max="9" width="21.5703125" style="3" customWidth="1"/>
    <col min="10" max="16384" width="9.140625" style="3"/>
  </cols>
  <sheetData>
    <row r="1" spans="1:9" ht="20.25" x14ac:dyDescent="0.2">
      <c r="A1" s="43" t="s">
        <v>206</v>
      </c>
      <c r="B1" s="1"/>
    </row>
    <row r="2" spans="1:9" ht="9.75" customHeight="1" thickBot="1" x14ac:dyDescent="0.25"/>
    <row r="3" spans="1:9" ht="12.75" customHeight="1" x14ac:dyDescent="0.2">
      <c r="A3" s="266" t="s">
        <v>45</v>
      </c>
      <c r="B3" s="267"/>
      <c r="C3" s="270"/>
      <c r="D3" s="272"/>
      <c r="F3" s="96" t="s">
        <v>186</v>
      </c>
      <c r="G3" s="4"/>
      <c r="H3" s="104" t="s">
        <v>198</v>
      </c>
      <c r="I3" s="105"/>
    </row>
    <row r="4" spans="1:9" ht="21" thickBot="1" x14ac:dyDescent="0.25">
      <c r="A4" s="268" t="s">
        <v>46</v>
      </c>
      <c r="B4" s="269"/>
      <c r="C4" s="334">
        <v>2023</v>
      </c>
      <c r="D4" s="335"/>
      <c r="F4" s="130" t="s">
        <v>185</v>
      </c>
      <c r="G4" s="4"/>
      <c r="H4" s="106" t="s">
        <v>199</v>
      </c>
      <c r="I4" s="107"/>
    </row>
    <row r="5" spans="1:9" ht="21" thickBot="1" x14ac:dyDescent="0.25">
      <c r="A5" s="266" t="s">
        <v>47</v>
      </c>
      <c r="B5" s="267"/>
      <c r="C5" s="336" t="s">
        <v>65</v>
      </c>
      <c r="D5" s="337"/>
      <c r="F5" s="5"/>
      <c r="G5" s="5"/>
      <c r="H5" s="108" t="s">
        <v>200</v>
      </c>
      <c r="I5" s="109"/>
    </row>
    <row r="6" spans="1:9" ht="45.75" customHeight="1" thickBot="1" x14ac:dyDescent="0.25">
      <c r="A6" s="265" t="s">
        <v>44</v>
      </c>
      <c r="B6" s="278"/>
      <c r="C6" s="290">
        <v>180000</v>
      </c>
      <c r="D6" s="292"/>
      <c r="H6" s="7"/>
      <c r="I6" s="7"/>
    </row>
    <row r="7" spans="1:9" ht="21.75" customHeight="1" thickBot="1" x14ac:dyDescent="0.25">
      <c r="A7" s="276" t="s">
        <v>204</v>
      </c>
      <c r="B7" s="277"/>
      <c r="C7" s="279">
        <f>$C$6*0.02%</f>
        <v>36</v>
      </c>
      <c r="D7" s="281"/>
    </row>
    <row r="8" spans="1:9" ht="21" thickBot="1" x14ac:dyDescent="0.25">
      <c r="A8" s="265" t="s">
        <v>62</v>
      </c>
      <c r="B8" s="267"/>
      <c r="C8" s="290">
        <v>60</v>
      </c>
      <c r="D8" s="292"/>
      <c r="F8" s="92" t="s">
        <v>189</v>
      </c>
      <c r="G8" s="93"/>
    </row>
    <row r="9" spans="1:9" ht="9.75" customHeight="1" x14ac:dyDescent="0.2">
      <c r="B9" s="8"/>
      <c r="C9" s="9"/>
      <c r="D9" s="10"/>
      <c r="E9" s="11"/>
      <c r="F9" s="11"/>
    </row>
    <row r="10" spans="1:9" s="12" customFormat="1" ht="24" customHeight="1" x14ac:dyDescent="0.2">
      <c r="A10" s="328" t="s">
        <v>99</v>
      </c>
      <c r="B10" s="329"/>
      <c r="C10" s="332" t="s">
        <v>211</v>
      </c>
      <c r="D10" s="333"/>
      <c r="E10" s="258" t="s">
        <v>210</v>
      </c>
      <c r="F10" s="258" t="s">
        <v>1</v>
      </c>
      <c r="G10" s="258" t="s">
        <v>2</v>
      </c>
      <c r="H10" s="258" t="s">
        <v>74</v>
      </c>
      <c r="I10" s="258" t="s">
        <v>178</v>
      </c>
    </row>
    <row r="11" spans="1:9" s="12" customFormat="1" ht="27" customHeight="1" x14ac:dyDescent="0.2">
      <c r="A11" s="330"/>
      <c r="B11" s="331"/>
      <c r="C11" s="110" t="s">
        <v>3</v>
      </c>
      <c r="D11" s="111" t="s">
        <v>0</v>
      </c>
      <c r="E11" s="260"/>
      <c r="F11" s="260"/>
      <c r="G11" s="259"/>
      <c r="H11" s="260"/>
      <c r="I11" s="260"/>
    </row>
    <row r="12" spans="1:9" ht="9.75" customHeight="1" x14ac:dyDescent="0.2">
      <c r="A12" s="264" t="s">
        <v>13</v>
      </c>
      <c r="B12" s="296" t="s">
        <v>52</v>
      </c>
      <c r="C12" s="314"/>
      <c r="D12" s="311"/>
      <c r="E12" s="157"/>
      <c r="F12" s="16"/>
      <c r="G12" s="16"/>
      <c r="H12" s="18"/>
      <c r="I12" s="18"/>
    </row>
    <row r="13" spans="1:9" ht="9.75" customHeight="1" x14ac:dyDescent="0.2">
      <c r="A13" s="264"/>
      <c r="B13" s="296"/>
      <c r="C13" s="314"/>
      <c r="D13" s="311"/>
      <c r="E13" s="154"/>
      <c r="F13" s="18"/>
      <c r="G13" s="18"/>
      <c r="H13" s="18"/>
      <c r="I13" s="18"/>
    </row>
    <row r="14" spans="1:9" ht="9.75" customHeight="1" x14ac:dyDescent="0.2">
      <c r="A14" s="264"/>
      <c r="B14" s="296"/>
      <c r="C14" s="314"/>
      <c r="D14" s="311"/>
      <c r="E14" s="154"/>
      <c r="F14" s="18"/>
      <c r="G14" s="18"/>
      <c r="H14" s="18"/>
      <c r="I14" s="18"/>
    </row>
    <row r="15" spans="1:9" ht="9.75" customHeight="1" x14ac:dyDescent="0.2">
      <c r="A15" s="264"/>
      <c r="B15" s="296"/>
      <c r="C15" s="314"/>
      <c r="D15" s="311"/>
      <c r="E15" s="154" t="s">
        <v>10</v>
      </c>
      <c r="F15" s="18"/>
      <c r="G15" s="18"/>
      <c r="H15" s="18"/>
      <c r="I15" s="18"/>
    </row>
    <row r="16" spans="1:9" ht="9.75" customHeight="1" x14ac:dyDescent="0.2">
      <c r="A16" s="264"/>
      <c r="B16" s="296"/>
      <c r="C16" s="314"/>
      <c r="D16" s="311"/>
      <c r="E16" s="154"/>
      <c r="F16" s="17"/>
      <c r="G16" s="17"/>
      <c r="H16" s="18"/>
      <c r="I16" s="18"/>
    </row>
    <row r="17" spans="1:9" ht="9.75" customHeight="1" x14ac:dyDescent="0.2">
      <c r="A17" s="264"/>
      <c r="B17" s="296"/>
      <c r="C17" s="314"/>
      <c r="D17" s="311"/>
      <c r="E17" s="154"/>
      <c r="F17" s="18"/>
      <c r="G17" s="18"/>
      <c r="H17" s="19"/>
      <c r="I17" s="19"/>
    </row>
    <row r="18" spans="1:9" ht="9.75" customHeight="1" x14ac:dyDescent="0.2">
      <c r="A18" s="264"/>
      <c r="B18" s="296"/>
      <c r="C18" s="314"/>
      <c r="D18" s="311"/>
      <c r="E18" s="156"/>
      <c r="F18" s="21"/>
      <c r="G18" s="21"/>
      <c r="H18" s="21"/>
      <c r="I18" s="21"/>
    </row>
    <row r="19" spans="1:9" ht="9.75" customHeight="1" x14ac:dyDescent="0.2">
      <c r="A19" s="315" t="s">
        <v>14</v>
      </c>
      <c r="B19" s="265" t="s">
        <v>51</v>
      </c>
      <c r="C19" s="314"/>
      <c r="D19" s="311"/>
      <c r="E19" s="157"/>
      <c r="F19" s="16"/>
      <c r="G19" s="16"/>
      <c r="H19" s="16"/>
      <c r="I19" s="16"/>
    </row>
    <row r="20" spans="1:9" ht="9.75" customHeight="1" x14ac:dyDescent="0.2">
      <c r="A20" s="315"/>
      <c r="B20" s="265"/>
      <c r="C20" s="314"/>
      <c r="D20" s="311"/>
      <c r="E20" s="158"/>
      <c r="F20" s="17"/>
      <c r="G20" s="17"/>
      <c r="H20" s="17"/>
      <c r="I20" s="17"/>
    </row>
    <row r="21" spans="1:9" ht="9.75" customHeight="1" x14ac:dyDescent="0.2">
      <c r="A21" s="315"/>
      <c r="B21" s="265"/>
      <c r="C21" s="314"/>
      <c r="D21" s="311"/>
      <c r="E21" s="158"/>
      <c r="F21" s="17"/>
      <c r="G21" s="17"/>
      <c r="H21" s="17"/>
      <c r="I21" s="17"/>
    </row>
    <row r="22" spans="1:9" ht="9.75" customHeight="1" x14ac:dyDescent="0.2">
      <c r="A22" s="315"/>
      <c r="B22" s="265"/>
      <c r="C22" s="314"/>
      <c r="D22" s="311"/>
      <c r="E22" s="158"/>
      <c r="F22" s="17"/>
      <c r="G22" s="17"/>
      <c r="H22" s="17"/>
      <c r="I22" s="17"/>
    </row>
    <row r="23" spans="1:9" ht="9.75" customHeight="1" x14ac:dyDescent="0.2">
      <c r="A23" s="315"/>
      <c r="B23" s="265"/>
      <c r="C23" s="314"/>
      <c r="D23" s="311"/>
      <c r="E23" s="158"/>
      <c r="F23" s="17"/>
      <c r="G23" s="17"/>
      <c r="H23" s="17"/>
      <c r="I23" s="17"/>
    </row>
    <row r="24" spans="1:9" ht="9.75" customHeight="1" x14ac:dyDescent="0.2">
      <c r="A24" s="315"/>
      <c r="B24" s="265"/>
      <c r="C24" s="314"/>
      <c r="D24" s="311"/>
      <c r="E24" s="158"/>
      <c r="F24" s="17"/>
      <c r="G24" s="17"/>
      <c r="H24" s="17"/>
      <c r="I24" s="17"/>
    </row>
    <row r="25" spans="1:9" ht="9.75" customHeight="1" x14ac:dyDescent="0.2">
      <c r="A25" s="315"/>
      <c r="B25" s="265"/>
      <c r="C25" s="314"/>
      <c r="D25" s="311"/>
      <c r="E25" s="158"/>
      <c r="F25" s="17"/>
      <c r="G25" s="17"/>
      <c r="H25" s="17"/>
      <c r="I25" s="17"/>
    </row>
    <row r="26" spans="1:9" ht="9.75" customHeight="1" x14ac:dyDescent="0.2">
      <c r="A26" s="315"/>
      <c r="B26" s="265"/>
      <c r="C26" s="314"/>
      <c r="D26" s="311"/>
      <c r="E26" s="154"/>
      <c r="F26" s="18"/>
      <c r="G26" s="18"/>
      <c r="H26" s="18"/>
      <c r="I26" s="18"/>
    </row>
    <row r="27" spans="1:9" ht="9.75" customHeight="1" x14ac:dyDescent="0.2">
      <c r="A27" s="315"/>
      <c r="B27" s="265"/>
      <c r="C27" s="314"/>
      <c r="D27" s="311"/>
      <c r="E27" s="159"/>
      <c r="F27" s="18"/>
      <c r="G27" s="18"/>
      <c r="H27" s="19"/>
      <c r="I27" s="19"/>
    </row>
    <row r="28" spans="1:9" ht="9.75" customHeight="1" x14ac:dyDescent="0.2">
      <c r="A28" s="315"/>
      <c r="B28" s="265"/>
      <c r="C28" s="314"/>
      <c r="D28" s="311"/>
      <c r="E28" s="159"/>
      <c r="F28" s="18"/>
      <c r="G28" s="18"/>
      <c r="H28" s="19"/>
      <c r="I28" s="19"/>
    </row>
    <row r="29" spans="1:9" ht="9.75" customHeight="1" x14ac:dyDescent="0.2">
      <c r="A29" s="315"/>
      <c r="B29" s="265"/>
      <c r="C29" s="314"/>
      <c r="D29" s="311"/>
      <c r="E29" s="156"/>
      <c r="F29" s="21"/>
      <c r="G29" s="21"/>
      <c r="H29" s="21"/>
      <c r="I29" s="21"/>
    </row>
    <row r="30" spans="1:9" ht="9.75" customHeight="1" x14ac:dyDescent="0.2">
      <c r="A30" s="264" t="s">
        <v>16</v>
      </c>
      <c r="B30" s="296" t="s">
        <v>49</v>
      </c>
      <c r="C30" s="314"/>
      <c r="D30" s="311"/>
      <c r="E30" s="159"/>
      <c r="F30" s="18"/>
      <c r="G30" s="18"/>
      <c r="H30" s="19"/>
      <c r="I30" s="19"/>
    </row>
    <row r="31" spans="1:9" ht="9.75" customHeight="1" x14ac:dyDescent="0.2">
      <c r="A31" s="264"/>
      <c r="B31" s="296"/>
      <c r="C31" s="314"/>
      <c r="D31" s="311"/>
      <c r="E31" s="159"/>
      <c r="F31" s="18"/>
      <c r="G31" s="18"/>
      <c r="H31" s="19"/>
      <c r="I31" s="19"/>
    </row>
    <row r="32" spans="1:9" ht="9.75" customHeight="1" x14ac:dyDescent="0.2">
      <c r="A32" s="264"/>
      <c r="B32" s="296"/>
      <c r="C32" s="314"/>
      <c r="D32" s="311"/>
      <c r="E32" s="159"/>
      <c r="F32" s="18"/>
      <c r="G32" s="18"/>
      <c r="H32" s="19"/>
      <c r="I32" s="19"/>
    </row>
    <row r="33" spans="1:9" ht="9.75" customHeight="1" x14ac:dyDescent="0.2">
      <c r="A33" s="264"/>
      <c r="B33" s="296"/>
      <c r="C33" s="314"/>
      <c r="D33" s="311"/>
      <c r="E33" s="159"/>
      <c r="F33" s="18"/>
      <c r="G33" s="18"/>
      <c r="H33" s="19"/>
      <c r="I33" s="19"/>
    </row>
    <row r="34" spans="1:9" ht="9.75" customHeight="1" x14ac:dyDescent="0.2">
      <c r="A34" s="264"/>
      <c r="B34" s="296"/>
      <c r="C34" s="314"/>
      <c r="D34" s="311"/>
      <c r="E34" s="159"/>
      <c r="F34" s="18"/>
      <c r="G34" s="18"/>
      <c r="H34" s="19"/>
      <c r="I34" s="19"/>
    </row>
    <row r="35" spans="1:9" ht="9.75" customHeight="1" x14ac:dyDescent="0.2">
      <c r="A35" s="264"/>
      <c r="B35" s="296"/>
      <c r="C35" s="314"/>
      <c r="D35" s="311"/>
      <c r="E35" s="159"/>
      <c r="F35" s="18"/>
      <c r="G35" s="18"/>
      <c r="H35" s="19"/>
      <c r="I35" s="19"/>
    </row>
    <row r="36" spans="1:9" ht="9.75" customHeight="1" x14ac:dyDescent="0.2">
      <c r="A36" s="264"/>
      <c r="B36" s="296"/>
      <c r="C36" s="314"/>
      <c r="D36" s="311"/>
      <c r="E36" s="159"/>
      <c r="F36" s="18"/>
      <c r="G36" s="18"/>
      <c r="H36" s="19"/>
      <c r="I36" s="19"/>
    </row>
    <row r="37" spans="1:9" ht="9.75" customHeight="1" x14ac:dyDescent="0.2">
      <c r="A37" s="264"/>
      <c r="B37" s="296"/>
      <c r="C37" s="314"/>
      <c r="D37" s="311"/>
      <c r="E37" s="159"/>
      <c r="F37" s="18"/>
      <c r="G37" s="18"/>
      <c r="H37" s="19"/>
      <c r="I37" s="19"/>
    </row>
    <row r="38" spans="1:9" ht="9.75" customHeight="1" x14ac:dyDescent="0.2">
      <c r="A38" s="264"/>
      <c r="B38" s="296"/>
      <c r="C38" s="314"/>
      <c r="D38" s="311"/>
      <c r="E38" s="159"/>
      <c r="F38" s="18"/>
      <c r="G38" s="18"/>
      <c r="H38" s="19"/>
      <c r="I38" s="19"/>
    </row>
    <row r="39" spans="1:9" ht="9.75" customHeight="1" x14ac:dyDescent="0.2">
      <c r="A39" s="264"/>
      <c r="B39" s="296"/>
      <c r="C39" s="314"/>
      <c r="D39" s="311"/>
      <c r="E39" s="159"/>
      <c r="F39" s="18"/>
      <c r="G39" s="18"/>
      <c r="H39" s="19"/>
      <c r="I39" s="19"/>
    </row>
    <row r="40" spans="1:9" ht="9.75" customHeight="1" x14ac:dyDescent="0.2">
      <c r="A40" s="264"/>
      <c r="B40" s="296"/>
      <c r="C40" s="314"/>
      <c r="D40" s="311"/>
      <c r="E40" s="159"/>
      <c r="F40" s="18"/>
      <c r="G40" s="18"/>
      <c r="H40" s="19"/>
      <c r="I40" s="19"/>
    </row>
    <row r="41" spans="1:9" ht="9.75" customHeight="1" x14ac:dyDescent="0.2">
      <c r="A41" s="264"/>
      <c r="B41" s="296"/>
      <c r="C41" s="314"/>
      <c r="D41" s="311"/>
      <c r="E41" s="156"/>
      <c r="F41" s="21"/>
      <c r="G41" s="21"/>
      <c r="H41" s="21"/>
      <c r="I41" s="21"/>
    </row>
    <row r="42" spans="1:9" ht="9.75" customHeight="1" x14ac:dyDescent="0.2">
      <c r="A42" s="37" t="s">
        <v>17</v>
      </c>
      <c r="B42" s="25" t="s">
        <v>9</v>
      </c>
      <c r="C42" s="26"/>
      <c r="D42" s="128"/>
      <c r="E42" s="156"/>
      <c r="F42" s="21"/>
      <c r="G42" s="21"/>
      <c r="H42" s="21"/>
      <c r="I42" s="21"/>
    </row>
    <row r="43" spans="1:9" ht="9.75" customHeight="1" x14ac:dyDescent="0.2">
      <c r="A43" s="264" t="s">
        <v>18</v>
      </c>
      <c r="B43" s="266" t="s">
        <v>20</v>
      </c>
      <c r="C43" s="314"/>
      <c r="D43" s="311"/>
      <c r="E43" s="159"/>
      <c r="F43" s="18"/>
      <c r="G43" s="18"/>
      <c r="H43" s="19"/>
      <c r="I43" s="19"/>
    </row>
    <row r="44" spans="1:9" ht="9.75" customHeight="1" x14ac:dyDescent="0.2">
      <c r="A44" s="264"/>
      <c r="B44" s="266"/>
      <c r="C44" s="314"/>
      <c r="D44" s="311"/>
      <c r="E44" s="159"/>
      <c r="F44" s="18"/>
      <c r="G44" s="18"/>
      <c r="H44" s="19"/>
      <c r="I44" s="19"/>
    </row>
    <row r="45" spans="1:9" ht="9.75" customHeight="1" x14ac:dyDescent="0.2">
      <c r="A45" s="264"/>
      <c r="B45" s="266"/>
      <c r="C45" s="314"/>
      <c r="D45" s="311"/>
      <c r="E45" s="159"/>
      <c r="F45" s="18"/>
      <c r="G45" s="18"/>
      <c r="H45" s="19"/>
      <c r="I45" s="19"/>
    </row>
    <row r="46" spans="1:9" ht="9.75" customHeight="1" x14ac:dyDescent="0.2">
      <c r="A46" s="264"/>
      <c r="B46" s="266"/>
      <c r="C46" s="314"/>
      <c r="D46" s="311"/>
      <c r="E46" s="159"/>
      <c r="F46" s="18"/>
      <c r="G46" s="18"/>
      <c r="H46" s="19"/>
      <c r="I46" s="19"/>
    </row>
    <row r="47" spans="1:9" ht="9.75" customHeight="1" x14ac:dyDescent="0.2">
      <c r="A47" s="264"/>
      <c r="B47" s="266"/>
      <c r="C47" s="314"/>
      <c r="D47" s="311"/>
      <c r="E47" s="159"/>
      <c r="F47" s="18"/>
      <c r="G47" s="18"/>
      <c r="H47" s="19"/>
      <c r="I47" s="19"/>
    </row>
    <row r="48" spans="1:9" ht="9.75" customHeight="1" x14ac:dyDescent="0.2">
      <c r="A48" s="264"/>
      <c r="B48" s="266"/>
      <c r="C48" s="314"/>
      <c r="D48" s="311"/>
      <c r="E48" s="156"/>
      <c r="F48" s="21"/>
      <c r="G48" s="21"/>
      <c r="H48" s="21"/>
      <c r="I48" s="21"/>
    </row>
    <row r="49" spans="1:9" ht="9.75" customHeight="1" x14ac:dyDescent="0.2">
      <c r="A49" s="264" t="s">
        <v>19</v>
      </c>
      <c r="B49" s="266" t="s">
        <v>21</v>
      </c>
      <c r="C49" s="314"/>
      <c r="D49" s="311"/>
      <c r="E49" s="159"/>
      <c r="F49" s="18"/>
      <c r="G49" s="18"/>
      <c r="H49" s="19"/>
      <c r="I49" s="19"/>
    </row>
    <row r="50" spans="1:9" ht="9.75" customHeight="1" x14ac:dyDescent="0.2">
      <c r="A50" s="264"/>
      <c r="B50" s="266"/>
      <c r="C50" s="314"/>
      <c r="D50" s="311"/>
      <c r="E50" s="159"/>
      <c r="F50" s="18"/>
      <c r="G50" s="18"/>
      <c r="H50" s="19"/>
      <c r="I50" s="19"/>
    </row>
    <row r="51" spans="1:9" ht="9.75" customHeight="1" x14ac:dyDescent="0.2">
      <c r="A51" s="264"/>
      <c r="B51" s="266"/>
      <c r="C51" s="314"/>
      <c r="D51" s="311"/>
      <c r="E51" s="159"/>
      <c r="F51" s="18"/>
      <c r="G51" s="18"/>
      <c r="H51" s="19"/>
      <c r="I51" s="19"/>
    </row>
    <row r="52" spans="1:9" ht="9.75" customHeight="1" x14ac:dyDescent="0.2">
      <c r="A52" s="264"/>
      <c r="B52" s="266"/>
      <c r="C52" s="314"/>
      <c r="D52" s="311"/>
      <c r="E52" s="159"/>
      <c r="F52" s="18"/>
      <c r="G52" s="18"/>
      <c r="H52" s="19"/>
      <c r="I52" s="19"/>
    </row>
    <row r="53" spans="1:9" ht="9.75" customHeight="1" x14ac:dyDescent="0.2">
      <c r="A53" s="264"/>
      <c r="B53" s="266"/>
      <c r="C53" s="314"/>
      <c r="D53" s="311"/>
      <c r="E53" s="159"/>
      <c r="F53" s="18"/>
      <c r="G53" s="18"/>
      <c r="H53" s="19"/>
      <c r="I53" s="19"/>
    </row>
    <row r="54" spans="1:9" ht="9.75" customHeight="1" x14ac:dyDescent="0.2">
      <c r="A54" s="264"/>
      <c r="B54" s="266"/>
      <c r="C54" s="314"/>
      <c r="D54" s="311"/>
      <c r="E54" s="159"/>
      <c r="F54" s="18"/>
      <c r="G54" s="18"/>
      <c r="H54" s="19"/>
      <c r="I54" s="19"/>
    </row>
    <row r="55" spans="1:9" ht="9.75" customHeight="1" x14ac:dyDescent="0.2">
      <c r="A55" s="264"/>
      <c r="B55" s="266"/>
      <c r="C55" s="314"/>
      <c r="D55" s="311"/>
      <c r="E55" s="156"/>
      <c r="F55" s="21"/>
      <c r="G55" s="21"/>
      <c r="H55" s="21"/>
      <c r="I55" s="21"/>
    </row>
    <row r="56" spans="1:9" ht="9.75" customHeight="1" x14ac:dyDescent="0.2">
      <c r="A56" s="264" t="s">
        <v>22</v>
      </c>
      <c r="B56" s="266" t="s">
        <v>23</v>
      </c>
      <c r="C56" s="314"/>
      <c r="D56" s="311"/>
      <c r="E56" s="159"/>
      <c r="F56" s="18"/>
      <c r="G56" s="18"/>
      <c r="H56" s="19"/>
      <c r="I56" s="19"/>
    </row>
    <row r="57" spans="1:9" ht="9.75" customHeight="1" x14ac:dyDescent="0.2">
      <c r="A57" s="264"/>
      <c r="B57" s="266"/>
      <c r="C57" s="314"/>
      <c r="D57" s="311"/>
      <c r="E57" s="159"/>
      <c r="F57" s="18"/>
      <c r="G57" s="18"/>
      <c r="H57" s="19"/>
      <c r="I57" s="19"/>
    </row>
    <row r="58" spans="1:9" ht="9.75" customHeight="1" x14ac:dyDescent="0.2">
      <c r="A58" s="264"/>
      <c r="B58" s="266"/>
      <c r="C58" s="314"/>
      <c r="D58" s="311"/>
      <c r="E58" s="159"/>
      <c r="F58" s="18"/>
      <c r="G58" s="18"/>
      <c r="H58" s="19"/>
      <c r="I58" s="19"/>
    </row>
    <row r="59" spans="1:9" ht="9.75" customHeight="1" x14ac:dyDescent="0.2">
      <c r="A59" s="264"/>
      <c r="B59" s="266"/>
      <c r="C59" s="314"/>
      <c r="D59" s="311"/>
      <c r="E59" s="159"/>
      <c r="F59" s="18"/>
      <c r="G59" s="18"/>
      <c r="H59" s="19"/>
      <c r="I59" s="19"/>
    </row>
    <row r="60" spans="1:9" ht="9.75" customHeight="1" x14ac:dyDescent="0.2">
      <c r="A60" s="264"/>
      <c r="B60" s="266"/>
      <c r="C60" s="314"/>
      <c r="D60" s="311"/>
      <c r="E60" s="156"/>
      <c r="F60" s="21"/>
      <c r="G60" s="21"/>
      <c r="H60" s="21"/>
      <c r="I60" s="21"/>
    </row>
    <row r="61" spans="1:9" ht="9.75" customHeight="1" x14ac:dyDescent="0.2">
      <c r="A61" s="264" t="s">
        <v>24</v>
      </c>
      <c r="B61" s="265" t="s">
        <v>41</v>
      </c>
      <c r="C61" s="314"/>
      <c r="D61" s="311"/>
      <c r="E61" s="159"/>
      <c r="F61" s="18"/>
      <c r="G61" s="18"/>
      <c r="H61" s="19"/>
      <c r="I61" s="19"/>
    </row>
    <row r="62" spans="1:9" ht="9.75" customHeight="1" x14ac:dyDescent="0.2">
      <c r="A62" s="264"/>
      <c r="B62" s="265"/>
      <c r="C62" s="314"/>
      <c r="D62" s="311"/>
      <c r="E62" s="159"/>
      <c r="F62" s="18"/>
      <c r="G62" s="18"/>
      <c r="H62" s="19"/>
      <c r="I62" s="19"/>
    </row>
    <row r="63" spans="1:9" ht="9.75" customHeight="1" x14ac:dyDescent="0.2">
      <c r="A63" s="264"/>
      <c r="B63" s="265"/>
      <c r="C63" s="314"/>
      <c r="D63" s="311"/>
      <c r="E63" s="159"/>
      <c r="F63" s="18"/>
      <c r="G63" s="18"/>
      <c r="H63" s="19"/>
      <c r="I63" s="19"/>
    </row>
    <row r="64" spans="1:9" ht="9.75" customHeight="1" x14ac:dyDescent="0.2">
      <c r="A64" s="264"/>
      <c r="B64" s="265"/>
      <c r="C64" s="314"/>
      <c r="D64" s="311"/>
      <c r="E64" s="159"/>
      <c r="F64" s="18"/>
      <c r="G64" s="18"/>
      <c r="H64" s="19"/>
      <c r="I64" s="19"/>
    </row>
    <row r="65" spans="1:9" ht="9.75" customHeight="1" x14ac:dyDescent="0.2">
      <c r="A65" s="264"/>
      <c r="B65" s="265"/>
      <c r="C65" s="314"/>
      <c r="D65" s="311"/>
      <c r="E65" s="159"/>
      <c r="F65" s="18"/>
      <c r="G65" s="18"/>
      <c r="H65" s="19"/>
      <c r="I65" s="19"/>
    </row>
    <row r="66" spans="1:9" ht="9.75" customHeight="1" x14ac:dyDescent="0.2">
      <c r="A66" s="264"/>
      <c r="B66" s="265"/>
      <c r="C66" s="314"/>
      <c r="D66" s="311"/>
      <c r="E66" s="159"/>
      <c r="F66" s="18"/>
      <c r="G66" s="18"/>
      <c r="H66" s="19"/>
      <c r="I66" s="19"/>
    </row>
    <row r="67" spans="1:9" ht="9.75" customHeight="1" x14ac:dyDescent="0.2">
      <c r="A67" s="264"/>
      <c r="B67" s="265"/>
      <c r="C67" s="314"/>
      <c r="D67" s="311"/>
      <c r="E67" s="159"/>
      <c r="F67" s="18"/>
      <c r="G67" s="18"/>
      <c r="H67" s="19"/>
      <c r="I67" s="19"/>
    </row>
    <row r="68" spans="1:9" ht="9.75" customHeight="1" x14ac:dyDescent="0.2">
      <c r="A68" s="264"/>
      <c r="B68" s="265"/>
      <c r="C68" s="314"/>
      <c r="D68" s="311"/>
      <c r="E68" s="159"/>
      <c r="F68" s="18"/>
      <c r="G68" s="18"/>
      <c r="H68" s="19"/>
      <c r="I68" s="19"/>
    </row>
    <row r="69" spans="1:9" ht="9.75" customHeight="1" x14ac:dyDescent="0.2">
      <c r="A69" s="264"/>
      <c r="B69" s="265"/>
      <c r="C69" s="314"/>
      <c r="D69" s="311"/>
      <c r="E69" s="159"/>
      <c r="F69" s="18"/>
      <c r="G69" s="18"/>
      <c r="H69" s="19"/>
      <c r="I69" s="19"/>
    </row>
    <row r="70" spans="1:9" ht="9.75" customHeight="1" x14ac:dyDescent="0.2">
      <c r="A70" s="264"/>
      <c r="B70" s="265"/>
      <c r="C70" s="314"/>
      <c r="D70" s="311"/>
      <c r="E70" s="159"/>
      <c r="F70" s="18"/>
      <c r="G70" s="18"/>
      <c r="H70" s="19"/>
      <c r="I70" s="19"/>
    </row>
    <row r="71" spans="1:9" ht="9.75" customHeight="1" x14ac:dyDescent="0.2">
      <c r="A71" s="264"/>
      <c r="B71" s="265"/>
      <c r="C71" s="314"/>
      <c r="D71" s="311"/>
      <c r="E71" s="159"/>
      <c r="F71" s="18"/>
      <c r="G71" s="18"/>
      <c r="H71" s="19"/>
      <c r="I71" s="19"/>
    </row>
    <row r="72" spans="1:9" ht="9.75" customHeight="1" x14ac:dyDescent="0.2">
      <c r="A72" s="264"/>
      <c r="B72" s="265"/>
      <c r="C72" s="314"/>
      <c r="D72" s="311"/>
      <c r="E72" s="159"/>
      <c r="F72" s="18"/>
      <c r="G72" s="18"/>
      <c r="H72" s="19"/>
      <c r="I72" s="19"/>
    </row>
    <row r="73" spans="1:9" ht="9.75" customHeight="1" x14ac:dyDescent="0.2">
      <c r="A73" s="264"/>
      <c r="B73" s="265"/>
      <c r="C73" s="314"/>
      <c r="D73" s="311"/>
      <c r="E73" s="159"/>
      <c r="F73" s="18"/>
      <c r="G73" s="18"/>
      <c r="H73" s="19"/>
      <c r="I73" s="19"/>
    </row>
    <row r="74" spans="1:9" ht="9.75" customHeight="1" x14ac:dyDescent="0.2">
      <c r="A74" s="264"/>
      <c r="B74" s="265"/>
      <c r="C74" s="314"/>
      <c r="D74" s="311"/>
      <c r="E74" s="159"/>
      <c r="F74" s="18"/>
      <c r="G74" s="18"/>
      <c r="H74" s="19"/>
      <c r="I74" s="19"/>
    </row>
    <row r="75" spans="1:9" ht="9.75" customHeight="1" x14ac:dyDescent="0.2">
      <c r="A75" s="264"/>
      <c r="B75" s="265"/>
      <c r="C75" s="314"/>
      <c r="D75" s="311"/>
      <c r="E75" s="156"/>
      <c r="F75" s="21"/>
      <c r="G75" s="21"/>
      <c r="H75" s="21"/>
      <c r="I75" s="21"/>
    </row>
    <row r="76" spans="1:9" ht="9.75" customHeight="1" x14ac:dyDescent="0.2">
      <c r="A76" s="264" t="s">
        <v>25</v>
      </c>
      <c r="B76" s="265" t="s">
        <v>27</v>
      </c>
      <c r="C76" s="314"/>
      <c r="D76" s="311"/>
      <c r="E76" s="159"/>
      <c r="F76" s="18"/>
      <c r="G76" s="18"/>
      <c r="H76" s="19"/>
      <c r="I76" s="19"/>
    </row>
    <row r="77" spans="1:9" ht="9.75" customHeight="1" x14ac:dyDescent="0.2">
      <c r="A77" s="264"/>
      <c r="B77" s="265"/>
      <c r="C77" s="314"/>
      <c r="D77" s="311"/>
      <c r="E77" s="159"/>
      <c r="F77" s="18"/>
      <c r="G77" s="18"/>
      <c r="H77" s="19"/>
      <c r="I77" s="19"/>
    </row>
    <row r="78" spans="1:9" ht="9.75" customHeight="1" x14ac:dyDescent="0.2">
      <c r="A78" s="264"/>
      <c r="B78" s="265"/>
      <c r="C78" s="314"/>
      <c r="D78" s="311"/>
      <c r="E78" s="159"/>
      <c r="F78" s="18"/>
      <c r="G78" s="18"/>
      <c r="H78" s="19"/>
      <c r="I78" s="19"/>
    </row>
    <row r="79" spans="1:9" ht="9.75" customHeight="1" x14ac:dyDescent="0.2">
      <c r="A79" s="264"/>
      <c r="B79" s="265"/>
      <c r="C79" s="314"/>
      <c r="D79" s="311"/>
      <c r="E79" s="159"/>
      <c r="F79" s="18"/>
      <c r="G79" s="18"/>
      <c r="H79" s="19"/>
      <c r="I79" s="19"/>
    </row>
    <row r="80" spans="1:9" ht="9.75" customHeight="1" x14ac:dyDescent="0.2">
      <c r="A80" s="264"/>
      <c r="B80" s="265"/>
      <c r="C80" s="314"/>
      <c r="D80" s="311"/>
      <c r="E80" s="159"/>
      <c r="F80" s="18"/>
      <c r="G80" s="18"/>
      <c r="H80" s="19"/>
      <c r="I80" s="19"/>
    </row>
    <row r="81" spans="1:9" ht="9.75" customHeight="1" x14ac:dyDescent="0.2">
      <c r="A81" s="264"/>
      <c r="B81" s="265"/>
      <c r="C81" s="314"/>
      <c r="D81" s="311"/>
      <c r="E81" s="159"/>
      <c r="F81" s="18"/>
      <c r="G81" s="18"/>
      <c r="H81" s="19"/>
      <c r="I81" s="19"/>
    </row>
    <row r="82" spans="1:9" ht="9.75" customHeight="1" x14ac:dyDescent="0.2">
      <c r="A82" s="264"/>
      <c r="B82" s="265"/>
      <c r="C82" s="314"/>
      <c r="D82" s="311"/>
      <c r="E82" s="159"/>
      <c r="F82" s="18"/>
      <c r="G82" s="18"/>
      <c r="H82" s="19"/>
      <c r="I82" s="19"/>
    </row>
    <row r="83" spans="1:9" ht="9.75" customHeight="1" x14ac:dyDescent="0.2">
      <c r="A83" s="264"/>
      <c r="B83" s="265"/>
      <c r="C83" s="314"/>
      <c r="D83" s="311"/>
      <c r="E83" s="159"/>
      <c r="F83" s="18"/>
      <c r="G83" s="18"/>
      <c r="H83" s="19"/>
      <c r="I83" s="19"/>
    </row>
    <row r="84" spans="1:9" ht="9.75" customHeight="1" x14ac:dyDescent="0.2">
      <c r="A84" s="264"/>
      <c r="B84" s="265"/>
      <c r="C84" s="314"/>
      <c r="D84" s="311"/>
      <c r="E84" s="159"/>
      <c r="F84" s="18"/>
      <c r="G84" s="18"/>
      <c r="H84" s="19"/>
      <c r="I84" s="19"/>
    </row>
    <row r="85" spans="1:9" ht="9.75" customHeight="1" x14ac:dyDescent="0.2">
      <c r="A85" s="264"/>
      <c r="B85" s="265"/>
      <c r="C85" s="314"/>
      <c r="D85" s="311"/>
      <c r="E85" s="159"/>
      <c r="F85" s="18"/>
      <c r="G85" s="18"/>
      <c r="H85" s="19"/>
      <c r="I85" s="19"/>
    </row>
    <row r="86" spans="1:9" ht="9.75" customHeight="1" x14ac:dyDescent="0.2">
      <c r="A86" s="264"/>
      <c r="B86" s="265"/>
      <c r="C86" s="314"/>
      <c r="D86" s="311"/>
      <c r="E86" s="156"/>
      <c r="F86" s="21"/>
      <c r="G86" s="21"/>
      <c r="H86" s="21"/>
      <c r="I86" s="21"/>
    </row>
    <row r="87" spans="1:9" ht="9.75" customHeight="1" x14ac:dyDescent="0.2">
      <c r="A87" s="264" t="s">
        <v>28</v>
      </c>
      <c r="B87" s="265" t="s">
        <v>40</v>
      </c>
      <c r="C87" s="314"/>
      <c r="D87" s="311"/>
      <c r="E87" s="159"/>
      <c r="F87" s="18"/>
      <c r="G87" s="18"/>
      <c r="H87" s="19"/>
      <c r="I87" s="19"/>
    </row>
    <row r="88" spans="1:9" ht="9.75" customHeight="1" x14ac:dyDescent="0.2">
      <c r="A88" s="264"/>
      <c r="B88" s="265"/>
      <c r="C88" s="314"/>
      <c r="D88" s="311"/>
      <c r="E88" s="159"/>
      <c r="F88" s="18"/>
      <c r="G88" s="18"/>
      <c r="H88" s="19"/>
      <c r="I88" s="19"/>
    </row>
    <row r="89" spans="1:9" ht="9.75" customHeight="1" x14ac:dyDescent="0.2">
      <c r="A89" s="264"/>
      <c r="B89" s="265"/>
      <c r="C89" s="314"/>
      <c r="D89" s="311"/>
      <c r="E89" s="159"/>
      <c r="F89" s="18"/>
      <c r="G89" s="18"/>
      <c r="H89" s="19"/>
      <c r="I89" s="19"/>
    </row>
    <row r="90" spans="1:9" ht="9.75" customHeight="1" x14ac:dyDescent="0.2">
      <c r="A90" s="264"/>
      <c r="B90" s="265"/>
      <c r="C90" s="314"/>
      <c r="D90" s="311"/>
      <c r="E90" s="159"/>
      <c r="F90" s="18"/>
      <c r="G90" s="18"/>
      <c r="H90" s="19"/>
      <c r="I90" s="19"/>
    </row>
    <row r="91" spans="1:9" ht="9.75" customHeight="1" x14ac:dyDescent="0.2">
      <c r="A91" s="264"/>
      <c r="B91" s="265"/>
      <c r="C91" s="314"/>
      <c r="D91" s="311"/>
      <c r="E91" s="159"/>
      <c r="F91" s="18"/>
      <c r="G91" s="18"/>
      <c r="H91" s="19"/>
      <c r="I91" s="19"/>
    </row>
    <row r="92" spans="1:9" ht="9.75" customHeight="1" x14ac:dyDescent="0.2">
      <c r="A92" s="264"/>
      <c r="B92" s="265"/>
      <c r="C92" s="314"/>
      <c r="D92" s="311"/>
      <c r="E92" s="159"/>
      <c r="F92" s="18"/>
      <c r="G92" s="18"/>
      <c r="H92" s="19"/>
      <c r="I92" s="19"/>
    </row>
    <row r="93" spans="1:9" ht="9.75" customHeight="1" x14ac:dyDescent="0.2">
      <c r="A93" s="264"/>
      <c r="B93" s="265"/>
      <c r="C93" s="314"/>
      <c r="D93" s="311"/>
      <c r="E93" s="159"/>
      <c r="F93" s="18"/>
      <c r="G93" s="18"/>
      <c r="H93" s="19"/>
      <c r="I93" s="19"/>
    </row>
    <row r="94" spans="1:9" ht="9.75" customHeight="1" x14ac:dyDescent="0.2">
      <c r="A94" s="264"/>
      <c r="B94" s="265"/>
      <c r="C94" s="314"/>
      <c r="D94" s="311"/>
      <c r="E94" s="156"/>
      <c r="F94" s="21"/>
      <c r="G94" s="21"/>
      <c r="H94" s="21"/>
      <c r="I94" s="21"/>
    </row>
  </sheetData>
  <protectedRanges>
    <protectedRange sqref="C3:D4 C6:D6 C8 D12:I94" name="Range1"/>
  </protectedRanges>
  <mergeCells count="55">
    <mergeCell ref="A6:B6"/>
    <mergeCell ref="C6:D6"/>
    <mergeCell ref="C3:D3"/>
    <mergeCell ref="A7:B7"/>
    <mergeCell ref="C7:D7"/>
    <mergeCell ref="A3:B3"/>
    <mergeCell ref="A4:B4"/>
    <mergeCell ref="C4:D4"/>
    <mergeCell ref="A5:B5"/>
    <mergeCell ref="C5:D5"/>
    <mergeCell ref="A8:B8"/>
    <mergeCell ref="C8:D8"/>
    <mergeCell ref="A10:B11"/>
    <mergeCell ref="C10:D10"/>
    <mergeCell ref="H10:H11"/>
    <mergeCell ref="I10:I11"/>
    <mergeCell ref="E10:E11"/>
    <mergeCell ref="F10:F11"/>
    <mergeCell ref="G10:G11"/>
    <mergeCell ref="A30:A41"/>
    <mergeCell ref="B30:B41"/>
    <mergeCell ref="C30:C41"/>
    <mergeCell ref="D30:D41"/>
    <mergeCell ref="A12:A18"/>
    <mergeCell ref="B12:B18"/>
    <mergeCell ref="C12:C18"/>
    <mergeCell ref="D12:D18"/>
    <mergeCell ref="A19:A29"/>
    <mergeCell ref="B19:B29"/>
    <mergeCell ref="C19:C29"/>
    <mergeCell ref="D19:D29"/>
    <mergeCell ref="A43:A48"/>
    <mergeCell ref="B43:B48"/>
    <mergeCell ref="C43:C48"/>
    <mergeCell ref="D43:D48"/>
    <mergeCell ref="A49:A55"/>
    <mergeCell ref="B49:B55"/>
    <mergeCell ref="C49:C55"/>
    <mergeCell ref="D49:D55"/>
    <mergeCell ref="A56:A60"/>
    <mergeCell ref="B56:B60"/>
    <mergeCell ref="C56:C60"/>
    <mergeCell ref="D56:D60"/>
    <mergeCell ref="A61:A75"/>
    <mergeCell ref="B61:B75"/>
    <mergeCell ref="C61:C75"/>
    <mergeCell ref="D61:D75"/>
    <mergeCell ref="A87:A94"/>
    <mergeCell ref="B87:B94"/>
    <mergeCell ref="C87:C94"/>
    <mergeCell ref="D87:D94"/>
    <mergeCell ref="A76:A86"/>
    <mergeCell ref="B76:B86"/>
    <mergeCell ref="C76:C86"/>
    <mergeCell ref="D76:D86"/>
  </mergeCells>
  <hyperlinks>
    <hyperlink ref="F4" location="'b. List of result templates'!A1" display="the list of results templates" xr:uid="{00000000-0004-0000-0E00-000000000000}"/>
  </hyperlinks>
  <printOptions gridLines="1"/>
  <pageMargins left="0.74803149606299213" right="0.74803149606299213" top="0.98425196850393704" bottom="0.98425196850393704" header="0.51181102362204722" footer="0.51181102362204722"/>
  <pageSetup paperSize="9" scale="87" fitToHeight="4" orientation="landscape" r:id="rId1"/>
  <headerFooter alignWithMargins="0">
    <oddHeader>&amp;CResidue RESULTS for Equine
Group A&amp;RPage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87"/>
  <sheetViews>
    <sheetView zoomScaleNormal="100" zoomScaleSheetLayoutView="100" workbookViewId="0">
      <pane xSplit="3" ySplit="10" topLeftCell="D56" activePane="bottomRight" state="frozen"/>
      <selection activeCell="J35" sqref="J35"/>
      <selection pane="topRight" activeCell="J35" sqref="J35"/>
      <selection pane="bottomLeft" activeCell="J35" sqref="J35"/>
      <selection pane="bottomRight" activeCell="C73" sqref="C73:C78"/>
    </sheetView>
  </sheetViews>
  <sheetFormatPr defaultColWidth="9.140625" defaultRowHeight="10.5" x14ac:dyDescent="0.2"/>
  <cols>
    <col min="1" max="1" width="4.5703125" style="3" customWidth="1"/>
    <col min="2" max="2" width="25.85546875" style="3" customWidth="1"/>
    <col min="3" max="3" width="14.5703125" style="2" customWidth="1"/>
    <col min="4" max="4" width="16.42578125" style="3" customWidth="1"/>
    <col min="5" max="5" width="32.85546875" style="3" customWidth="1"/>
    <col min="6" max="6" width="20.42578125" style="3" customWidth="1"/>
    <col min="7" max="7" width="26.5703125" style="3" customWidth="1"/>
    <col min="8" max="8" width="18.42578125" style="3" customWidth="1"/>
    <col min="9" max="16384" width="9.140625" style="3"/>
  </cols>
  <sheetData>
    <row r="1" spans="1:8" ht="20.25" x14ac:dyDescent="0.2">
      <c r="A1" s="43" t="s">
        <v>209</v>
      </c>
      <c r="B1" s="1"/>
    </row>
    <row r="2" spans="1:8" ht="9.75" customHeight="1" thickBot="1" x14ac:dyDescent="0.25"/>
    <row r="3" spans="1:8" ht="12.75" customHeight="1" x14ac:dyDescent="0.2">
      <c r="A3" s="266" t="s">
        <v>45</v>
      </c>
      <c r="B3" s="267"/>
      <c r="C3" s="40"/>
      <c r="E3" s="96" t="s">
        <v>186</v>
      </c>
      <c r="G3" s="104" t="s">
        <v>198</v>
      </c>
      <c r="H3" s="105"/>
    </row>
    <row r="4" spans="1:8" ht="16.5" customHeight="1" thickBot="1" x14ac:dyDescent="0.25">
      <c r="A4" s="268" t="s">
        <v>46</v>
      </c>
      <c r="B4" s="269"/>
      <c r="C4" s="41">
        <v>2023</v>
      </c>
      <c r="E4" s="97" t="s">
        <v>185</v>
      </c>
      <c r="F4" s="4"/>
      <c r="G4" s="106" t="s">
        <v>199</v>
      </c>
      <c r="H4" s="107"/>
    </row>
    <row r="5" spans="1:8" ht="21" thickBot="1" x14ac:dyDescent="0.25">
      <c r="A5" s="266" t="s">
        <v>47</v>
      </c>
      <c r="B5" s="267"/>
      <c r="C5" s="126" t="s">
        <v>65</v>
      </c>
      <c r="F5" s="4"/>
      <c r="G5" s="108" t="s">
        <v>200</v>
      </c>
      <c r="H5" s="109"/>
    </row>
    <row r="6" spans="1:8" ht="46.5" customHeight="1" thickBot="1" x14ac:dyDescent="0.25">
      <c r="A6" s="265" t="s">
        <v>44</v>
      </c>
      <c r="B6" s="278"/>
      <c r="C6" s="39">
        <v>180000</v>
      </c>
      <c r="D6" s="7"/>
      <c r="G6" s="7"/>
    </row>
    <row r="7" spans="1:8" ht="21.75" customHeight="1" thickBot="1" x14ac:dyDescent="0.25">
      <c r="A7" s="340" t="s">
        <v>201</v>
      </c>
      <c r="B7" s="341"/>
      <c r="C7" s="42">
        <f>C6*0.02%</f>
        <v>36</v>
      </c>
    </row>
    <row r="8" spans="1:8" ht="20.25" customHeight="1" thickBot="1" x14ac:dyDescent="0.25">
      <c r="A8" s="265" t="s">
        <v>48</v>
      </c>
      <c r="B8" s="278"/>
      <c r="C8" s="119">
        <v>50</v>
      </c>
      <c r="E8" s="92" t="s">
        <v>189</v>
      </c>
      <c r="F8" s="93"/>
    </row>
    <row r="9" spans="1:8" ht="9.75" customHeight="1" x14ac:dyDescent="0.2">
      <c r="B9" s="8"/>
      <c r="C9" s="9"/>
      <c r="D9" s="11"/>
      <c r="E9" s="11"/>
    </row>
    <row r="10" spans="1:8" s="12" customFormat="1" ht="57.75" customHeight="1" x14ac:dyDescent="0.2">
      <c r="A10" s="338" t="s">
        <v>99</v>
      </c>
      <c r="B10" s="339"/>
      <c r="C10" s="47" t="s">
        <v>72</v>
      </c>
      <c r="D10" s="47" t="s">
        <v>187</v>
      </c>
      <c r="E10" s="48" t="s">
        <v>1</v>
      </c>
      <c r="F10" s="48" t="s">
        <v>2</v>
      </c>
      <c r="G10" s="48" t="s">
        <v>73</v>
      </c>
      <c r="H10" s="48" t="s">
        <v>178</v>
      </c>
    </row>
    <row r="11" spans="1:8" ht="9.75" customHeight="1" x14ac:dyDescent="0.2">
      <c r="A11" s="307" t="s">
        <v>29</v>
      </c>
      <c r="B11" s="309" t="s">
        <v>42</v>
      </c>
      <c r="C11" s="304"/>
      <c r="D11" s="98"/>
      <c r="E11" s="17"/>
      <c r="F11" s="17"/>
      <c r="G11" s="17"/>
      <c r="H11" s="17"/>
    </row>
    <row r="12" spans="1:8" ht="9.75" customHeight="1" x14ac:dyDescent="0.2">
      <c r="A12" s="307"/>
      <c r="B12" s="309"/>
      <c r="C12" s="304"/>
      <c r="D12" s="112"/>
      <c r="E12" s="31"/>
      <c r="F12" s="18"/>
      <c r="G12" s="18"/>
      <c r="H12" s="18"/>
    </row>
    <row r="13" spans="1:8" ht="9.75" customHeight="1" x14ac:dyDescent="0.2">
      <c r="A13" s="307"/>
      <c r="B13" s="309"/>
      <c r="C13" s="304"/>
      <c r="D13" s="112"/>
      <c r="E13" s="31"/>
      <c r="F13" s="18"/>
      <c r="G13" s="18"/>
      <c r="H13" s="18"/>
    </row>
    <row r="14" spans="1:8" ht="9.75" customHeight="1" x14ac:dyDescent="0.2">
      <c r="A14" s="307"/>
      <c r="B14" s="309"/>
      <c r="C14" s="304"/>
      <c r="D14" s="112"/>
      <c r="E14" s="31"/>
      <c r="F14" s="18"/>
      <c r="G14" s="18"/>
      <c r="H14" s="18"/>
    </row>
    <row r="15" spans="1:8" ht="9.75" customHeight="1" x14ac:dyDescent="0.2">
      <c r="A15" s="307"/>
      <c r="B15" s="309"/>
      <c r="C15" s="304"/>
      <c r="D15" s="112"/>
      <c r="E15" s="31"/>
      <c r="F15" s="18"/>
      <c r="G15" s="18"/>
      <c r="H15" s="18"/>
    </row>
    <row r="16" spans="1:8" ht="9.75" customHeight="1" x14ac:dyDescent="0.2">
      <c r="A16" s="307"/>
      <c r="B16" s="309"/>
      <c r="C16" s="304"/>
      <c r="D16" s="112"/>
      <c r="E16" s="31"/>
      <c r="F16" s="18"/>
      <c r="G16" s="18"/>
      <c r="H16" s="18"/>
    </row>
    <row r="17" spans="1:8" ht="9.75" customHeight="1" x14ac:dyDescent="0.2">
      <c r="A17" s="307"/>
      <c r="B17" s="309"/>
      <c r="C17" s="304"/>
      <c r="D17" s="112"/>
      <c r="E17" s="31"/>
      <c r="F17" s="18"/>
      <c r="G17" s="18"/>
      <c r="H17" s="18"/>
    </row>
    <row r="18" spans="1:8" ht="9.75" customHeight="1" x14ac:dyDescent="0.2">
      <c r="A18" s="307"/>
      <c r="B18" s="309"/>
      <c r="C18" s="304"/>
      <c r="D18" s="112"/>
      <c r="E18" s="31"/>
      <c r="F18" s="18"/>
      <c r="G18" s="18"/>
      <c r="H18" s="18"/>
    </row>
    <row r="19" spans="1:8" ht="9.75" customHeight="1" x14ac:dyDescent="0.2">
      <c r="A19" s="307"/>
      <c r="B19" s="309"/>
      <c r="C19" s="304"/>
      <c r="D19" s="112"/>
      <c r="E19" s="31"/>
      <c r="F19" s="18"/>
      <c r="G19" s="18"/>
      <c r="H19" s="18"/>
    </row>
    <row r="20" spans="1:8" ht="9.75" customHeight="1" x14ac:dyDescent="0.2">
      <c r="A20" s="307"/>
      <c r="B20" s="309"/>
      <c r="C20" s="304"/>
      <c r="D20" s="112"/>
      <c r="E20" s="31"/>
      <c r="F20" s="18"/>
      <c r="G20" s="18"/>
      <c r="H20" s="18"/>
    </row>
    <row r="21" spans="1:8" ht="9.75" customHeight="1" x14ac:dyDescent="0.2">
      <c r="A21" s="307"/>
      <c r="B21" s="309"/>
      <c r="C21" s="304"/>
      <c r="D21" s="112"/>
      <c r="E21" s="31"/>
      <c r="F21" s="18"/>
      <c r="G21" s="18"/>
      <c r="H21" s="18"/>
    </row>
    <row r="22" spans="1:8" ht="9.75" customHeight="1" x14ac:dyDescent="0.2">
      <c r="A22" s="307"/>
      <c r="B22" s="309"/>
      <c r="C22" s="304"/>
      <c r="D22" s="112"/>
      <c r="E22" s="31"/>
      <c r="F22" s="18"/>
      <c r="G22" s="18"/>
      <c r="H22" s="18"/>
    </row>
    <row r="23" spans="1:8" ht="9.75" customHeight="1" x14ac:dyDescent="0.2">
      <c r="A23" s="307"/>
      <c r="B23" s="309"/>
      <c r="C23" s="304"/>
      <c r="D23" s="112"/>
      <c r="E23" s="31"/>
      <c r="F23" s="18"/>
      <c r="G23" s="18"/>
      <c r="H23" s="18"/>
    </row>
    <row r="24" spans="1:8" ht="9.75" customHeight="1" x14ac:dyDescent="0.2">
      <c r="A24" s="307"/>
      <c r="B24" s="309"/>
      <c r="C24" s="304"/>
      <c r="D24" s="112"/>
      <c r="E24" s="31"/>
      <c r="F24" s="18"/>
      <c r="G24" s="18"/>
      <c r="H24" s="18"/>
    </row>
    <row r="25" spans="1:8" ht="9.75" customHeight="1" x14ac:dyDescent="0.2">
      <c r="A25" s="307"/>
      <c r="B25" s="309"/>
      <c r="C25" s="304"/>
      <c r="D25" s="112"/>
      <c r="E25" s="31"/>
      <c r="F25" s="18"/>
      <c r="G25" s="18"/>
      <c r="H25" s="18"/>
    </row>
    <row r="26" spans="1:8" ht="9.75" customHeight="1" x14ac:dyDescent="0.2">
      <c r="A26" s="307"/>
      <c r="B26" s="309"/>
      <c r="C26" s="304"/>
      <c r="D26" s="112"/>
      <c r="E26" s="31"/>
      <c r="F26" s="18"/>
      <c r="G26" s="18"/>
      <c r="H26" s="18"/>
    </row>
    <row r="27" spans="1:8" ht="9.75" customHeight="1" x14ac:dyDescent="0.2">
      <c r="A27" s="307"/>
      <c r="B27" s="309"/>
      <c r="C27" s="304"/>
      <c r="D27" s="112"/>
      <c r="E27" s="31"/>
      <c r="F27" s="18"/>
      <c r="G27" s="18"/>
      <c r="H27" s="18"/>
    </row>
    <row r="28" spans="1:8" ht="9.75" customHeight="1" x14ac:dyDescent="0.2">
      <c r="A28" s="307"/>
      <c r="B28" s="309"/>
      <c r="C28" s="304"/>
      <c r="D28" s="112"/>
      <c r="E28" s="31"/>
      <c r="F28" s="18"/>
      <c r="G28" s="18"/>
      <c r="H28" s="18"/>
    </row>
    <row r="29" spans="1:8" ht="9.75" customHeight="1" x14ac:dyDescent="0.2">
      <c r="A29" s="307"/>
      <c r="B29" s="309"/>
      <c r="C29" s="304"/>
      <c r="D29" s="112"/>
      <c r="E29" s="31"/>
      <c r="F29" s="18"/>
      <c r="G29" s="18"/>
      <c r="H29" s="18"/>
    </row>
    <row r="30" spans="1:8" ht="9.75" customHeight="1" x14ac:dyDescent="0.2">
      <c r="A30" s="307"/>
      <c r="B30" s="309"/>
      <c r="C30" s="304"/>
      <c r="D30" s="112"/>
      <c r="E30" s="31"/>
      <c r="F30" s="18"/>
      <c r="G30" s="18"/>
      <c r="H30" s="18"/>
    </row>
    <row r="31" spans="1:8" ht="9.75" customHeight="1" x14ac:dyDescent="0.2">
      <c r="A31" s="307"/>
      <c r="B31" s="309"/>
      <c r="C31" s="304"/>
      <c r="D31" s="112"/>
      <c r="E31" s="31"/>
      <c r="F31" s="18"/>
      <c r="G31" s="18"/>
      <c r="H31" s="18"/>
    </row>
    <row r="32" spans="1:8" ht="9.75" customHeight="1" x14ac:dyDescent="0.2">
      <c r="A32" s="307"/>
      <c r="B32" s="309"/>
      <c r="C32" s="304"/>
      <c r="D32" s="112"/>
      <c r="E32" s="31"/>
      <c r="F32" s="18"/>
      <c r="G32" s="18"/>
      <c r="H32" s="18"/>
    </row>
    <row r="33" spans="1:8" ht="9.75" customHeight="1" x14ac:dyDescent="0.2">
      <c r="A33" s="307"/>
      <c r="B33" s="309"/>
      <c r="C33" s="304"/>
      <c r="D33" s="112"/>
      <c r="E33" s="31"/>
      <c r="F33" s="18"/>
      <c r="G33" s="18"/>
      <c r="H33" s="18"/>
    </row>
    <row r="34" spans="1:8" ht="9.75" customHeight="1" x14ac:dyDescent="0.2">
      <c r="A34" s="307"/>
      <c r="B34" s="309"/>
      <c r="C34" s="304"/>
      <c r="D34" s="112"/>
      <c r="E34" s="31"/>
      <c r="F34" s="18"/>
      <c r="G34" s="18"/>
      <c r="H34" s="18"/>
    </row>
    <row r="35" spans="1:8" ht="9.75" customHeight="1" x14ac:dyDescent="0.2">
      <c r="A35" s="307"/>
      <c r="B35" s="309"/>
      <c r="C35" s="304"/>
      <c r="D35" s="112"/>
      <c r="E35" s="31"/>
      <c r="F35" s="18"/>
      <c r="G35" s="18"/>
      <c r="H35" s="18"/>
    </row>
    <row r="36" spans="1:8" ht="9.75" customHeight="1" x14ac:dyDescent="0.2">
      <c r="A36" s="307"/>
      <c r="B36" s="309"/>
      <c r="C36" s="304"/>
      <c r="D36" s="112"/>
      <c r="E36" s="31"/>
      <c r="F36" s="18"/>
      <c r="G36" s="18"/>
      <c r="H36" s="18"/>
    </row>
    <row r="37" spans="1:8" ht="9.75" customHeight="1" x14ac:dyDescent="0.2">
      <c r="A37" s="307"/>
      <c r="B37" s="309"/>
      <c r="C37" s="304"/>
      <c r="D37" s="112"/>
      <c r="E37" s="31"/>
      <c r="F37" s="18"/>
      <c r="G37" s="18"/>
      <c r="H37" s="18"/>
    </row>
    <row r="38" spans="1:8" ht="9.75" customHeight="1" x14ac:dyDescent="0.2">
      <c r="A38" s="307"/>
      <c r="B38" s="309"/>
      <c r="C38" s="304"/>
      <c r="D38" s="112"/>
      <c r="E38" s="31"/>
      <c r="F38" s="18"/>
      <c r="G38" s="18"/>
      <c r="H38" s="18"/>
    </row>
    <row r="39" spans="1:8" ht="9.75" customHeight="1" x14ac:dyDescent="0.2">
      <c r="A39" s="307"/>
      <c r="B39" s="309"/>
      <c r="C39" s="304"/>
      <c r="D39" s="112"/>
      <c r="E39" s="31"/>
      <c r="F39" s="18"/>
      <c r="G39" s="18"/>
      <c r="H39" s="18"/>
    </row>
    <row r="40" spans="1:8" ht="9.75" customHeight="1" x14ac:dyDescent="0.2">
      <c r="A40" s="307"/>
      <c r="B40" s="309"/>
      <c r="C40" s="304"/>
      <c r="D40" s="112"/>
      <c r="E40" s="31"/>
      <c r="F40" s="18"/>
      <c r="G40" s="18"/>
      <c r="H40" s="18"/>
    </row>
    <row r="41" spans="1:8" ht="9.75" customHeight="1" x14ac:dyDescent="0.2">
      <c r="A41" s="307"/>
      <c r="B41" s="309"/>
      <c r="C41" s="304"/>
      <c r="D41" s="112"/>
      <c r="E41" s="31"/>
      <c r="F41" s="18"/>
      <c r="G41" s="18"/>
      <c r="H41" s="18"/>
    </row>
    <row r="42" spans="1:8" ht="9.75" customHeight="1" x14ac:dyDescent="0.2">
      <c r="A42" s="307"/>
      <c r="B42" s="309"/>
      <c r="C42" s="304"/>
      <c r="D42" s="112"/>
      <c r="E42" s="31"/>
      <c r="F42" s="18"/>
      <c r="G42" s="18"/>
      <c r="H42" s="18"/>
    </row>
    <row r="43" spans="1:8" ht="9.75" customHeight="1" x14ac:dyDescent="0.2">
      <c r="A43" s="307"/>
      <c r="B43" s="309"/>
      <c r="C43" s="304"/>
      <c r="D43" s="112"/>
      <c r="E43" s="31"/>
      <c r="F43" s="18"/>
      <c r="G43" s="18"/>
      <c r="H43" s="18"/>
    </row>
    <row r="44" spans="1:8" ht="9.75" customHeight="1" x14ac:dyDescent="0.2">
      <c r="A44" s="307"/>
      <c r="B44" s="309"/>
      <c r="C44" s="304"/>
      <c r="D44" s="112"/>
      <c r="E44" s="31"/>
      <c r="F44" s="18"/>
      <c r="G44" s="18"/>
      <c r="H44" s="18"/>
    </row>
    <row r="45" spans="1:8" ht="9.75" customHeight="1" x14ac:dyDescent="0.2">
      <c r="A45" s="307"/>
      <c r="B45" s="309"/>
      <c r="C45" s="304"/>
      <c r="D45" s="112"/>
      <c r="E45" s="31"/>
      <c r="F45" s="18"/>
      <c r="G45" s="18"/>
      <c r="H45" s="18"/>
    </row>
    <row r="46" spans="1:8" ht="9.75" customHeight="1" x14ac:dyDescent="0.2">
      <c r="A46" s="307"/>
      <c r="B46" s="309"/>
      <c r="C46" s="304"/>
      <c r="D46" s="112"/>
      <c r="E46" s="31"/>
      <c r="F46" s="18"/>
      <c r="G46" s="18"/>
      <c r="H46" s="18"/>
    </row>
    <row r="47" spans="1:8" ht="9.75" customHeight="1" x14ac:dyDescent="0.2">
      <c r="A47" s="307"/>
      <c r="B47" s="309"/>
      <c r="C47" s="304"/>
      <c r="D47" s="112"/>
      <c r="E47" s="31"/>
      <c r="F47" s="18"/>
      <c r="G47" s="18"/>
      <c r="H47" s="18"/>
    </row>
    <row r="48" spans="1:8" ht="9.75" customHeight="1" x14ac:dyDescent="0.2">
      <c r="A48" s="307"/>
      <c r="B48" s="309"/>
      <c r="C48" s="304"/>
      <c r="D48" s="112"/>
      <c r="E48" s="31"/>
      <c r="F48" s="18"/>
      <c r="G48" s="18"/>
      <c r="H48" s="18"/>
    </row>
    <row r="49" spans="1:8" ht="9.75" customHeight="1" x14ac:dyDescent="0.2">
      <c r="A49" s="307"/>
      <c r="B49" s="309"/>
      <c r="C49" s="304"/>
      <c r="D49" s="112"/>
      <c r="E49" s="31"/>
      <c r="F49" s="18"/>
      <c r="G49" s="18"/>
      <c r="H49" s="18"/>
    </row>
    <row r="50" spans="1:8" ht="9.75" customHeight="1" x14ac:dyDescent="0.2">
      <c r="A50" s="307"/>
      <c r="B50" s="309"/>
      <c r="C50" s="304"/>
      <c r="D50" s="112"/>
      <c r="E50" s="31"/>
      <c r="F50" s="18"/>
      <c r="G50" s="18"/>
      <c r="H50" s="18"/>
    </row>
    <row r="51" spans="1:8" ht="9.75" customHeight="1" x14ac:dyDescent="0.2">
      <c r="A51" s="307"/>
      <c r="B51" s="309"/>
      <c r="C51" s="304"/>
      <c r="D51" s="112"/>
      <c r="E51" s="31"/>
      <c r="F51" s="18"/>
      <c r="G51" s="18"/>
      <c r="H51" s="18"/>
    </row>
    <row r="52" spans="1:8" ht="9.75" customHeight="1" x14ac:dyDescent="0.2">
      <c r="A52" s="307"/>
      <c r="B52" s="309"/>
      <c r="C52" s="304"/>
      <c r="D52" s="112"/>
      <c r="E52" s="31"/>
      <c r="F52" s="18"/>
      <c r="G52" s="18"/>
      <c r="H52" s="18"/>
    </row>
    <row r="53" spans="1:8" ht="9.75" customHeight="1" x14ac:dyDescent="0.2">
      <c r="A53" s="307"/>
      <c r="B53" s="309"/>
      <c r="C53" s="304"/>
      <c r="D53" s="101"/>
      <c r="E53" s="49"/>
      <c r="F53" s="21"/>
      <c r="G53" s="21"/>
      <c r="H53" s="21"/>
    </row>
    <row r="54" spans="1:8" s="34" customFormat="1" ht="9" customHeight="1" x14ac:dyDescent="0.2">
      <c r="A54" s="307" t="s">
        <v>30</v>
      </c>
      <c r="B54" s="265" t="s">
        <v>31</v>
      </c>
      <c r="C54" s="300"/>
      <c r="D54" s="112"/>
      <c r="E54" s="31"/>
      <c r="F54" s="18"/>
      <c r="G54" s="18"/>
      <c r="H54" s="18"/>
    </row>
    <row r="55" spans="1:8" ht="9.75" customHeight="1" x14ac:dyDescent="0.2">
      <c r="A55" s="307"/>
      <c r="B55" s="265"/>
      <c r="C55" s="300"/>
      <c r="D55" s="112"/>
      <c r="E55" s="31"/>
      <c r="F55" s="18"/>
      <c r="G55" s="18"/>
      <c r="H55" s="18"/>
    </row>
    <row r="56" spans="1:8" ht="9.75" customHeight="1" x14ac:dyDescent="0.2">
      <c r="A56" s="307"/>
      <c r="B56" s="265"/>
      <c r="C56" s="300"/>
      <c r="D56" s="112"/>
      <c r="E56" s="31"/>
      <c r="F56" s="18"/>
      <c r="G56" s="18"/>
      <c r="H56" s="18"/>
    </row>
    <row r="57" spans="1:8" ht="9.75" customHeight="1" x14ac:dyDescent="0.2">
      <c r="A57" s="307"/>
      <c r="B57" s="265"/>
      <c r="C57" s="300"/>
      <c r="D57" s="112"/>
      <c r="E57" s="31"/>
      <c r="F57" s="18"/>
      <c r="G57" s="18"/>
      <c r="H57" s="18"/>
    </row>
    <row r="58" spans="1:8" ht="9.75" customHeight="1" x14ac:dyDescent="0.2">
      <c r="A58" s="307"/>
      <c r="B58" s="265"/>
      <c r="C58" s="300"/>
      <c r="D58" s="101"/>
      <c r="E58" s="49"/>
      <c r="F58" s="21"/>
      <c r="G58" s="21"/>
      <c r="H58" s="21"/>
    </row>
    <row r="59" spans="1:8" ht="9.75" customHeight="1" x14ac:dyDescent="0.2">
      <c r="A59" s="307" t="s">
        <v>32</v>
      </c>
      <c r="B59" s="265" t="s">
        <v>33</v>
      </c>
      <c r="C59" s="300"/>
      <c r="D59" s="112"/>
      <c r="E59" s="31"/>
      <c r="F59" s="18"/>
      <c r="G59" s="18"/>
      <c r="H59" s="18"/>
    </row>
    <row r="60" spans="1:8" ht="9.75" customHeight="1" x14ac:dyDescent="0.2">
      <c r="A60" s="307"/>
      <c r="B60" s="265"/>
      <c r="C60" s="300"/>
      <c r="D60" s="112"/>
      <c r="E60" s="31"/>
      <c r="F60" s="18"/>
      <c r="G60" s="18"/>
      <c r="H60" s="18"/>
    </row>
    <row r="61" spans="1:8" ht="9.75" customHeight="1" x14ac:dyDescent="0.2">
      <c r="A61" s="307"/>
      <c r="B61" s="265"/>
      <c r="C61" s="300"/>
      <c r="D61" s="112"/>
      <c r="E61" s="31"/>
      <c r="F61" s="18"/>
      <c r="G61" s="18"/>
      <c r="H61" s="18"/>
    </row>
    <row r="62" spans="1:8" ht="9.75" customHeight="1" x14ac:dyDescent="0.2">
      <c r="A62" s="307"/>
      <c r="B62" s="265"/>
      <c r="C62" s="300"/>
      <c r="D62" s="112"/>
      <c r="E62" s="31"/>
      <c r="F62" s="18"/>
      <c r="G62" s="18"/>
      <c r="H62" s="18"/>
    </row>
    <row r="63" spans="1:8" ht="9.75" customHeight="1" x14ac:dyDescent="0.2">
      <c r="A63" s="307"/>
      <c r="B63" s="265"/>
      <c r="C63" s="300"/>
      <c r="D63" s="101"/>
      <c r="E63" s="49"/>
      <c r="F63" s="21"/>
      <c r="G63" s="21"/>
      <c r="H63" s="21"/>
    </row>
    <row r="64" spans="1:8" s="34" customFormat="1" ht="12.75" customHeight="1" x14ac:dyDescent="0.2">
      <c r="A64" s="307" t="s">
        <v>34</v>
      </c>
      <c r="B64" s="265" t="s">
        <v>35</v>
      </c>
      <c r="C64" s="300"/>
      <c r="D64" s="112"/>
      <c r="E64" s="31"/>
      <c r="F64" s="18"/>
      <c r="G64" s="18"/>
      <c r="H64" s="18"/>
    </row>
    <row r="65" spans="1:8" ht="9.75" customHeight="1" x14ac:dyDescent="0.2">
      <c r="A65" s="307"/>
      <c r="B65" s="265"/>
      <c r="C65" s="300"/>
      <c r="D65" s="112"/>
      <c r="E65" s="31"/>
      <c r="F65" s="18"/>
      <c r="G65" s="18"/>
      <c r="H65" s="18"/>
    </row>
    <row r="66" spans="1:8" ht="9.75" customHeight="1" x14ac:dyDescent="0.2">
      <c r="A66" s="307"/>
      <c r="B66" s="265"/>
      <c r="C66" s="300"/>
      <c r="D66" s="112"/>
      <c r="E66" s="31"/>
      <c r="F66" s="18"/>
      <c r="G66" s="18"/>
      <c r="H66" s="18"/>
    </row>
    <row r="67" spans="1:8" ht="9.75" customHeight="1" x14ac:dyDescent="0.2">
      <c r="A67" s="307"/>
      <c r="B67" s="265"/>
      <c r="C67" s="300"/>
      <c r="D67" s="112"/>
      <c r="E67" s="31"/>
      <c r="F67" s="18"/>
      <c r="G67" s="18"/>
      <c r="H67" s="18"/>
    </row>
    <row r="68" spans="1:8" ht="9.75" customHeight="1" x14ac:dyDescent="0.2">
      <c r="A68" s="307"/>
      <c r="B68" s="265"/>
      <c r="C68" s="300"/>
      <c r="D68" s="112"/>
      <c r="E68" s="31"/>
      <c r="F68" s="18"/>
      <c r="G68" s="18"/>
      <c r="H68" s="18"/>
    </row>
    <row r="69" spans="1:8" ht="9.75" customHeight="1" x14ac:dyDescent="0.2">
      <c r="A69" s="307"/>
      <c r="B69" s="265"/>
      <c r="C69" s="300"/>
      <c r="D69" s="112"/>
      <c r="E69" s="31"/>
      <c r="F69" s="18"/>
      <c r="G69" s="18"/>
      <c r="H69" s="18"/>
    </row>
    <row r="70" spans="1:8" ht="9.75" customHeight="1" x14ac:dyDescent="0.2">
      <c r="A70" s="307"/>
      <c r="B70" s="265"/>
      <c r="C70" s="300"/>
      <c r="D70" s="112"/>
      <c r="E70" s="31"/>
      <c r="F70" s="18"/>
      <c r="G70" s="18"/>
      <c r="H70" s="18"/>
    </row>
    <row r="71" spans="1:8" ht="9.75" customHeight="1" x14ac:dyDescent="0.2">
      <c r="A71" s="307"/>
      <c r="B71" s="265"/>
      <c r="C71" s="300"/>
      <c r="D71" s="112"/>
      <c r="E71" s="31"/>
      <c r="F71" s="18"/>
      <c r="G71" s="18"/>
      <c r="H71" s="18"/>
    </row>
    <row r="72" spans="1:8" ht="9.75" customHeight="1" x14ac:dyDescent="0.2">
      <c r="A72" s="307"/>
      <c r="B72" s="265"/>
      <c r="C72" s="300"/>
      <c r="D72" s="101"/>
      <c r="E72" s="49"/>
      <c r="F72" s="21"/>
      <c r="G72" s="21"/>
      <c r="H72" s="21"/>
    </row>
    <row r="73" spans="1:8" ht="9.75" customHeight="1" x14ac:dyDescent="0.2">
      <c r="A73" s="307" t="s">
        <v>36</v>
      </c>
      <c r="B73" s="265" t="s">
        <v>43</v>
      </c>
      <c r="C73" s="300"/>
      <c r="D73" s="112"/>
      <c r="E73" s="31"/>
      <c r="F73" s="18"/>
      <c r="G73" s="18"/>
      <c r="H73" s="18"/>
    </row>
    <row r="74" spans="1:8" ht="9.75" customHeight="1" x14ac:dyDescent="0.2">
      <c r="A74" s="307"/>
      <c r="B74" s="265"/>
      <c r="C74" s="300"/>
      <c r="D74" s="112"/>
      <c r="E74" s="31"/>
      <c r="F74" s="18"/>
      <c r="G74" s="18"/>
      <c r="H74" s="18"/>
    </row>
    <row r="75" spans="1:8" ht="9.75" customHeight="1" x14ac:dyDescent="0.2">
      <c r="A75" s="307"/>
      <c r="B75" s="265"/>
      <c r="C75" s="300"/>
      <c r="D75" s="112"/>
      <c r="E75" s="31"/>
      <c r="F75" s="18"/>
      <c r="G75" s="18"/>
      <c r="H75" s="18"/>
    </row>
    <row r="76" spans="1:8" ht="9.75" customHeight="1" x14ac:dyDescent="0.2">
      <c r="A76" s="307"/>
      <c r="B76" s="265"/>
      <c r="C76" s="300"/>
      <c r="D76" s="112"/>
      <c r="E76" s="31"/>
      <c r="F76" s="18"/>
      <c r="G76" s="18"/>
      <c r="H76" s="18"/>
    </row>
    <row r="77" spans="1:8" ht="9.75" customHeight="1" x14ac:dyDescent="0.2">
      <c r="A77" s="307"/>
      <c r="B77" s="265"/>
      <c r="C77" s="300"/>
      <c r="D77" s="112"/>
      <c r="E77" s="31"/>
      <c r="F77" s="18"/>
      <c r="G77" s="18"/>
      <c r="H77" s="18"/>
    </row>
    <row r="78" spans="1:8" ht="9.75" customHeight="1" x14ac:dyDescent="0.2">
      <c r="A78" s="307"/>
      <c r="B78" s="265"/>
      <c r="C78" s="300"/>
      <c r="D78" s="101"/>
      <c r="E78" s="49"/>
      <c r="F78" s="21"/>
      <c r="G78" s="21"/>
      <c r="H78" s="21"/>
    </row>
    <row r="79" spans="1:8" ht="11.25" customHeight="1" x14ac:dyDescent="0.2">
      <c r="A79" s="307" t="s">
        <v>37</v>
      </c>
      <c r="B79" s="265" t="s">
        <v>38</v>
      </c>
      <c r="C79" s="300"/>
      <c r="D79" s="112"/>
      <c r="E79" s="31"/>
      <c r="F79" s="18"/>
      <c r="G79" s="18"/>
      <c r="H79" s="18"/>
    </row>
    <row r="80" spans="1:8" ht="9.75" customHeight="1" x14ac:dyDescent="0.2">
      <c r="A80" s="307"/>
      <c r="B80" s="265"/>
      <c r="C80" s="300"/>
      <c r="D80" s="112"/>
      <c r="E80" s="31"/>
      <c r="F80" s="18"/>
      <c r="G80" s="18"/>
      <c r="H80" s="18"/>
    </row>
    <row r="81" spans="1:8" ht="9.75" customHeight="1" x14ac:dyDescent="0.2">
      <c r="A81" s="307"/>
      <c r="B81" s="265"/>
      <c r="C81" s="300"/>
      <c r="D81" s="112"/>
      <c r="E81" s="31"/>
      <c r="F81" s="18"/>
      <c r="G81" s="18"/>
      <c r="H81" s="18"/>
    </row>
    <row r="82" spans="1:8" ht="9.75" customHeight="1" x14ac:dyDescent="0.2">
      <c r="A82" s="307"/>
      <c r="B82" s="265"/>
      <c r="C82" s="300"/>
      <c r="D82" s="112"/>
      <c r="E82" s="31"/>
      <c r="F82" s="18"/>
      <c r="G82" s="18"/>
      <c r="H82" s="18"/>
    </row>
    <row r="83" spans="1:8" ht="9.75" customHeight="1" x14ac:dyDescent="0.2">
      <c r="A83" s="307"/>
      <c r="B83" s="265"/>
      <c r="C83" s="300"/>
      <c r="D83" s="101"/>
      <c r="E83" s="49"/>
      <c r="F83" s="21"/>
      <c r="G83" s="21"/>
      <c r="H83" s="21"/>
    </row>
    <row r="84" spans="1:8" x14ac:dyDescent="0.2">
      <c r="C84" s="36"/>
    </row>
    <row r="85" spans="1:8" x14ac:dyDescent="0.2">
      <c r="C85" s="36"/>
    </row>
    <row r="86" spans="1:8" x14ac:dyDescent="0.2">
      <c r="C86" s="36"/>
    </row>
    <row r="87" spans="1:8" x14ac:dyDescent="0.2">
      <c r="C87" s="36"/>
    </row>
  </sheetData>
  <protectedRanges>
    <protectedRange password="CDC0" sqref="C6 C3:C4 D11:H83" name="Range1"/>
  </protectedRanges>
  <mergeCells count="25">
    <mergeCell ref="A6:B6"/>
    <mergeCell ref="A3:B3"/>
    <mergeCell ref="A4:B4"/>
    <mergeCell ref="A5:B5"/>
    <mergeCell ref="A7:B7"/>
    <mergeCell ref="A8:B8"/>
    <mergeCell ref="A10:B10"/>
    <mergeCell ref="A11:A53"/>
    <mergeCell ref="B11:B53"/>
    <mergeCell ref="C11:C53"/>
    <mergeCell ref="A54:A58"/>
    <mergeCell ref="B54:B58"/>
    <mergeCell ref="C54:C58"/>
    <mergeCell ref="A59:A63"/>
    <mergeCell ref="B59:B63"/>
    <mergeCell ref="C59:C63"/>
    <mergeCell ref="A79:A83"/>
    <mergeCell ref="B79:B83"/>
    <mergeCell ref="C79:C83"/>
    <mergeCell ref="A64:A72"/>
    <mergeCell ref="B64:B72"/>
    <mergeCell ref="C64:C72"/>
    <mergeCell ref="A73:A78"/>
    <mergeCell ref="B73:B78"/>
    <mergeCell ref="C73:C78"/>
  </mergeCells>
  <hyperlinks>
    <hyperlink ref="E4" location="'b. List of result templates'!A1" display="the list of results templates" xr:uid="{00000000-0004-0000-0F00-000000000000}"/>
  </hyperlinks>
  <printOptions gridLines="1"/>
  <pageMargins left="0.74803149606299213" right="0.31496062992125984" top="0.98425196850393704" bottom="0.98425196850393704" header="0.51181102362204722" footer="0.51181102362204722"/>
  <pageSetup paperSize="9" scale="86" fitToHeight="4" orientation="landscape" r:id="rId1"/>
  <headerFooter alignWithMargins="0">
    <oddHeader>&amp;CResidue RESULTS for Equine
Group B&amp;RPage &amp;P of &amp;N</oddHeader>
  </headerFooter>
  <rowBreaks count="1" manualBreakCount="1">
    <brk id="9" max="1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7"/>
  <sheetViews>
    <sheetView zoomScaleNormal="100" zoomScaleSheetLayoutView="100" workbookViewId="0">
      <pane xSplit="2" ySplit="8" topLeftCell="C9" activePane="bottomRight" state="frozen"/>
      <selection activeCell="J35" sqref="J35"/>
      <selection pane="topRight" activeCell="J35" sqref="J35"/>
      <selection pane="bottomLeft" activeCell="J35" sqref="J35"/>
      <selection pane="bottomRight" activeCell="D17" sqref="D17"/>
    </sheetView>
  </sheetViews>
  <sheetFormatPr defaultColWidth="9.140625" defaultRowHeight="10.5" x14ac:dyDescent="0.2"/>
  <cols>
    <col min="1" max="1" width="35.42578125" style="3" customWidth="1"/>
    <col min="2" max="2" width="16.42578125" style="2" customWidth="1"/>
    <col min="3" max="3" width="15.5703125" style="3" customWidth="1"/>
    <col min="4" max="4" width="32.5703125" style="3" customWidth="1"/>
    <col min="5" max="5" width="13.85546875" style="3" customWidth="1"/>
    <col min="6" max="6" width="26.5703125" style="3" customWidth="1"/>
    <col min="7" max="7" width="29" style="3" customWidth="1"/>
    <col min="8" max="16384" width="9.140625" style="3"/>
  </cols>
  <sheetData>
    <row r="1" spans="1:7" ht="20.25" x14ac:dyDescent="0.2">
      <c r="A1" s="43" t="s">
        <v>207</v>
      </c>
    </row>
    <row r="2" spans="1:7" ht="9.75" customHeight="1" thickBot="1" x14ac:dyDescent="0.25"/>
    <row r="3" spans="1:7" ht="12.75" customHeight="1" x14ac:dyDescent="0.2">
      <c r="A3" s="44" t="s">
        <v>45</v>
      </c>
      <c r="B3" s="40"/>
      <c r="D3" s="96" t="s">
        <v>186</v>
      </c>
      <c r="F3" s="104" t="s">
        <v>198</v>
      </c>
      <c r="G3" s="105"/>
    </row>
    <row r="4" spans="1:7" ht="21" thickBot="1" x14ac:dyDescent="0.25">
      <c r="A4" s="45" t="s">
        <v>46</v>
      </c>
      <c r="B4" s="41">
        <v>2023</v>
      </c>
      <c r="D4" s="97" t="s">
        <v>185</v>
      </c>
      <c r="E4" s="4"/>
      <c r="F4" s="106" t="s">
        <v>199</v>
      </c>
      <c r="G4" s="107"/>
    </row>
    <row r="5" spans="1:7" ht="21" thickBot="1" x14ac:dyDescent="0.25">
      <c r="A5" s="44" t="s">
        <v>47</v>
      </c>
      <c r="B5" s="126" t="s">
        <v>65</v>
      </c>
      <c r="F5" s="108" t="s">
        <v>200</v>
      </c>
      <c r="G5" s="109"/>
    </row>
    <row r="6" spans="1:7" ht="20.25" customHeight="1" thickBot="1" x14ac:dyDescent="0.25">
      <c r="A6" s="25" t="s">
        <v>86</v>
      </c>
      <c r="B6" s="119"/>
      <c r="D6" s="92" t="s">
        <v>189</v>
      </c>
      <c r="E6" s="93"/>
    </row>
    <row r="7" spans="1:7" ht="9.75" customHeight="1" x14ac:dyDescent="0.2">
      <c r="B7" s="9"/>
      <c r="C7" s="11"/>
      <c r="D7" s="11"/>
    </row>
    <row r="8" spans="1:7" s="12" customFormat="1" ht="56.25" customHeight="1" x14ac:dyDescent="0.2">
      <c r="A8" s="48" t="s">
        <v>100</v>
      </c>
      <c r="B8" s="47" t="s">
        <v>72</v>
      </c>
      <c r="C8" s="47" t="s">
        <v>192</v>
      </c>
      <c r="D8" s="48" t="s">
        <v>1</v>
      </c>
      <c r="E8" s="48" t="s">
        <v>2</v>
      </c>
      <c r="F8" s="48" t="s">
        <v>73</v>
      </c>
      <c r="G8" s="48" t="s">
        <v>196</v>
      </c>
    </row>
    <row r="9" spans="1:7" ht="9.75" customHeight="1" x14ac:dyDescent="0.2">
      <c r="A9" s="265" t="s">
        <v>75</v>
      </c>
      <c r="B9" s="304"/>
      <c r="C9" s="98"/>
      <c r="D9" s="17"/>
      <c r="E9" s="18"/>
      <c r="F9" s="16"/>
      <c r="G9" s="29"/>
    </row>
    <row r="10" spans="1:7" ht="9.75" customHeight="1" x14ac:dyDescent="0.2">
      <c r="A10" s="265"/>
      <c r="B10" s="304"/>
      <c r="C10" s="112"/>
      <c r="D10" s="31"/>
      <c r="E10" s="18"/>
      <c r="F10" s="20"/>
      <c r="G10" s="33"/>
    </row>
    <row r="11" spans="1:7" ht="9.75" customHeight="1" x14ac:dyDescent="0.2">
      <c r="A11" s="265"/>
      <c r="B11" s="304"/>
      <c r="C11" s="94"/>
      <c r="D11" s="31"/>
      <c r="E11" s="18"/>
      <c r="F11" s="18"/>
      <c r="G11" s="30"/>
    </row>
    <row r="12" spans="1:7" ht="9.75" customHeight="1" x14ac:dyDescent="0.2">
      <c r="A12" s="265"/>
      <c r="B12" s="304"/>
      <c r="C12" s="112"/>
      <c r="D12" s="31"/>
      <c r="E12" s="18"/>
      <c r="F12" s="20"/>
      <c r="G12" s="33"/>
    </row>
    <row r="13" spans="1:7" ht="9.75" customHeight="1" x14ac:dyDescent="0.2">
      <c r="A13" s="265"/>
      <c r="B13" s="304"/>
      <c r="C13" s="94"/>
      <c r="D13" s="31"/>
      <c r="E13" s="18"/>
      <c r="F13" s="18"/>
      <c r="G13" s="30"/>
    </row>
    <row r="14" spans="1:7" ht="9.75" customHeight="1" x14ac:dyDescent="0.2">
      <c r="A14" s="265"/>
      <c r="B14" s="304"/>
      <c r="C14" s="112"/>
      <c r="D14" s="31"/>
      <c r="E14" s="18"/>
      <c r="F14" s="20"/>
      <c r="G14" s="33"/>
    </row>
    <row r="15" spans="1:7" ht="9.75" customHeight="1" x14ac:dyDescent="0.2">
      <c r="A15" s="265"/>
      <c r="B15" s="304"/>
      <c r="C15" s="99"/>
      <c r="D15" s="49"/>
      <c r="E15" s="21"/>
      <c r="F15" s="21"/>
      <c r="G15" s="50"/>
    </row>
    <row r="16" spans="1:7" s="34" customFormat="1" ht="9" customHeight="1" x14ac:dyDescent="0.2">
      <c r="A16" s="265" t="s">
        <v>76</v>
      </c>
      <c r="B16" s="300"/>
      <c r="C16" s="98"/>
      <c r="D16" s="24"/>
      <c r="E16" s="17"/>
      <c r="F16" s="20"/>
      <c r="G16" s="33"/>
    </row>
    <row r="17" spans="1:7" ht="9.75" customHeight="1" x14ac:dyDescent="0.2">
      <c r="A17" s="265"/>
      <c r="B17" s="300"/>
      <c r="C17" s="94"/>
      <c r="D17" s="31"/>
      <c r="E17" s="18"/>
      <c r="F17" s="18"/>
      <c r="G17" s="30"/>
    </row>
    <row r="18" spans="1:7" ht="9.75" customHeight="1" x14ac:dyDescent="0.2">
      <c r="A18" s="265"/>
      <c r="B18" s="300"/>
      <c r="C18" s="112"/>
      <c r="D18" s="31"/>
      <c r="E18" s="18"/>
      <c r="F18" s="20"/>
      <c r="G18" s="33"/>
    </row>
    <row r="19" spans="1:7" ht="9.75" customHeight="1" x14ac:dyDescent="0.2">
      <c r="A19" s="265"/>
      <c r="B19" s="300"/>
      <c r="C19" s="94"/>
      <c r="D19" s="31"/>
      <c r="E19" s="18"/>
      <c r="F19" s="18"/>
      <c r="G19" s="30"/>
    </row>
    <row r="20" spans="1:7" ht="9.75" customHeight="1" x14ac:dyDescent="0.2">
      <c r="A20" s="265"/>
      <c r="B20" s="300"/>
      <c r="C20" s="101"/>
      <c r="D20" s="49"/>
      <c r="E20" s="21"/>
      <c r="F20" s="21"/>
      <c r="G20" s="50"/>
    </row>
    <row r="21" spans="1:7" ht="9.75" customHeight="1" x14ac:dyDescent="0.2">
      <c r="A21" s="265" t="s">
        <v>77</v>
      </c>
      <c r="B21" s="300"/>
      <c r="C21" s="95"/>
      <c r="D21" s="24"/>
      <c r="E21" s="17"/>
      <c r="F21" s="17"/>
      <c r="G21" s="28"/>
    </row>
    <row r="22" spans="1:7" ht="9.75" customHeight="1" x14ac:dyDescent="0.2">
      <c r="A22" s="265"/>
      <c r="B22" s="300"/>
      <c r="C22" s="112"/>
      <c r="D22" s="31"/>
      <c r="E22" s="18"/>
      <c r="F22" s="20"/>
      <c r="G22" s="33"/>
    </row>
    <row r="23" spans="1:7" ht="9.75" customHeight="1" x14ac:dyDescent="0.2">
      <c r="A23" s="265"/>
      <c r="B23" s="300"/>
      <c r="C23" s="94"/>
      <c r="D23" s="31"/>
      <c r="E23" s="18"/>
      <c r="F23" s="18"/>
      <c r="G23" s="30"/>
    </row>
    <row r="24" spans="1:7" ht="9.75" customHeight="1" x14ac:dyDescent="0.2">
      <c r="A24" s="265"/>
      <c r="B24" s="300"/>
      <c r="C24" s="112"/>
      <c r="D24" s="31"/>
      <c r="E24" s="18"/>
      <c r="F24" s="20"/>
      <c r="G24" s="33"/>
    </row>
    <row r="25" spans="1:7" ht="9.75" customHeight="1" x14ac:dyDescent="0.2">
      <c r="A25" s="265"/>
      <c r="B25" s="300"/>
      <c r="C25" s="99"/>
      <c r="D25" s="49"/>
      <c r="E25" s="21"/>
      <c r="F25" s="21"/>
      <c r="G25" s="50"/>
    </row>
    <row r="26" spans="1:7" s="34" customFormat="1" ht="12.75" customHeight="1" x14ac:dyDescent="0.2">
      <c r="A26" s="265" t="s">
        <v>78</v>
      </c>
      <c r="B26" s="300"/>
      <c r="C26" s="98"/>
      <c r="D26" s="24"/>
      <c r="E26" s="17"/>
      <c r="F26" s="20"/>
      <c r="G26" s="33"/>
    </row>
    <row r="27" spans="1:7" ht="9.75" customHeight="1" x14ac:dyDescent="0.2">
      <c r="A27" s="265"/>
      <c r="B27" s="300"/>
      <c r="C27" s="94"/>
      <c r="D27" s="31"/>
      <c r="E27" s="18"/>
      <c r="F27" s="18"/>
      <c r="G27" s="30"/>
    </row>
    <row r="28" spans="1:7" ht="9.75" customHeight="1" x14ac:dyDescent="0.2">
      <c r="A28" s="265"/>
      <c r="B28" s="300"/>
      <c r="C28" s="112"/>
      <c r="D28" s="31"/>
      <c r="E28" s="18"/>
      <c r="F28" s="20"/>
      <c r="G28" s="33"/>
    </row>
    <row r="29" spans="1:7" ht="9.75" customHeight="1" x14ac:dyDescent="0.2">
      <c r="A29" s="265"/>
      <c r="B29" s="300"/>
      <c r="C29" s="94"/>
      <c r="D29" s="31"/>
      <c r="E29" s="18"/>
      <c r="F29" s="18"/>
      <c r="G29" s="30"/>
    </row>
    <row r="30" spans="1:7" ht="9.75" customHeight="1" x14ac:dyDescent="0.2">
      <c r="A30" s="265"/>
      <c r="B30" s="300"/>
      <c r="C30" s="112"/>
      <c r="D30" s="31"/>
      <c r="E30" s="18"/>
      <c r="F30" s="20"/>
      <c r="G30" s="33"/>
    </row>
    <row r="31" spans="1:7" ht="9.75" customHeight="1" x14ac:dyDescent="0.2">
      <c r="A31" s="265"/>
      <c r="B31" s="300"/>
      <c r="C31" s="99"/>
      <c r="D31" s="49"/>
      <c r="E31" s="21"/>
      <c r="F31" s="21"/>
      <c r="G31" s="50"/>
    </row>
    <row r="32" spans="1:7" ht="9.75" customHeight="1" x14ac:dyDescent="0.2">
      <c r="A32" s="265" t="s">
        <v>79</v>
      </c>
      <c r="B32" s="300"/>
      <c r="C32" s="98"/>
      <c r="D32" s="24"/>
      <c r="E32" s="17"/>
      <c r="F32" s="20"/>
      <c r="G32" s="33"/>
    </row>
    <row r="33" spans="1:7" ht="9.75" customHeight="1" x14ac:dyDescent="0.2">
      <c r="A33" s="265"/>
      <c r="B33" s="300"/>
      <c r="C33" s="94"/>
      <c r="D33" s="31"/>
      <c r="E33" s="18"/>
      <c r="F33" s="18"/>
      <c r="G33" s="30"/>
    </row>
    <row r="34" spans="1:7" ht="9.75" customHeight="1" x14ac:dyDescent="0.2">
      <c r="A34" s="265"/>
      <c r="B34" s="300"/>
      <c r="C34" s="112"/>
      <c r="D34" s="31"/>
      <c r="E34" s="18"/>
      <c r="F34" s="20"/>
      <c r="G34" s="33"/>
    </row>
    <row r="35" spans="1:7" ht="9.75" customHeight="1" x14ac:dyDescent="0.2">
      <c r="A35" s="265"/>
      <c r="B35" s="300"/>
      <c r="C35" s="94"/>
      <c r="D35" s="31"/>
      <c r="E35" s="18"/>
      <c r="F35" s="18"/>
      <c r="G35" s="30"/>
    </row>
    <row r="36" spans="1:7" ht="9.75" customHeight="1" x14ac:dyDescent="0.2">
      <c r="A36" s="265"/>
      <c r="B36" s="300"/>
      <c r="C36" s="112"/>
      <c r="D36" s="31"/>
      <c r="E36" s="18"/>
      <c r="F36" s="20"/>
      <c r="G36" s="33"/>
    </row>
    <row r="37" spans="1:7" ht="9.75" customHeight="1" x14ac:dyDescent="0.2">
      <c r="A37" s="265"/>
      <c r="B37" s="300"/>
      <c r="C37" s="99"/>
      <c r="D37" s="49"/>
      <c r="E37" s="21"/>
      <c r="F37" s="21"/>
      <c r="G37" s="50"/>
    </row>
  </sheetData>
  <protectedRanges>
    <protectedRange password="CDC0" sqref="B3:B4" name="Range1"/>
    <protectedRange password="CDC0" sqref="C9:G37" name="Range1_1"/>
  </protectedRanges>
  <mergeCells count="10">
    <mergeCell ref="A9:A15"/>
    <mergeCell ref="B9:B15"/>
    <mergeCell ref="A16:A20"/>
    <mergeCell ref="B16:B20"/>
    <mergeCell ref="A32:A37"/>
    <mergeCell ref="B32:B37"/>
    <mergeCell ref="A21:A25"/>
    <mergeCell ref="B21:B25"/>
    <mergeCell ref="A26:A31"/>
    <mergeCell ref="B26:B31"/>
  </mergeCells>
  <hyperlinks>
    <hyperlink ref="D4" location="'b. List of result templates'!A1" display="the list of results templates" xr:uid="{00000000-0004-0000-1000-000000000000}"/>
  </hyperlinks>
  <printOptions gridLines="1"/>
  <pageMargins left="0.74803149606299213" right="0.31496062992125984" top="0.98425196850393704" bottom="0.98425196850393704" header="0.51181102362204722" footer="0.51181102362204722"/>
  <pageSetup paperSize="9" scale="81" fitToHeight="4" orientation="landscape" r:id="rId1"/>
  <headerFooter alignWithMargins="0">
    <oddHeader>&amp;C&amp;12Residue RESULTS for equidae 
Pesticides&amp;RPage &amp;P of &amp;N</oddHeader>
  </headerFooter>
  <rowBreaks count="1" manualBreakCount="1">
    <brk id="7"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18"/>
  <sheetViews>
    <sheetView zoomScaleNormal="100" zoomScaleSheetLayoutView="100" workbookViewId="0">
      <pane xSplit="2" ySplit="8" topLeftCell="C13" activePane="bottomRight" state="frozen"/>
      <selection activeCell="J35" sqref="J35"/>
      <selection pane="topRight" activeCell="J35" sqref="J35"/>
      <selection pane="bottomLeft" activeCell="J35" sqref="J35"/>
      <selection pane="bottomRight" activeCell="D23" sqref="D23"/>
    </sheetView>
  </sheetViews>
  <sheetFormatPr defaultColWidth="9.140625" defaultRowHeight="10.5" x14ac:dyDescent="0.2"/>
  <cols>
    <col min="1" max="1" width="35.42578125" style="3" customWidth="1"/>
    <col min="2" max="2" width="13.5703125" style="2" customWidth="1"/>
    <col min="3" max="3" width="16" style="3" customWidth="1"/>
    <col min="4" max="4" width="31.5703125" style="3" customWidth="1"/>
    <col min="5" max="5" width="13.85546875" style="3" customWidth="1"/>
    <col min="6" max="6" width="23.5703125" style="3" customWidth="1"/>
    <col min="7" max="7" width="18.140625" style="3" customWidth="1"/>
    <col min="8" max="16384" width="9.140625" style="3"/>
  </cols>
  <sheetData>
    <row r="1" spans="1:7" ht="20.25" x14ac:dyDescent="0.2">
      <c r="A1" s="43" t="s">
        <v>208</v>
      </c>
    </row>
    <row r="2" spans="1:7" ht="9.75" customHeight="1" thickBot="1" x14ac:dyDescent="0.25"/>
    <row r="3" spans="1:7" ht="12.75" customHeight="1" x14ac:dyDescent="0.2">
      <c r="A3" s="44" t="s">
        <v>45</v>
      </c>
      <c r="B3" s="40"/>
      <c r="D3" s="96" t="s">
        <v>186</v>
      </c>
      <c r="F3" s="104" t="s">
        <v>198</v>
      </c>
      <c r="G3" s="105"/>
    </row>
    <row r="4" spans="1:7" ht="16.5" customHeight="1" thickBot="1" x14ac:dyDescent="0.25">
      <c r="A4" s="45" t="s">
        <v>46</v>
      </c>
      <c r="B4" s="41">
        <v>2023</v>
      </c>
      <c r="D4" s="97" t="s">
        <v>185</v>
      </c>
      <c r="E4" s="4"/>
      <c r="F4" s="106" t="s">
        <v>199</v>
      </c>
      <c r="G4" s="107"/>
    </row>
    <row r="5" spans="1:7" ht="21" thickBot="1" x14ac:dyDescent="0.25">
      <c r="A5" s="44" t="s">
        <v>47</v>
      </c>
      <c r="B5" s="126" t="s">
        <v>65</v>
      </c>
      <c r="F5" s="108" t="s">
        <v>200</v>
      </c>
      <c r="G5" s="109"/>
    </row>
    <row r="6" spans="1:7" ht="20.25" customHeight="1" thickBot="1" x14ac:dyDescent="0.25">
      <c r="A6" s="25" t="s">
        <v>88</v>
      </c>
      <c r="B6" s="119"/>
      <c r="D6" s="92" t="s">
        <v>189</v>
      </c>
      <c r="E6" s="93"/>
    </row>
    <row r="7" spans="1:7" ht="9.75" customHeight="1" x14ac:dyDescent="0.2">
      <c r="B7" s="9"/>
      <c r="C7" s="11"/>
      <c r="D7" s="11"/>
    </row>
    <row r="8" spans="1:7" s="12" customFormat="1" ht="55.5" customHeight="1" x14ac:dyDescent="0.2">
      <c r="A8" s="48" t="s">
        <v>95</v>
      </c>
      <c r="B8" s="47" t="s">
        <v>72</v>
      </c>
      <c r="C8" s="47" t="s">
        <v>197</v>
      </c>
      <c r="D8" s="48" t="s">
        <v>1</v>
      </c>
      <c r="E8" s="48" t="s">
        <v>2</v>
      </c>
      <c r="F8" s="48" t="s">
        <v>73</v>
      </c>
      <c r="G8" s="48" t="s">
        <v>196</v>
      </c>
    </row>
    <row r="9" spans="1:7" ht="11.25" customHeight="1" x14ac:dyDescent="0.2">
      <c r="A9" s="307" t="s">
        <v>80</v>
      </c>
      <c r="B9" s="300"/>
      <c r="C9" s="112"/>
      <c r="D9" s="18"/>
      <c r="E9" s="18"/>
      <c r="F9" s="18"/>
      <c r="G9" s="30"/>
    </row>
    <row r="10" spans="1:7" ht="9.75" customHeight="1" x14ac:dyDescent="0.2">
      <c r="A10" s="307"/>
      <c r="B10" s="300"/>
      <c r="C10" s="112"/>
      <c r="D10" s="18"/>
      <c r="E10" s="18"/>
      <c r="F10" s="18"/>
      <c r="G10" s="30"/>
    </row>
    <row r="11" spans="1:7" ht="9.75" customHeight="1" x14ac:dyDescent="0.2">
      <c r="A11" s="307"/>
      <c r="B11" s="300"/>
      <c r="C11" s="112"/>
      <c r="D11" s="18"/>
      <c r="E11" s="18"/>
      <c r="F11" s="18"/>
      <c r="G11" s="30"/>
    </row>
    <row r="12" spans="1:7" ht="9.75" customHeight="1" x14ac:dyDescent="0.2">
      <c r="A12" s="307"/>
      <c r="B12" s="300"/>
      <c r="C12" s="94"/>
      <c r="D12" s="31"/>
      <c r="E12" s="18"/>
      <c r="F12" s="18"/>
      <c r="G12" s="30"/>
    </row>
    <row r="13" spans="1:7" ht="9.75" customHeight="1" x14ac:dyDescent="0.2">
      <c r="A13" s="307"/>
      <c r="B13" s="300"/>
      <c r="C13" s="113"/>
      <c r="D13" s="21"/>
      <c r="E13" s="22"/>
      <c r="F13" s="22"/>
      <c r="G13" s="35"/>
    </row>
    <row r="14" spans="1:7" ht="11.25" customHeight="1" x14ac:dyDescent="0.2">
      <c r="A14" s="307" t="s">
        <v>79</v>
      </c>
      <c r="B14" s="300"/>
      <c r="C14" s="112"/>
      <c r="D14" s="18"/>
      <c r="E14" s="18"/>
      <c r="F14" s="18"/>
      <c r="G14" s="30"/>
    </row>
    <row r="15" spans="1:7" ht="9.75" customHeight="1" x14ac:dyDescent="0.2">
      <c r="A15" s="307"/>
      <c r="B15" s="300"/>
      <c r="C15" s="112"/>
      <c r="D15" s="18"/>
      <c r="E15" s="18"/>
      <c r="F15" s="18"/>
      <c r="G15" s="30"/>
    </row>
    <row r="16" spans="1:7" ht="9.75" customHeight="1" x14ac:dyDescent="0.2">
      <c r="A16" s="307"/>
      <c r="B16" s="300"/>
      <c r="C16" s="112"/>
      <c r="D16" s="18"/>
      <c r="E16" s="18"/>
      <c r="F16" s="18"/>
      <c r="G16" s="30"/>
    </row>
    <row r="17" spans="1:7" ht="9.75" customHeight="1" x14ac:dyDescent="0.2">
      <c r="A17" s="307"/>
      <c r="B17" s="300"/>
      <c r="C17" s="94"/>
      <c r="D17" s="31"/>
      <c r="E17" s="18"/>
      <c r="F17" s="18"/>
      <c r="G17" s="30"/>
    </row>
    <row r="18" spans="1:7" ht="9.75" customHeight="1" x14ac:dyDescent="0.2">
      <c r="A18" s="307"/>
      <c r="B18" s="300"/>
      <c r="C18" s="113"/>
      <c r="D18" s="21"/>
      <c r="E18" s="22"/>
      <c r="F18" s="22"/>
      <c r="G18" s="35"/>
    </row>
  </sheetData>
  <protectedRanges>
    <protectedRange password="CDC0" sqref="B3:B4 C9:G18" name="Range1"/>
  </protectedRanges>
  <mergeCells count="4">
    <mergeCell ref="A9:A13"/>
    <mergeCell ref="B9:B13"/>
    <mergeCell ref="A14:A18"/>
    <mergeCell ref="B14:B18"/>
  </mergeCells>
  <hyperlinks>
    <hyperlink ref="D4" location="'b. List of result templates'!A1" display="the list of results templates" xr:uid="{00000000-0004-0000-1100-000000000000}"/>
  </hyperlinks>
  <printOptions gridLines="1"/>
  <pageMargins left="0.74803149606299213" right="0.31496062992125984" top="0.98425196850393704" bottom="0.98425196850393704" header="0.51181102362204722" footer="0.51181102362204722"/>
  <pageSetup paperSize="9" scale="90" fitToHeight="4" orientation="landscape" r:id="rId1"/>
  <headerFooter alignWithMargins="0">
    <oddHeader>&amp;C&amp;12Residue RESULTS for equidae 
Contaminants&amp;RPage &amp;P of &amp;N</oddHeader>
  </headerFooter>
  <rowBreaks count="1" manualBreakCount="1">
    <brk id="7" max="1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83"/>
  <sheetViews>
    <sheetView zoomScaleNormal="100" zoomScaleSheetLayoutView="88" workbookViewId="0">
      <selection activeCell="E6" sqref="E6"/>
    </sheetView>
  </sheetViews>
  <sheetFormatPr defaultColWidth="9.140625" defaultRowHeight="10.5" x14ac:dyDescent="0.2"/>
  <cols>
    <col min="1" max="1" width="4.5703125" style="3" customWidth="1"/>
    <col min="2" max="2" width="23" style="3" customWidth="1"/>
    <col min="3" max="3" width="7" style="2" customWidth="1"/>
    <col min="4" max="4" width="6.85546875" style="3" customWidth="1"/>
    <col min="5" max="5" width="12.42578125" style="3" customWidth="1"/>
    <col min="6" max="6" width="35.140625" style="3" customWidth="1"/>
    <col min="7" max="7" width="19.85546875" style="3" customWidth="1"/>
    <col min="8" max="8" width="23" style="3" customWidth="1"/>
    <col min="9" max="9" width="21.5703125" style="3" customWidth="1"/>
    <col min="10" max="16384" width="9.140625" style="3"/>
  </cols>
  <sheetData>
    <row r="1" spans="1:9" ht="20.25" x14ac:dyDescent="0.2">
      <c r="A1" s="43" t="s">
        <v>206</v>
      </c>
      <c r="B1" s="1"/>
    </row>
    <row r="2" spans="1:9" ht="9.75" customHeight="1" thickBot="1" x14ac:dyDescent="0.25"/>
    <row r="3" spans="1:9" ht="12.75" customHeight="1" x14ac:dyDescent="0.2">
      <c r="A3" s="266" t="s">
        <v>45</v>
      </c>
      <c r="B3" s="267"/>
      <c r="C3" s="270" t="s">
        <v>491</v>
      </c>
      <c r="D3" s="271"/>
      <c r="F3" s="96" t="s">
        <v>186</v>
      </c>
      <c r="G3" s="4"/>
      <c r="H3" s="104" t="s">
        <v>198</v>
      </c>
      <c r="I3" s="105"/>
    </row>
    <row r="4" spans="1:9" ht="12.75" customHeight="1" thickBot="1" x14ac:dyDescent="0.25">
      <c r="A4" s="268" t="s">
        <v>46</v>
      </c>
      <c r="B4" s="269"/>
      <c r="C4" s="334">
        <v>2023</v>
      </c>
      <c r="D4" s="335"/>
      <c r="F4" s="130" t="s">
        <v>185</v>
      </c>
      <c r="G4" s="4"/>
      <c r="H4" s="106" t="s">
        <v>199</v>
      </c>
      <c r="I4" s="107"/>
    </row>
    <row r="5" spans="1:9" ht="21" thickBot="1" x14ac:dyDescent="0.25">
      <c r="A5" s="266" t="s">
        <v>47</v>
      </c>
      <c r="B5" s="267"/>
      <c r="C5" s="336" t="s">
        <v>54</v>
      </c>
      <c r="D5" s="337"/>
      <c r="F5" s="5"/>
      <c r="G5" s="5"/>
      <c r="H5" s="108" t="s">
        <v>200</v>
      </c>
      <c r="I5" s="109"/>
    </row>
    <row r="6" spans="1:9" ht="45.75" customHeight="1" thickBot="1" x14ac:dyDescent="0.25">
      <c r="A6" s="265" t="s">
        <v>224</v>
      </c>
      <c r="B6" s="267"/>
      <c r="C6" s="290">
        <v>1355</v>
      </c>
      <c r="D6" s="292"/>
      <c r="H6" s="7"/>
      <c r="I6" s="7"/>
    </row>
    <row r="7" spans="1:9" ht="21" thickBot="1" x14ac:dyDescent="0.25">
      <c r="A7" s="276" t="s">
        <v>204</v>
      </c>
      <c r="B7" s="277"/>
      <c r="C7" s="279">
        <f>$C$6*0.25%</f>
        <v>3.3875000000000002</v>
      </c>
      <c r="D7" s="281"/>
    </row>
    <row r="8" spans="1:9" ht="21" thickBot="1" x14ac:dyDescent="0.25">
      <c r="A8" s="265" t="s">
        <v>62</v>
      </c>
      <c r="B8" s="267"/>
      <c r="C8" s="290">
        <v>0</v>
      </c>
      <c r="D8" s="292"/>
      <c r="F8" s="92" t="s">
        <v>189</v>
      </c>
      <c r="G8" s="93">
        <v>0</v>
      </c>
    </row>
    <row r="9" spans="1:9" ht="9.75" customHeight="1" x14ac:dyDescent="0.2">
      <c r="B9" s="8"/>
      <c r="C9" s="9"/>
      <c r="D9" s="10"/>
      <c r="E9" s="11"/>
      <c r="F9" s="11"/>
    </row>
    <row r="10" spans="1:9" s="12" customFormat="1" ht="24" customHeight="1" x14ac:dyDescent="0.2">
      <c r="A10" s="328" t="s">
        <v>99</v>
      </c>
      <c r="B10" s="329"/>
      <c r="C10" s="332" t="s">
        <v>211</v>
      </c>
      <c r="D10" s="333"/>
      <c r="E10" s="254" t="s">
        <v>187</v>
      </c>
      <c r="F10" s="254" t="s">
        <v>1</v>
      </c>
      <c r="G10" s="254" t="s">
        <v>2</v>
      </c>
      <c r="H10" s="254" t="s">
        <v>74</v>
      </c>
      <c r="I10" s="254" t="s">
        <v>178</v>
      </c>
    </row>
    <row r="11" spans="1:9" s="12" customFormat="1" ht="43.5" customHeight="1" x14ac:dyDescent="0.2">
      <c r="A11" s="330"/>
      <c r="B11" s="331"/>
      <c r="C11" s="110" t="s">
        <v>3</v>
      </c>
      <c r="D11" s="111" t="s">
        <v>0</v>
      </c>
      <c r="E11" s="254"/>
      <c r="F11" s="254"/>
      <c r="G11" s="254"/>
      <c r="H11" s="254"/>
      <c r="I11" s="254"/>
    </row>
    <row r="12" spans="1:9" ht="9.75" customHeight="1" x14ac:dyDescent="0.2">
      <c r="A12" s="264" t="s">
        <v>16</v>
      </c>
      <c r="B12" s="296" t="s">
        <v>49</v>
      </c>
      <c r="C12" s="314">
        <v>0</v>
      </c>
      <c r="D12" s="311">
        <v>0</v>
      </c>
      <c r="E12" s="158"/>
      <c r="F12" s="17"/>
      <c r="G12" s="23"/>
      <c r="H12" s="17"/>
      <c r="I12" s="17"/>
    </row>
    <row r="13" spans="1:9" ht="9.75" customHeight="1" x14ac:dyDescent="0.2">
      <c r="A13" s="264"/>
      <c r="B13" s="296"/>
      <c r="C13" s="314"/>
      <c r="D13" s="311"/>
      <c r="E13" s="158"/>
      <c r="F13" s="17"/>
      <c r="G13" s="23"/>
      <c r="H13" s="17"/>
      <c r="I13" s="17"/>
    </row>
    <row r="14" spans="1:9" ht="9.75" customHeight="1" x14ac:dyDescent="0.2">
      <c r="A14" s="264"/>
      <c r="B14" s="296"/>
      <c r="C14" s="314"/>
      <c r="D14" s="311"/>
      <c r="E14" s="158"/>
      <c r="F14" s="17"/>
      <c r="G14" s="23"/>
      <c r="H14" s="17"/>
      <c r="I14" s="17"/>
    </row>
    <row r="15" spans="1:9" ht="9.75" customHeight="1" x14ac:dyDescent="0.2">
      <c r="A15" s="264"/>
      <c r="B15" s="296"/>
      <c r="C15" s="314"/>
      <c r="D15" s="311"/>
      <c r="E15" s="158"/>
      <c r="F15" s="17"/>
      <c r="G15" s="23"/>
      <c r="H15" s="17"/>
      <c r="I15" s="17"/>
    </row>
    <row r="16" spans="1:9" ht="9.75" customHeight="1" x14ac:dyDescent="0.2">
      <c r="A16" s="264"/>
      <c r="B16" s="296"/>
      <c r="C16" s="314"/>
      <c r="D16" s="311"/>
      <c r="E16" s="158"/>
      <c r="F16" s="17"/>
      <c r="G16" s="23"/>
      <c r="H16" s="17"/>
      <c r="I16" s="17"/>
    </row>
    <row r="17" spans="1:9" ht="9.75" customHeight="1" x14ac:dyDescent="0.2">
      <c r="A17" s="264"/>
      <c r="B17" s="296"/>
      <c r="C17" s="314"/>
      <c r="D17" s="311"/>
      <c r="E17" s="158"/>
      <c r="F17" s="17"/>
      <c r="G17" s="23"/>
      <c r="H17" s="17"/>
      <c r="I17" s="17"/>
    </row>
    <row r="18" spans="1:9" ht="9.75" customHeight="1" x14ac:dyDescent="0.2">
      <c r="A18" s="264"/>
      <c r="B18" s="296"/>
      <c r="C18" s="314"/>
      <c r="D18" s="311"/>
      <c r="E18" s="158"/>
      <c r="F18" s="17"/>
      <c r="G18" s="23"/>
      <c r="H18" s="17"/>
      <c r="I18" s="17"/>
    </row>
    <row r="19" spans="1:9" ht="9.75" customHeight="1" x14ac:dyDescent="0.2">
      <c r="A19" s="264"/>
      <c r="B19" s="296"/>
      <c r="C19" s="314"/>
      <c r="D19" s="311"/>
      <c r="E19" s="158"/>
      <c r="F19" s="17"/>
      <c r="G19" s="23"/>
      <c r="H19" s="17"/>
      <c r="I19" s="17"/>
    </row>
    <row r="20" spans="1:9" ht="9.75" customHeight="1" x14ac:dyDescent="0.2">
      <c r="A20" s="264"/>
      <c r="B20" s="296"/>
      <c r="C20" s="314"/>
      <c r="D20" s="311"/>
      <c r="E20" s="158"/>
      <c r="F20" s="17"/>
      <c r="G20" s="23"/>
      <c r="H20" s="17"/>
      <c r="I20" s="17"/>
    </row>
    <row r="21" spans="1:9" ht="9.75" customHeight="1" x14ac:dyDescent="0.2">
      <c r="A21" s="264"/>
      <c r="B21" s="296"/>
      <c r="C21" s="314"/>
      <c r="D21" s="311"/>
      <c r="E21" s="158"/>
      <c r="F21" s="17"/>
      <c r="G21" s="23"/>
      <c r="H21" s="17"/>
      <c r="I21" s="17"/>
    </row>
    <row r="22" spans="1:9" ht="9.75" customHeight="1" x14ac:dyDescent="0.2">
      <c r="A22" s="264"/>
      <c r="B22" s="296"/>
      <c r="C22" s="314"/>
      <c r="D22" s="311"/>
      <c r="E22" s="158"/>
      <c r="F22" s="17"/>
      <c r="G22" s="23"/>
      <c r="H22" s="17"/>
      <c r="I22" s="17"/>
    </row>
    <row r="23" spans="1:9" ht="9.75" customHeight="1" x14ac:dyDescent="0.2">
      <c r="A23" s="264"/>
      <c r="B23" s="296"/>
      <c r="C23" s="314"/>
      <c r="D23" s="311"/>
      <c r="E23" s="175"/>
      <c r="F23" s="21"/>
      <c r="G23" s="176"/>
      <c r="H23" s="21"/>
      <c r="I23" s="21"/>
    </row>
    <row r="24" spans="1:9" ht="9.75" customHeight="1" x14ac:dyDescent="0.2">
      <c r="A24" s="37" t="s">
        <v>17</v>
      </c>
      <c r="B24" s="25" t="s">
        <v>9</v>
      </c>
      <c r="C24" s="26">
        <v>0</v>
      </c>
      <c r="D24" s="128">
        <v>0</v>
      </c>
      <c r="E24" s="175"/>
      <c r="F24" s="21"/>
      <c r="G24" s="176"/>
      <c r="H24" s="21"/>
      <c r="I24" s="21"/>
    </row>
    <row r="25" spans="1:9" ht="9.75" customHeight="1" x14ac:dyDescent="0.2">
      <c r="A25" s="264" t="s">
        <v>18</v>
      </c>
      <c r="B25" s="266" t="s">
        <v>20</v>
      </c>
      <c r="C25" s="314">
        <v>0</v>
      </c>
      <c r="D25" s="311">
        <v>0</v>
      </c>
      <c r="E25" s="158"/>
      <c r="F25" s="17"/>
      <c r="G25" s="23"/>
      <c r="H25" s="17"/>
      <c r="I25" s="17"/>
    </row>
    <row r="26" spans="1:9" ht="9.75" customHeight="1" x14ac:dyDescent="0.2">
      <c r="A26" s="264"/>
      <c r="B26" s="266"/>
      <c r="C26" s="314"/>
      <c r="D26" s="311"/>
      <c r="E26" s="158"/>
      <c r="F26" s="17"/>
      <c r="G26" s="23"/>
      <c r="H26" s="17"/>
      <c r="I26" s="17"/>
    </row>
    <row r="27" spans="1:9" ht="9.75" customHeight="1" x14ac:dyDescent="0.2">
      <c r="A27" s="264"/>
      <c r="B27" s="266"/>
      <c r="C27" s="314"/>
      <c r="D27" s="311"/>
      <c r="E27" s="158"/>
      <c r="F27" s="17"/>
      <c r="G27" s="23"/>
      <c r="H27" s="17"/>
      <c r="I27" s="17"/>
    </row>
    <row r="28" spans="1:9" ht="9.75" customHeight="1" x14ac:dyDescent="0.2">
      <c r="A28" s="264"/>
      <c r="B28" s="266"/>
      <c r="C28" s="314"/>
      <c r="D28" s="311"/>
      <c r="E28" s="158"/>
      <c r="F28" s="17"/>
      <c r="G28" s="23"/>
      <c r="H28" s="17"/>
      <c r="I28" s="17"/>
    </row>
    <row r="29" spans="1:9" ht="9.75" customHeight="1" x14ac:dyDescent="0.2">
      <c r="A29" s="264"/>
      <c r="B29" s="266"/>
      <c r="C29" s="314"/>
      <c r="D29" s="311"/>
      <c r="E29" s="158"/>
      <c r="F29" s="17"/>
      <c r="G29" s="23"/>
      <c r="H29" s="17"/>
      <c r="I29" s="17"/>
    </row>
    <row r="30" spans="1:9" ht="9.75" customHeight="1" x14ac:dyDescent="0.2">
      <c r="A30" s="264"/>
      <c r="B30" s="266"/>
      <c r="C30" s="314"/>
      <c r="D30" s="311"/>
      <c r="E30" s="175"/>
      <c r="F30" s="21"/>
      <c r="G30" s="176"/>
      <c r="H30" s="21"/>
      <c r="I30" s="21"/>
    </row>
    <row r="31" spans="1:9" ht="9.75" customHeight="1" x14ac:dyDescent="0.2">
      <c r="A31" s="264" t="s">
        <v>19</v>
      </c>
      <c r="B31" s="266" t="s">
        <v>21</v>
      </c>
      <c r="C31" s="314">
        <v>0</v>
      </c>
      <c r="D31" s="311">
        <v>0</v>
      </c>
      <c r="E31" s="158"/>
      <c r="F31" s="17"/>
      <c r="G31" s="23"/>
      <c r="H31" s="17"/>
      <c r="I31" s="17"/>
    </row>
    <row r="32" spans="1:9" ht="9.75" customHeight="1" x14ac:dyDescent="0.2">
      <c r="A32" s="264"/>
      <c r="B32" s="266"/>
      <c r="C32" s="314"/>
      <c r="D32" s="311"/>
      <c r="E32" s="158"/>
      <c r="F32" s="17"/>
      <c r="G32" s="23"/>
      <c r="H32" s="17"/>
      <c r="I32" s="17"/>
    </row>
    <row r="33" spans="1:9" ht="9.75" customHeight="1" x14ac:dyDescent="0.2">
      <c r="A33" s="264"/>
      <c r="B33" s="266"/>
      <c r="C33" s="314"/>
      <c r="D33" s="311"/>
      <c r="E33" s="158"/>
      <c r="F33" s="17"/>
      <c r="G33" s="23"/>
      <c r="H33" s="17"/>
      <c r="I33" s="17"/>
    </row>
    <row r="34" spans="1:9" ht="9.75" customHeight="1" x14ac:dyDescent="0.2">
      <c r="A34" s="264"/>
      <c r="B34" s="266"/>
      <c r="C34" s="314"/>
      <c r="D34" s="311"/>
      <c r="E34" s="158"/>
      <c r="F34" s="17"/>
      <c r="G34" s="23"/>
      <c r="H34" s="17"/>
      <c r="I34" s="17"/>
    </row>
    <row r="35" spans="1:9" ht="9.75" customHeight="1" x14ac:dyDescent="0.2">
      <c r="A35" s="264"/>
      <c r="B35" s="266"/>
      <c r="C35" s="314"/>
      <c r="D35" s="311"/>
      <c r="E35" s="158"/>
      <c r="F35" s="17"/>
      <c r="G35" s="23"/>
      <c r="H35" s="17"/>
      <c r="I35" s="17"/>
    </row>
    <row r="36" spans="1:9" ht="9.75" customHeight="1" x14ac:dyDescent="0.2">
      <c r="A36" s="264"/>
      <c r="B36" s="266"/>
      <c r="C36" s="314"/>
      <c r="D36" s="311"/>
      <c r="E36" s="158"/>
      <c r="F36" s="17"/>
      <c r="G36" s="23"/>
      <c r="H36" s="17"/>
      <c r="I36" s="17"/>
    </row>
    <row r="37" spans="1:9" ht="9.75" customHeight="1" x14ac:dyDescent="0.2">
      <c r="A37" s="264"/>
      <c r="B37" s="266"/>
      <c r="C37" s="314"/>
      <c r="D37" s="311"/>
      <c r="E37" s="175"/>
      <c r="F37" s="21"/>
      <c r="G37" s="176"/>
      <c r="H37" s="21"/>
      <c r="I37" s="21"/>
    </row>
    <row r="38" spans="1:9" ht="9.75" customHeight="1" x14ac:dyDescent="0.2">
      <c r="A38" s="264" t="s">
        <v>22</v>
      </c>
      <c r="B38" s="266" t="s">
        <v>23</v>
      </c>
      <c r="C38" s="314">
        <v>0</v>
      </c>
      <c r="D38" s="311">
        <v>0</v>
      </c>
      <c r="E38" s="158"/>
      <c r="F38" s="17"/>
      <c r="G38" s="23"/>
      <c r="H38" s="17"/>
      <c r="I38" s="17"/>
    </row>
    <row r="39" spans="1:9" ht="9.75" customHeight="1" x14ac:dyDescent="0.2">
      <c r="A39" s="264"/>
      <c r="B39" s="266"/>
      <c r="C39" s="314"/>
      <c r="D39" s="311"/>
      <c r="E39" s="158"/>
      <c r="F39" s="17"/>
      <c r="G39" s="23"/>
      <c r="H39" s="17"/>
      <c r="I39" s="17"/>
    </row>
    <row r="40" spans="1:9" ht="9.75" customHeight="1" x14ac:dyDescent="0.2">
      <c r="A40" s="264"/>
      <c r="B40" s="266"/>
      <c r="C40" s="314"/>
      <c r="D40" s="311"/>
      <c r="E40" s="158"/>
      <c r="F40" s="17"/>
      <c r="G40" s="23"/>
      <c r="H40" s="17"/>
      <c r="I40" s="17"/>
    </row>
    <row r="41" spans="1:9" ht="9.75" customHeight="1" x14ac:dyDescent="0.2">
      <c r="A41" s="264"/>
      <c r="B41" s="266"/>
      <c r="C41" s="314"/>
      <c r="D41" s="311"/>
      <c r="E41" s="158"/>
      <c r="F41" s="17"/>
      <c r="G41" s="23"/>
      <c r="H41" s="17"/>
      <c r="I41" s="17"/>
    </row>
    <row r="42" spans="1:9" ht="9.75" customHeight="1" x14ac:dyDescent="0.2">
      <c r="A42" s="264"/>
      <c r="B42" s="266"/>
      <c r="C42" s="314"/>
      <c r="D42" s="311"/>
      <c r="E42" s="175"/>
      <c r="F42" s="21"/>
      <c r="G42" s="176"/>
      <c r="H42" s="21"/>
      <c r="I42" s="21"/>
    </row>
    <row r="43" spans="1:9" ht="9.75" customHeight="1" x14ac:dyDescent="0.2">
      <c r="A43" s="264" t="s">
        <v>24</v>
      </c>
      <c r="B43" s="265" t="s">
        <v>41</v>
      </c>
      <c r="C43" s="314">
        <v>0</v>
      </c>
      <c r="D43" s="311">
        <v>3</v>
      </c>
      <c r="E43" s="158"/>
      <c r="F43" s="17"/>
      <c r="G43" s="23"/>
      <c r="H43" s="17"/>
      <c r="I43" s="17"/>
    </row>
    <row r="44" spans="1:9" ht="9.75" customHeight="1" x14ac:dyDescent="0.2">
      <c r="A44" s="264"/>
      <c r="B44" s="265"/>
      <c r="C44" s="314"/>
      <c r="D44" s="311"/>
      <c r="E44" s="158"/>
      <c r="F44" s="17"/>
      <c r="G44" s="23"/>
      <c r="H44" s="17"/>
      <c r="I44" s="17"/>
    </row>
    <row r="45" spans="1:9" ht="9.75" customHeight="1" x14ac:dyDescent="0.2">
      <c r="A45" s="264"/>
      <c r="B45" s="265"/>
      <c r="C45" s="314"/>
      <c r="D45" s="311"/>
      <c r="E45" s="158"/>
      <c r="F45" s="17"/>
      <c r="G45" s="23"/>
      <c r="H45" s="17"/>
      <c r="I45" s="17"/>
    </row>
    <row r="46" spans="1:9" ht="9.75" customHeight="1" x14ac:dyDescent="0.2">
      <c r="A46" s="264"/>
      <c r="B46" s="265"/>
      <c r="C46" s="314"/>
      <c r="D46" s="311"/>
      <c r="E46" s="158"/>
      <c r="F46" s="17"/>
      <c r="G46" s="23"/>
      <c r="H46" s="17"/>
      <c r="I46" s="17"/>
    </row>
    <row r="47" spans="1:9" ht="9.75" customHeight="1" x14ac:dyDescent="0.2">
      <c r="A47" s="264"/>
      <c r="B47" s="265"/>
      <c r="C47" s="314"/>
      <c r="D47" s="311"/>
      <c r="E47" s="158"/>
      <c r="F47" s="17"/>
      <c r="G47" s="23"/>
      <c r="H47" s="17"/>
      <c r="I47" s="17"/>
    </row>
    <row r="48" spans="1:9" ht="9.75" customHeight="1" x14ac:dyDescent="0.2">
      <c r="A48" s="264"/>
      <c r="B48" s="265"/>
      <c r="C48" s="314"/>
      <c r="D48" s="311"/>
      <c r="E48" s="158"/>
      <c r="F48" s="17"/>
      <c r="G48" s="23"/>
      <c r="H48" s="17"/>
      <c r="I48" s="17"/>
    </row>
    <row r="49" spans="1:9" ht="9.75" customHeight="1" x14ac:dyDescent="0.2">
      <c r="A49" s="264"/>
      <c r="B49" s="265"/>
      <c r="C49" s="314"/>
      <c r="D49" s="311"/>
      <c r="E49" s="158"/>
      <c r="F49" s="17"/>
      <c r="G49" s="23"/>
      <c r="H49" s="17"/>
      <c r="I49" s="17"/>
    </row>
    <row r="50" spans="1:9" ht="9.75" customHeight="1" x14ac:dyDescent="0.2">
      <c r="A50" s="264"/>
      <c r="B50" s="265"/>
      <c r="C50" s="314"/>
      <c r="D50" s="311"/>
      <c r="E50" s="158"/>
      <c r="F50" s="17"/>
      <c r="G50" s="23"/>
      <c r="H50" s="17"/>
      <c r="I50" s="17"/>
    </row>
    <row r="51" spans="1:9" ht="9.75" customHeight="1" x14ac:dyDescent="0.2">
      <c r="A51" s="264"/>
      <c r="B51" s="265"/>
      <c r="C51" s="314"/>
      <c r="D51" s="311"/>
      <c r="E51" s="158"/>
      <c r="F51" s="17"/>
      <c r="G51" s="23"/>
      <c r="H51" s="17"/>
      <c r="I51" s="17"/>
    </row>
    <row r="52" spans="1:9" ht="9.75" customHeight="1" x14ac:dyDescent="0.2">
      <c r="A52" s="264"/>
      <c r="B52" s="265"/>
      <c r="C52" s="314"/>
      <c r="D52" s="311"/>
      <c r="E52" s="158"/>
      <c r="F52" s="17"/>
      <c r="G52" s="23"/>
      <c r="H52" s="17"/>
      <c r="I52" s="17"/>
    </row>
    <row r="53" spans="1:9" ht="9.75" customHeight="1" x14ac:dyDescent="0.2">
      <c r="A53" s="264"/>
      <c r="B53" s="265"/>
      <c r="C53" s="314"/>
      <c r="D53" s="311"/>
      <c r="E53" s="158"/>
      <c r="F53" s="17"/>
      <c r="G53" s="23"/>
      <c r="H53" s="17"/>
      <c r="I53" s="17"/>
    </row>
    <row r="54" spans="1:9" ht="9.75" customHeight="1" x14ac:dyDescent="0.2">
      <c r="A54" s="264"/>
      <c r="B54" s="265"/>
      <c r="C54" s="314"/>
      <c r="D54" s="311"/>
      <c r="E54" s="158"/>
      <c r="F54" s="17"/>
      <c r="G54" s="23"/>
      <c r="H54" s="17"/>
      <c r="I54" s="17"/>
    </row>
    <row r="55" spans="1:9" ht="9.75" customHeight="1" x14ac:dyDescent="0.2">
      <c r="A55" s="264"/>
      <c r="B55" s="265"/>
      <c r="C55" s="314"/>
      <c r="D55" s="311"/>
      <c r="E55" s="158"/>
      <c r="F55" s="17"/>
      <c r="G55" s="23"/>
      <c r="H55" s="17"/>
      <c r="I55" s="17"/>
    </row>
    <row r="56" spans="1:9" ht="9.75" customHeight="1" x14ac:dyDescent="0.2">
      <c r="A56" s="264"/>
      <c r="B56" s="265"/>
      <c r="C56" s="314"/>
      <c r="D56" s="311"/>
      <c r="E56" s="158"/>
      <c r="F56" s="17"/>
      <c r="G56" s="23"/>
      <c r="H56" s="17"/>
      <c r="I56" s="17"/>
    </row>
    <row r="57" spans="1:9" ht="9.75" customHeight="1" x14ac:dyDescent="0.2">
      <c r="A57" s="264"/>
      <c r="B57" s="265"/>
      <c r="C57" s="314"/>
      <c r="D57" s="311"/>
      <c r="E57" s="175"/>
      <c r="F57" s="21"/>
      <c r="G57" s="176"/>
      <c r="H57" s="21"/>
      <c r="I57" s="21"/>
    </row>
    <row r="58" spans="1:9" ht="9.75" customHeight="1" x14ac:dyDescent="0.2">
      <c r="A58" s="264" t="s">
        <v>25</v>
      </c>
      <c r="B58" s="265" t="s">
        <v>27</v>
      </c>
      <c r="C58" s="314">
        <v>0</v>
      </c>
      <c r="D58" s="311">
        <v>0</v>
      </c>
      <c r="E58" s="158"/>
      <c r="F58" s="17"/>
      <c r="G58" s="23"/>
      <c r="H58" s="17"/>
      <c r="I58" s="17"/>
    </row>
    <row r="59" spans="1:9" ht="9.75" customHeight="1" x14ac:dyDescent="0.2">
      <c r="A59" s="264"/>
      <c r="B59" s="265"/>
      <c r="C59" s="314"/>
      <c r="D59" s="311"/>
      <c r="E59" s="158"/>
      <c r="F59" s="17"/>
      <c r="G59" s="23"/>
      <c r="H59" s="17"/>
      <c r="I59" s="17"/>
    </row>
    <row r="60" spans="1:9" ht="9.75" customHeight="1" x14ac:dyDescent="0.2">
      <c r="A60" s="264"/>
      <c r="B60" s="265"/>
      <c r="C60" s="314"/>
      <c r="D60" s="311"/>
      <c r="E60" s="158"/>
      <c r="F60" s="17"/>
      <c r="G60" s="23"/>
      <c r="H60" s="17"/>
      <c r="I60" s="17"/>
    </row>
    <row r="61" spans="1:9" ht="9.75" customHeight="1" x14ac:dyDescent="0.2">
      <c r="A61" s="264"/>
      <c r="B61" s="265"/>
      <c r="C61" s="314"/>
      <c r="D61" s="311"/>
      <c r="E61" s="158"/>
      <c r="F61" s="17"/>
      <c r="G61" s="23"/>
      <c r="H61" s="17"/>
      <c r="I61" s="17"/>
    </row>
    <row r="62" spans="1:9" ht="9.75" customHeight="1" x14ac:dyDescent="0.2">
      <c r="A62" s="264"/>
      <c r="B62" s="265"/>
      <c r="C62" s="314"/>
      <c r="D62" s="311"/>
      <c r="E62" s="158"/>
      <c r="F62" s="17"/>
      <c r="G62" s="23"/>
      <c r="H62" s="17"/>
      <c r="I62" s="17"/>
    </row>
    <row r="63" spans="1:9" ht="9.75" customHeight="1" x14ac:dyDescent="0.2">
      <c r="A63" s="264"/>
      <c r="B63" s="265"/>
      <c r="C63" s="314"/>
      <c r="D63" s="311"/>
      <c r="E63" s="158"/>
      <c r="F63" s="17"/>
      <c r="G63" s="23"/>
      <c r="H63" s="17"/>
      <c r="I63" s="17"/>
    </row>
    <row r="64" spans="1:9" ht="9.75" customHeight="1" x14ac:dyDescent="0.2">
      <c r="A64" s="264"/>
      <c r="B64" s="265"/>
      <c r="C64" s="314"/>
      <c r="D64" s="311"/>
      <c r="E64" s="158"/>
      <c r="F64" s="17"/>
      <c r="G64" s="23"/>
      <c r="H64" s="17"/>
      <c r="I64" s="17"/>
    </row>
    <row r="65" spans="1:9" ht="9.75" customHeight="1" x14ac:dyDescent="0.2">
      <c r="A65" s="264"/>
      <c r="B65" s="265"/>
      <c r="C65" s="314"/>
      <c r="D65" s="311"/>
      <c r="E65" s="158"/>
      <c r="F65" s="17"/>
      <c r="G65" s="23"/>
      <c r="H65" s="17"/>
      <c r="I65" s="17"/>
    </row>
    <row r="66" spans="1:9" ht="9.75" customHeight="1" x14ac:dyDescent="0.2">
      <c r="A66" s="264"/>
      <c r="B66" s="265"/>
      <c r="C66" s="314"/>
      <c r="D66" s="311"/>
      <c r="E66" s="158"/>
      <c r="F66" s="17"/>
      <c r="G66" s="23"/>
      <c r="H66" s="17"/>
      <c r="I66" s="17"/>
    </row>
    <row r="67" spans="1:9" ht="9.75" customHeight="1" x14ac:dyDescent="0.2">
      <c r="A67" s="264"/>
      <c r="B67" s="265"/>
      <c r="C67" s="314"/>
      <c r="D67" s="311"/>
      <c r="E67" s="158"/>
      <c r="F67" s="17"/>
      <c r="G67" s="23"/>
      <c r="H67" s="17"/>
      <c r="I67" s="17"/>
    </row>
    <row r="68" spans="1:9" ht="9.75" customHeight="1" x14ac:dyDescent="0.2">
      <c r="A68" s="264"/>
      <c r="B68" s="265"/>
      <c r="C68" s="314"/>
      <c r="D68" s="311"/>
      <c r="E68" s="175"/>
      <c r="F68" s="21"/>
      <c r="G68" s="176"/>
      <c r="H68" s="21"/>
      <c r="I68" s="21"/>
    </row>
    <row r="69" spans="1:9" ht="9.75" customHeight="1" x14ac:dyDescent="0.2">
      <c r="A69" s="342" t="s">
        <v>26</v>
      </c>
      <c r="B69" s="325" t="s">
        <v>39</v>
      </c>
      <c r="C69" s="251">
        <v>0</v>
      </c>
      <c r="D69" s="297">
        <v>0</v>
      </c>
      <c r="E69" s="158"/>
      <c r="F69" s="17"/>
      <c r="G69" s="23"/>
      <c r="H69" s="17"/>
      <c r="I69" s="17"/>
    </row>
    <row r="70" spans="1:9" ht="9.75" customHeight="1" x14ac:dyDescent="0.2">
      <c r="A70" s="343"/>
      <c r="B70" s="326"/>
      <c r="C70" s="252"/>
      <c r="D70" s="298"/>
      <c r="E70" s="158"/>
      <c r="F70" s="17"/>
      <c r="G70" s="23"/>
      <c r="H70" s="17"/>
      <c r="I70" s="17"/>
    </row>
    <row r="71" spans="1:9" ht="9.75" customHeight="1" x14ac:dyDescent="0.2">
      <c r="A71" s="343"/>
      <c r="B71" s="326"/>
      <c r="C71" s="252"/>
      <c r="D71" s="298"/>
      <c r="E71" s="158"/>
      <c r="F71" s="17"/>
      <c r="G71" s="23"/>
      <c r="H71" s="17"/>
      <c r="I71" s="17"/>
    </row>
    <row r="72" spans="1:9" ht="9.75" customHeight="1" x14ac:dyDescent="0.2">
      <c r="A72" s="343"/>
      <c r="B72" s="326"/>
      <c r="C72" s="252"/>
      <c r="D72" s="298"/>
      <c r="E72" s="158"/>
      <c r="F72" s="17"/>
      <c r="G72" s="23"/>
      <c r="H72" s="17"/>
      <c r="I72" s="17"/>
    </row>
    <row r="73" spans="1:9" ht="9.75" customHeight="1" x14ac:dyDescent="0.2">
      <c r="A73" s="343"/>
      <c r="B73" s="326"/>
      <c r="C73" s="252"/>
      <c r="D73" s="298"/>
      <c r="E73" s="158"/>
      <c r="F73" s="17"/>
      <c r="G73" s="23"/>
      <c r="H73" s="17"/>
      <c r="I73" s="17"/>
    </row>
    <row r="74" spans="1:9" ht="9.75" customHeight="1" x14ac:dyDescent="0.2">
      <c r="A74" s="343"/>
      <c r="B74" s="326"/>
      <c r="C74" s="252"/>
      <c r="D74" s="298"/>
      <c r="E74" s="158"/>
      <c r="F74" s="17"/>
      <c r="G74" s="23"/>
      <c r="H74" s="17"/>
      <c r="I74" s="17"/>
    </row>
    <row r="75" spans="1:9" ht="9.75" customHeight="1" x14ac:dyDescent="0.2">
      <c r="A75" s="344"/>
      <c r="B75" s="327"/>
      <c r="C75" s="253"/>
      <c r="D75" s="299"/>
      <c r="E75" s="175"/>
      <c r="F75" s="21"/>
      <c r="G75" s="176"/>
      <c r="H75" s="21"/>
      <c r="I75" s="21"/>
    </row>
    <row r="76" spans="1:9" ht="9.75" customHeight="1" x14ac:dyDescent="0.2">
      <c r="A76" s="264" t="s">
        <v>28</v>
      </c>
      <c r="B76" s="265" t="s">
        <v>40</v>
      </c>
      <c r="C76" s="314">
        <v>0</v>
      </c>
      <c r="D76" s="311">
        <v>0</v>
      </c>
      <c r="E76" s="158"/>
      <c r="F76" s="17"/>
      <c r="G76" s="23"/>
      <c r="H76" s="17"/>
      <c r="I76" s="17"/>
    </row>
    <row r="77" spans="1:9" ht="9.75" customHeight="1" x14ac:dyDescent="0.2">
      <c r="A77" s="264"/>
      <c r="B77" s="265"/>
      <c r="C77" s="314"/>
      <c r="D77" s="311"/>
      <c r="E77" s="158"/>
      <c r="F77" s="17"/>
      <c r="G77" s="23"/>
      <c r="H77" s="17"/>
      <c r="I77" s="17"/>
    </row>
    <row r="78" spans="1:9" ht="9.75" customHeight="1" x14ac:dyDescent="0.2">
      <c r="A78" s="264"/>
      <c r="B78" s="265"/>
      <c r="C78" s="314"/>
      <c r="D78" s="311"/>
      <c r="E78" s="158"/>
      <c r="F78" s="17"/>
      <c r="G78" s="23"/>
      <c r="H78" s="17"/>
      <c r="I78" s="17"/>
    </row>
    <row r="79" spans="1:9" ht="9.75" customHeight="1" x14ac:dyDescent="0.2">
      <c r="A79" s="264"/>
      <c r="B79" s="265"/>
      <c r="C79" s="314"/>
      <c r="D79" s="311"/>
      <c r="E79" s="158"/>
      <c r="F79" s="17"/>
      <c r="G79" s="23"/>
      <c r="H79" s="17"/>
      <c r="I79" s="17"/>
    </row>
    <row r="80" spans="1:9" ht="9.75" customHeight="1" x14ac:dyDescent="0.2">
      <c r="A80" s="264"/>
      <c r="B80" s="265"/>
      <c r="C80" s="314"/>
      <c r="D80" s="311"/>
      <c r="E80" s="158"/>
      <c r="F80" s="17"/>
      <c r="G80" s="23"/>
      <c r="H80" s="17"/>
      <c r="I80" s="17"/>
    </row>
    <row r="81" spans="1:9" ht="9.75" customHeight="1" x14ac:dyDescent="0.2">
      <c r="A81" s="264"/>
      <c r="B81" s="265"/>
      <c r="C81" s="314"/>
      <c r="D81" s="311"/>
      <c r="E81" s="158"/>
      <c r="F81" s="17"/>
      <c r="G81" s="23"/>
      <c r="H81" s="17"/>
      <c r="I81" s="17"/>
    </row>
    <row r="82" spans="1:9" ht="9.75" customHeight="1" x14ac:dyDescent="0.2">
      <c r="A82" s="264"/>
      <c r="B82" s="265"/>
      <c r="C82" s="314"/>
      <c r="D82" s="311"/>
      <c r="E82" s="158"/>
      <c r="F82" s="17"/>
      <c r="G82" s="23"/>
      <c r="H82" s="17"/>
      <c r="I82" s="17"/>
    </row>
    <row r="83" spans="1:9" ht="9.75" customHeight="1" x14ac:dyDescent="0.2">
      <c r="A83" s="264"/>
      <c r="B83" s="265"/>
      <c r="C83" s="314"/>
      <c r="D83" s="311"/>
      <c r="E83" s="175"/>
      <c r="F83" s="21"/>
      <c r="G83" s="176"/>
      <c r="H83" s="21"/>
      <c r="I83" s="21"/>
    </row>
  </sheetData>
  <protectedRanges>
    <protectedRange sqref="C3:D4 C6:D6 C8 D12:I83" name="Range1"/>
  </protectedRanges>
  <mergeCells count="51">
    <mergeCell ref="A3:B3"/>
    <mergeCell ref="A4:B4"/>
    <mergeCell ref="C4:D4"/>
    <mergeCell ref="A5:B5"/>
    <mergeCell ref="C5:D5"/>
    <mergeCell ref="I10:I11"/>
    <mergeCell ref="E10:E11"/>
    <mergeCell ref="F10:F11"/>
    <mergeCell ref="G10:G11"/>
    <mergeCell ref="A6:B6"/>
    <mergeCell ref="C6:D6"/>
    <mergeCell ref="A7:B7"/>
    <mergeCell ref="C7:D7"/>
    <mergeCell ref="A8:B8"/>
    <mergeCell ref="C8:D8"/>
    <mergeCell ref="A12:A23"/>
    <mergeCell ref="B12:B23"/>
    <mergeCell ref="C12:C23"/>
    <mergeCell ref="D12:D23"/>
    <mergeCell ref="H10:H11"/>
    <mergeCell ref="A10:B11"/>
    <mergeCell ref="C10:D10"/>
    <mergeCell ref="D25:D30"/>
    <mergeCell ref="A31:A37"/>
    <mergeCell ref="B31:B37"/>
    <mergeCell ref="C31:C37"/>
    <mergeCell ref="D31:D37"/>
    <mergeCell ref="A76:A83"/>
    <mergeCell ref="B76:B83"/>
    <mergeCell ref="C76:C83"/>
    <mergeCell ref="D76:D83"/>
    <mergeCell ref="A69:A75"/>
    <mergeCell ref="B69:B75"/>
    <mergeCell ref="C69:C75"/>
    <mergeCell ref="D69:D75"/>
    <mergeCell ref="A58:A68"/>
    <mergeCell ref="B58:B68"/>
    <mergeCell ref="C58:C68"/>
    <mergeCell ref="D58:D68"/>
    <mergeCell ref="C3:D3"/>
    <mergeCell ref="A38:A42"/>
    <mergeCell ref="B38:B42"/>
    <mergeCell ref="C38:C42"/>
    <mergeCell ref="D38:D42"/>
    <mergeCell ref="A43:A57"/>
    <mergeCell ref="B43:B57"/>
    <mergeCell ref="C43:C57"/>
    <mergeCell ref="D43:D57"/>
    <mergeCell ref="A25:A30"/>
    <mergeCell ref="B25:B30"/>
    <mergeCell ref="C25:C30"/>
  </mergeCells>
  <hyperlinks>
    <hyperlink ref="F4" location="'b. List of result templates'!A1" display="the list of results templates" xr:uid="{00000000-0004-0000-1200-000000000000}"/>
  </hyperlinks>
  <printOptions gridLines="1"/>
  <pageMargins left="0.74803149606299213" right="0.74803149606299213" top="0.98425196850393704" bottom="0.98425196850393704" header="0.51181102362204722" footer="0.51181102362204722"/>
  <pageSetup paperSize="9" scale="86" fitToHeight="3" orientation="landscape" r:id="rId1"/>
  <headerFooter alignWithMargins="0">
    <oddHeader>&amp;CResidue RESULTS for Poultry
Group A&amp;RPage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1"/>
  <sheetViews>
    <sheetView workbookViewId="0">
      <pane xSplit="1" ySplit="1" topLeftCell="B2" activePane="bottomRight" state="frozen"/>
      <selection pane="topRight" activeCell="B1" sqref="B1"/>
      <selection pane="bottomLeft" activeCell="A2" sqref="A2"/>
      <selection pane="bottomRight" activeCell="F20" sqref="F20"/>
    </sheetView>
  </sheetViews>
  <sheetFormatPr defaultRowHeight="12.75" x14ac:dyDescent="0.2"/>
  <cols>
    <col min="1" max="1" width="9.140625" style="56"/>
    <col min="2" max="2" width="26.42578125" customWidth="1"/>
    <col min="3" max="3" width="21.42578125" customWidth="1"/>
    <col min="4" max="4" width="29.42578125" customWidth="1"/>
  </cols>
  <sheetData>
    <row r="1" spans="1:4" x14ac:dyDescent="0.2">
      <c r="A1" s="57" t="s">
        <v>111</v>
      </c>
      <c r="B1" s="58" t="s">
        <v>177</v>
      </c>
      <c r="C1" s="58" t="s">
        <v>179</v>
      </c>
      <c r="D1" s="86" t="s">
        <v>112</v>
      </c>
    </row>
    <row r="2" spans="1:4" x14ac:dyDescent="0.2">
      <c r="A2" s="59">
        <v>1</v>
      </c>
      <c r="B2" s="60" t="s">
        <v>82</v>
      </c>
      <c r="C2" s="60" t="s">
        <v>101</v>
      </c>
      <c r="D2" s="85" t="s">
        <v>118</v>
      </c>
    </row>
    <row r="3" spans="1:4" x14ac:dyDescent="0.2">
      <c r="A3" s="59">
        <v>2</v>
      </c>
      <c r="B3" s="60" t="s">
        <v>82</v>
      </c>
      <c r="C3" s="60" t="s">
        <v>102</v>
      </c>
      <c r="D3" s="85" t="s">
        <v>119</v>
      </c>
    </row>
    <row r="4" spans="1:4" x14ac:dyDescent="0.2">
      <c r="A4" s="59">
        <v>3</v>
      </c>
      <c r="B4" s="60" t="s">
        <v>82</v>
      </c>
      <c r="C4" s="60" t="s">
        <v>103</v>
      </c>
      <c r="D4" s="85" t="s">
        <v>120</v>
      </c>
    </row>
    <row r="5" spans="1:4" x14ac:dyDescent="0.2">
      <c r="A5" s="59">
        <v>4</v>
      </c>
      <c r="B5" s="60" t="s">
        <v>82</v>
      </c>
      <c r="C5" s="60" t="s">
        <v>104</v>
      </c>
      <c r="D5" s="85" t="s">
        <v>121</v>
      </c>
    </row>
    <row r="6" spans="1:4" x14ac:dyDescent="0.2">
      <c r="A6" s="61">
        <v>5</v>
      </c>
      <c r="B6" s="62" t="s">
        <v>63</v>
      </c>
      <c r="C6" s="62" t="s">
        <v>101</v>
      </c>
      <c r="D6" s="85" t="s">
        <v>122</v>
      </c>
    </row>
    <row r="7" spans="1:4" x14ac:dyDescent="0.2">
      <c r="A7" s="61">
        <v>6</v>
      </c>
      <c r="B7" s="62" t="s">
        <v>63</v>
      </c>
      <c r="C7" s="62" t="s">
        <v>102</v>
      </c>
      <c r="D7" s="85" t="s">
        <v>123</v>
      </c>
    </row>
    <row r="8" spans="1:4" x14ac:dyDescent="0.2">
      <c r="A8" s="61">
        <v>7</v>
      </c>
      <c r="B8" s="62" t="s">
        <v>63</v>
      </c>
      <c r="C8" s="62" t="s">
        <v>103</v>
      </c>
      <c r="D8" s="85" t="s">
        <v>124</v>
      </c>
    </row>
    <row r="9" spans="1:4" x14ac:dyDescent="0.2">
      <c r="A9" s="61">
        <v>8</v>
      </c>
      <c r="B9" s="62" t="s">
        <v>63</v>
      </c>
      <c r="C9" s="62" t="s">
        <v>104</v>
      </c>
      <c r="D9" s="85" t="s">
        <v>125</v>
      </c>
    </row>
    <row r="10" spans="1:4" x14ac:dyDescent="0.2">
      <c r="A10" s="63">
        <v>9</v>
      </c>
      <c r="B10" s="64" t="s">
        <v>64</v>
      </c>
      <c r="C10" s="64" t="s">
        <v>101</v>
      </c>
      <c r="D10" s="85" t="s">
        <v>126</v>
      </c>
    </row>
    <row r="11" spans="1:4" x14ac:dyDescent="0.2">
      <c r="A11" s="63">
        <v>10</v>
      </c>
      <c r="B11" s="64" t="s">
        <v>64</v>
      </c>
      <c r="C11" s="64" t="s">
        <v>102</v>
      </c>
      <c r="D11" s="85" t="s">
        <v>127</v>
      </c>
    </row>
    <row r="12" spans="1:4" x14ac:dyDescent="0.2">
      <c r="A12" s="63">
        <v>11</v>
      </c>
      <c r="B12" s="64" t="s">
        <v>64</v>
      </c>
      <c r="C12" s="64" t="s">
        <v>103</v>
      </c>
      <c r="D12" s="85" t="s">
        <v>128</v>
      </c>
    </row>
    <row r="13" spans="1:4" x14ac:dyDescent="0.2">
      <c r="A13" s="63">
        <v>12</v>
      </c>
      <c r="B13" s="64" t="s">
        <v>64</v>
      </c>
      <c r="C13" s="64" t="s">
        <v>104</v>
      </c>
      <c r="D13" s="85" t="s">
        <v>129</v>
      </c>
    </row>
    <row r="14" spans="1:4" x14ac:dyDescent="0.2">
      <c r="A14" s="65">
        <v>13</v>
      </c>
      <c r="B14" s="66" t="s">
        <v>65</v>
      </c>
      <c r="C14" s="66" t="s">
        <v>101</v>
      </c>
      <c r="D14" s="85" t="s">
        <v>130</v>
      </c>
    </row>
    <row r="15" spans="1:4" x14ac:dyDescent="0.2">
      <c r="A15" s="65">
        <v>14</v>
      </c>
      <c r="B15" s="66" t="s">
        <v>65</v>
      </c>
      <c r="C15" s="66" t="s">
        <v>102</v>
      </c>
      <c r="D15" s="85" t="s">
        <v>131</v>
      </c>
    </row>
    <row r="16" spans="1:4" x14ac:dyDescent="0.2">
      <c r="A16" s="65">
        <v>15</v>
      </c>
      <c r="B16" s="66" t="s">
        <v>65</v>
      </c>
      <c r="C16" s="66" t="s">
        <v>103</v>
      </c>
      <c r="D16" s="85" t="s">
        <v>132</v>
      </c>
    </row>
    <row r="17" spans="1:4" x14ac:dyDescent="0.2">
      <c r="A17" s="65">
        <v>16</v>
      </c>
      <c r="B17" s="66" t="s">
        <v>65</v>
      </c>
      <c r="C17" s="66" t="s">
        <v>104</v>
      </c>
      <c r="D17" s="85" t="s">
        <v>133</v>
      </c>
    </row>
    <row r="18" spans="1:4" x14ac:dyDescent="0.2">
      <c r="A18" s="67">
        <v>17</v>
      </c>
      <c r="B18" s="68" t="s">
        <v>54</v>
      </c>
      <c r="C18" s="68" t="s">
        <v>101</v>
      </c>
      <c r="D18" s="85" t="s">
        <v>134</v>
      </c>
    </row>
    <row r="19" spans="1:4" x14ac:dyDescent="0.2">
      <c r="A19" s="67">
        <v>18</v>
      </c>
      <c r="B19" s="68" t="s">
        <v>54</v>
      </c>
      <c r="C19" s="68" t="s">
        <v>102</v>
      </c>
      <c r="D19" s="85" t="s">
        <v>135</v>
      </c>
    </row>
    <row r="20" spans="1:4" x14ac:dyDescent="0.2">
      <c r="A20" s="67">
        <v>19</v>
      </c>
      <c r="B20" s="68" t="s">
        <v>54</v>
      </c>
      <c r="C20" s="68" t="s">
        <v>103</v>
      </c>
      <c r="D20" s="85" t="s">
        <v>136</v>
      </c>
    </row>
    <row r="21" spans="1:4" x14ac:dyDescent="0.2">
      <c r="A21" s="67">
        <v>20</v>
      </c>
      <c r="B21" s="68" t="s">
        <v>54</v>
      </c>
      <c r="C21" s="68" t="s">
        <v>104</v>
      </c>
      <c r="D21" s="85" t="s">
        <v>137</v>
      </c>
    </row>
    <row r="22" spans="1:4" x14ac:dyDescent="0.2">
      <c r="A22" s="69">
        <v>21</v>
      </c>
      <c r="B22" s="70" t="s">
        <v>105</v>
      </c>
      <c r="C22" s="70" t="s">
        <v>101</v>
      </c>
      <c r="D22" s="85" t="s">
        <v>138</v>
      </c>
    </row>
    <row r="23" spans="1:4" x14ac:dyDescent="0.2">
      <c r="A23" s="69">
        <v>22</v>
      </c>
      <c r="B23" s="70" t="s">
        <v>105</v>
      </c>
      <c r="C23" s="70" t="s">
        <v>102</v>
      </c>
      <c r="D23" s="85" t="s">
        <v>139</v>
      </c>
    </row>
    <row r="24" spans="1:4" x14ac:dyDescent="0.2">
      <c r="A24" s="69">
        <v>23</v>
      </c>
      <c r="B24" s="70" t="s">
        <v>105</v>
      </c>
      <c r="C24" s="70" t="s">
        <v>103</v>
      </c>
      <c r="D24" s="85" t="s">
        <v>140</v>
      </c>
    </row>
    <row r="25" spans="1:4" x14ac:dyDescent="0.2">
      <c r="A25" s="69">
        <v>24</v>
      </c>
      <c r="B25" s="70" t="s">
        <v>105</v>
      </c>
      <c r="C25" s="70" t="s">
        <v>104</v>
      </c>
      <c r="D25" s="85" t="s">
        <v>141</v>
      </c>
    </row>
    <row r="26" spans="1:4" x14ac:dyDescent="0.2">
      <c r="A26" s="71">
        <v>25</v>
      </c>
      <c r="B26" s="72" t="s">
        <v>106</v>
      </c>
      <c r="C26" s="72" t="s">
        <v>101</v>
      </c>
      <c r="D26" s="85" t="s">
        <v>142</v>
      </c>
    </row>
    <row r="27" spans="1:4" x14ac:dyDescent="0.2">
      <c r="A27" s="71">
        <v>26</v>
      </c>
      <c r="B27" s="72" t="s">
        <v>106</v>
      </c>
      <c r="C27" s="72" t="s">
        <v>102</v>
      </c>
      <c r="D27" s="85" t="s">
        <v>143</v>
      </c>
    </row>
    <row r="28" spans="1:4" x14ac:dyDescent="0.2">
      <c r="A28" s="71">
        <v>27</v>
      </c>
      <c r="B28" s="72" t="s">
        <v>106</v>
      </c>
      <c r="C28" s="72" t="s">
        <v>103</v>
      </c>
      <c r="D28" s="85" t="s">
        <v>144</v>
      </c>
    </row>
    <row r="29" spans="1:4" x14ac:dyDescent="0.2">
      <c r="A29" s="71">
        <v>28</v>
      </c>
      <c r="B29" s="72" t="s">
        <v>106</v>
      </c>
      <c r="C29" s="72" t="s">
        <v>104</v>
      </c>
      <c r="D29" s="85" t="s">
        <v>145</v>
      </c>
    </row>
    <row r="30" spans="1:4" x14ac:dyDescent="0.2">
      <c r="A30" s="73">
        <v>29</v>
      </c>
      <c r="B30" s="74" t="s">
        <v>107</v>
      </c>
      <c r="C30" s="74" t="s">
        <v>101</v>
      </c>
      <c r="D30" s="85" t="s">
        <v>146</v>
      </c>
    </row>
    <row r="31" spans="1:4" x14ac:dyDescent="0.2">
      <c r="A31" s="73">
        <v>30</v>
      </c>
      <c r="B31" s="74" t="s">
        <v>107</v>
      </c>
      <c r="C31" s="74" t="s">
        <v>102</v>
      </c>
      <c r="D31" s="85" t="s">
        <v>147</v>
      </c>
    </row>
    <row r="32" spans="1:4" x14ac:dyDescent="0.2">
      <c r="A32" s="73">
        <v>31</v>
      </c>
      <c r="B32" s="74" t="s">
        <v>107</v>
      </c>
      <c r="C32" s="74" t="s">
        <v>103</v>
      </c>
      <c r="D32" s="85" t="s">
        <v>148</v>
      </c>
    </row>
    <row r="33" spans="1:4" x14ac:dyDescent="0.2">
      <c r="A33" s="73">
        <v>32</v>
      </c>
      <c r="B33" s="74" t="s">
        <v>107</v>
      </c>
      <c r="C33" s="74" t="s">
        <v>104</v>
      </c>
      <c r="D33" s="85" t="s">
        <v>149</v>
      </c>
    </row>
    <row r="34" spans="1:4" x14ac:dyDescent="0.2">
      <c r="A34" s="63">
        <v>33</v>
      </c>
      <c r="B34" s="64" t="s">
        <v>58</v>
      </c>
      <c r="C34" s="64" t="s">
        <v>101</v>
      </c>
      <c r="D34" s="85" t="s">
        <v>150</v>
      </c>
    </row>
    <row r="35" spans="1:4" x14ac:dyDescent="0.2">
      <c r="A35" s="63">
        <v>34</v>
      </c>
      <c r="B35" s="64" t="s">
        <v>58</v>
      </c>
      <c r="C35" s="64" t="s">
        <v>102</v>
      </c>
      <c r="D35" s="85" t="s">
        <v>151</v>
      </c>
    </row>
    <row r="36" spans="1:4" x14ac:dyDescent="0.2">
      <c r="A36" s="63">
        <v>35</v>
      </c>
      <c r="B36" s="64" t="s">
        <v>58</v>
      </c>
      <c r="C36" s="64" t="s">
        <v>103</v>
      </c>
      <c r="D36" s="85" t="s">
        <v>152</v>
      </c>
    </row>
    <row r="37" spans="1:4" x14ac:dyDescent="0.2">
      <c r="A37" s="63">
        <v>36</v>
      </c>
      <c r="B37" s="64" t="s">
        <v>58</v>
      </c>
      <c r="C37" s="64" t="s">
        <v>104</v>
      </c>
      <c r="D37" s="85" t="s">
        <v>153</v>
      </c>
    </row>
    <row r="38" spans="1:4" x14ac:dyDescent="0.2">
      <c r="A38" s="61">
        <v>37</v>
      </c>
      <c r="B38" s="62" t="s">
        <v>91</v>
      </c>
      <c r="C38" s="62" t="s">
        <v>101</v>
      </c>
      <c r="D38" s="85" t="s">
        <v>154</v>
      </c>
    </row>
    <row r="39" spans="1:4" x14ac:dyDescent="0.2">
      <c r="A39" s="61">
        <v>38</v>
      </c>
      <c r="B39" s="62" t="s">
        <v>91</v>
      </c>
      <c r="C39" s="62" t="s">
        <v>102</v>
      </c>
      <c r="D39" s="85" t="s">
        <v>155</v>
      </c>
    </row>
    <row r="40" spans="1:4" x14ac:dyDescent="0.2">
      <c r="A40" s="61">
        <v>39</v>
      </c>
      <c r="B40" s="62" t="s">
        <v>91</v>
      </c>
      <c r="C40" s="62" t="s">
        <v>103</v>
      </c>
      <c r="D40" s="85" t="s">
        <v>156</v>
      </c>
    </row>
    <row r="41" spans="1:4" x14ac:dyDescent="0.2">
      <c r="A41" s="61">
        <v>40</v>
      </c>
      <c r="B41" s="62" t="s">
        <v>91</v>
      </c>
      <c r="C41" s="62" t="s">
        <v>104</v>
      </c>
      <c r="D41" s="85" t="s">
        <v>157</v>
      </c>
    </row>
    <row r="42" spans="1:4" x14ac:dyDescent="0.2">
      <c r="A42" s="75">
        <v>41</v>
      </c>
      <c r="B42" s="76" t="s">
        <v>108</v>
      </c>
      <c r="C42" s="76" t="s">
        <v>101</v>
      </c>
      <c r="D42" s="85" t="s">
        <v>158</v>
      </c>
    </row>
    <row r="43" spans="1:4" x14ac:dyDescent="0.2">
      <c r="A43" s="75">
        <v>42</v>
      </c>
      <c r="B43" s="76" t="s">
        <v>108</v>
      </c>
      <c r="C43" s="76" t="s">
        <v>102</v>
      </c>
      <c r="D43" s="85" t="s">
        <v>159</v>
      </c>
    </row>
    <row r="44" spans="1:4" x14ac:dyDescent="0.2">
      <c r="A44" s="75">
        <v>43</v>
      </c>
      <c r="B44" s="76" t="s">
        <v>109</v>
      </c>
      <c r="C44" s="76" t="s">
        <v>103</v>
      </c>
      <c r="D44" s="85" t="s">
        <v>160</v>
      </c>
    </row>
    <row r="45" spans="1:4" x14ac:dyDescent="0.2">
      <c r="A45" s="75">
        <v>44</v>
      </c>
      <c r="B45" s="76" t="s">
        <v>109</v>
      </c>
      <c r="C45" s="76" t="s">
        <v>104</v>
      </c>
      <c r="D45" s="85" t="s">
        <v>161</v>
      </c>
    </row>
    <row r="46" spans="1:4" x14ac:dyDescent="0.2">
      <c r="A46" s="75">
        <v>45</v>
      </c>
      <c r="B46" s="76" t="s">
        <v>110</v>
      </c>
      <c r="C46" s="76" t="s">
        <v>101</v>
      </c>
      <c r="D46" s="85" t="s">
        <v>162</v>
      </c>
    </row>
    <row r="47" spans="1:4" x14ac:dyDescent="0.2">
      <c r="A47" s="75">
        <v>46</v>
      </c>
      <c r="B47" s="76" t="s">
        <v>110</v>
      </c>
      <c r="C47" s="76" t="s">
        <v>102</v>
      </c>
      <c r="D47" s="85" t="s">
        <v>163</v>
      </c>
    </row>
    <row r="48" spans="1:4" x14ac:dyDescent="0.2">
      <c r="A48" s="77">
        <v>47</v>
      </c>
      <c r="B48" s="78" t="s">
        <v>60</v>
      </c>
      <c r="C48" s="78" t="s">
        <v>101</v>
      </c>
      <c r="D48" s="85" t="s">
        <v>164</v>
      </c>
    </row>
    <row r="49" spans="1:4" x14ac:dyDescent="0.2">
      <c r="A49" s="77">
        <v>48</v>
      </c>
      <c r="B49" s="78" t="s">
        <v>60</v>
      </c>
      <c r="C49" s="78" t="s">
        <v>102</v>
      </c>
      <c r="D49" s="85" t="s">
        <v>165</v>
      </c>
    </row>
    <row r="50" spans="1:4" x14ac:dyDescent="0.2">
      <c r="A50" s="77">
        <v>49</v>
      </c>
      <c r="B50" s="78" t="s">
        <v>60</v>
      </c>
      <c r="C50" s="78" t="s">
        <v>103</v>
      </c>
      <c r="D50" s="85" t="s">
        <v>166</v>
      </c>
    </row>
    <row r="51" spans="1:4" x14ac:dyDescent="0.2">
      <c r="A51" s="77">
        <v>50</v>
      </c>
      <c r="B51" s="78" t="s">
        <v>60</v>
      </c>
      <c r="C51" s="78" t="s">
        <v>104</v>
      </c>
      <c r="D51" s="85" t="s">
        <v>167</v>
      </c>
    </row>
    <row r="52" spans="1:4" x14ac:dyDescent="0.2">
      <c r="A52" s="81">
        <v>51</v>
      </c>
      <c r="B52" s="82" t="s">
        <v>71</v>
      </c>
      <c r="C52" s="82" t="s">
        <v>101</v>
      </c>
      <c r="D52" s="85" t="s">
        <v>168</v>
      </c>
    </row>
    <row r="53" spans="1:4" x14ac:dyDescent="0.2">
      <c r="A53" s="81">
        <v>52</v>
      </c>
      <c r="B53" s="82" t="s">
        <v>71</v>
      </c>
      <c r="C53" s="82" t="s">
        <v>102</v>
      </c>
      <c r="D53" s="85" t="s">
        <v>169</v>
      </c>
    </row>
    <row r="54" spans="1:4" x14ac:dyDescent="0.2">
      <c r="A54" s="81">
        <v>53</v>
      </c>
      <c r="B54" s="82" t="s">
        <v>71</v>
      </c>
      <c r="C54" s="82" t="s">
        <v>103</v>
      </c>
      <c r="D54" s="85" t="s">
        <v>170</v>
      </c>
    </row>
    <row r="55" spans="1:4" x14ac:dyDescent="0.2">
      <c r="A55" s="81">
        <v>54</v>
      </c>
      <c r="B55" s="82" t="s">
        <v>71</v>
      </c>
      <c r="C55" s="82" t="s">
        <v>104</v>
      </c>
      <c r="D55" s="85" t="s">
        <v>171</v>
      </c>
    </row>
    <row r="56" spans="1:4" x14ac:dyDescent="0.2">
      <c r="A56" s="79">
        <v>55</v>
      </c>
      <c r="B56" s="80" t="s">
        <v>70</v>
      </c>
      <c r="C56" s="80" t="s">
        <v>101</v>
      </c>
      <c r="D56" s="85" t="s">
        <v>172</v>
      </c>
    </row>
    <row r="57" spans="1:4" x14ac:dyDescent="0.2">
      <c r="A57" s="79">
        <v>56</v>
      </c>
      <c r="B57" s="80" t="s">
        <v>70</v>
      </c>
      <c r="C57" s="80" t="s">
        <v>102</v>
      </c>
      <c r="D57" s="85" t="s">
        <v>173</v>
      </c>
    </row>
    <row r="58" spans="1:4" x14ac:dyDescent="0.2">
      <c r="A58" s="79">
        <v>57</v>
      </c>
      <c r="B58" s="80" t="s">
        <v>70</v>
      </c>
      <c r="C58" s="80" t="s">
        <v>103</v>
      </c>
      <c r="D58" s="85" t="s">
        <v>174</v>
      </c>
    </row>
    <row r="59" spans="1:4" x14ac:dyDescent="0.2">
      <c r="A59" s="79">
        <v>58</v>
      </c>
      <c r="B59" s="80" t="s">
        <v>70</v>
      </c>
      <c r="C59" s="80" t="s">
        <v>104</v>
      </c>
      <c r="D59" s="85" t="s">
        <v>175</v>
      </c>
    </row>
    <row r="60" spans="1:4" x14ac:dyDescent="0.2">
      <c r="A60" s="83">
        <v>59</v>
      </c>
      <c r="B60" s="84" t="s">
        <v>93</v>
      </c>
      <c r="C60" s="84" t="s">
        <v>101</v>
      </c>
      <c r="D60" s="85" t="s">
        <v>176</v>
      </c>
    </row>
    <row r="61" spans="1:4" x14ac:dyDescent="0.2">
      <c r="A61" s="69">
        <v>60</v>
      </c>
      <c r="B61" s="70" t="s">
        <v>113</v>
      </c>
      <c r="C61" s="70" t="s">
        <v>103</v>
      </c>
      <c r="D61" s="85" t="s">
        <v>115</v>
      </c>
    </row>
  </sheetData>
  <phoneticPr fontId="38" type="noConversion"/>
  <hyperlinks>
    <hyperlink ref="D2" location="'1. Bovine Group A'!A1" display="'1. Bovine Group A'!A1" xr:uid="{00000000-0004-0000-0100-000000000000}"/>
    <hyperlink ref="D3" location="'2. Bovine Group B'!A1" display="'2. Bovine Group B'!A1" xr:uid="{00000000-0004-0000-0100-000001000000}"/>
    <hyperlink ref="D4" location="'3. Bovine pesticides'!A1" display="'3. Bovine pesticides'!A1" xr:uid="{00000000-0004-0000-0100-000002000000}"/>
    <hyperlink ref="D5" location="'4. Bovine contam'!A1" display="'4. Bovine contam'!A1" xr:uid="{00000000-0004-0000-0100-000003000000}"/>
    <hyperlink ref="D6" location="'5. Ovine-caprine Group A'!A1" display="'5. Ovine-caprine Group A'!A1" xr:uid="{00000000-0004-0000-0100-000004000000}"/>
    <hyperlink ref="D7" location="'6. Ovine-caprine Group B'!A1" display="'6. Ovine-caprine Group B'!A1" xr:uid="{00000000-0004-0000-0100-000005000000}"/>
    <hyperlink ref="D8" location="'7. Ovine-caprine pesticides'!A1" display="'7. Ovine-caprine pesticides'!A1" xr:uid="{00000000-0004-0000-0100-000006000000}"/>
    <hyperlink ref="D9" location="'8. Ovine-caprine contam'!A1" display="'8. Ovine-caprine contam'!A1" xr:uid="{00000000-0004-0000-0100-000007000000}"/>
    <hyperlink ref="D10" location="'9. Porcine Group A'!A1" display="'9. Porcine Group A'!A1" xr:uid="{00000000-0004-0000-0100-000008000000}"/>
    <hyperlink ref="D11" location="'10. Porcine Group B'!A1" display="'10. Porcine Group B'!A1" xr:uid="{00000000-0004-0000-0100-000009000000}"/>
    <hyperlink ref="D12" location="'11. Porcine pesticides'!A1" display="'11. Porcine pesticides'!A1" xr:uid="{00000000-0004-0000-0100-00000A000000}"/>
    <hyperlink ref="D13" location="'12. Porcine contam'!A1" display="'12. Porcine contam'!A1" xr:uid="{00000000-0004-0000-0100-00000B000000}"/>
    <hyperlink ref="D14" location="'13. Equine Group A'!A1" display="'13. Equine Group A'!A1" xr:uid="{00000000-0004-0000-0100-00000C000000}"/>
    <hyperlink ref="D15" location="'14. Equine Group B'!A1" display="'14. Equine Group B'!A1" xr:uid="{00000000-0004-0000-0100-00000D000000}"/>
    <hyperlink ref="D16" location="'15. Equine pesticides'!A1" display="'15. Equine pesticides'!A1" xr:uid="{00000000-0004-0000-0100-00000E000000}"/>
    <hyperlink ref="D17" location="'16. Equine contam'!A1" display="'16. Equine contam'!A1" xr:uid="{00000000-0004-0000-0100-00000F000000}"/>
    <hyperlink ref="D18" location="'17. Poultry Group A'!A1" display="'17. Poultry Group A'!A1" xr:uid="{00000000-0004-0000-0100-000010000000}"/>
    <hyperlink ref="D19" location="'18. Poultry Group B'!A1" display="'18. Poultry Group B'!A1" xr:uid="{00000000-0004-0000-0100-000011000000}"/>
    <hyperlink ref="D20" location="'19. Poultry pesticides'!A1" display="'19. Poultry pesticides'!A1" xr:uid="{00000000-0004-0000-0100-000012000000}"/>
    <hyperlink ref="D21" location="'20. Poultry contam'!A1" display="'20. Poultry contam'!A1" xr:uid="{00000000-0004-0000-0100-000013000000}"/>
    <hyperlink ref="D22" location="'21. Aq finfish (Group A)'!A1" display="'21. Aq finfish (Group A)'!A1" xr:uid="{00000000-0004-0000-0100-000014000000}"/>
    <hyperlink ref="D23" location="'22. Aq finfish (Group B)'!A1" display="'22. Aq finfish (Group B)'!A1" xr:uid="{00000000-0004-0000-0100-000015000000}"/>
    <hyperlink ref="D24" location="'23. Aq finfish pesticides'!A1" display="'23. Aq finfish pesticides'!A1" xr:uid="{00000000-0004-0000-0100-000016000000}"/>
    <hyperlink ref="D25" location="'24. Aq finfish contam'!A1" display="'24. Aq finfish contam'!A1" xr:uid="{00000000-0004-0000-0100-000017000000}"/>
    <hyperlink ref="D26" location="'25. Aq crust (Group A)'!A1" display="'25. Aq crust (Group A)'!A1" xr:uid="{00000000-0004-0000-0100-000018000000}"/>
    <hyperlink ref="D27" location="'26. Aq crust (Group B)'!A1" display="'26. Aq crust (Group B)'!A1" xr:uid="{00000000-0004-0000-0100-000019000000}"/>
    <hyperlink ref="D28" location="'27. Aq crust pesticides'!A1" display="'27. Aq crust pesticides'!A1" xr:uid="{00000000-0004-0000-0100-00001A000000}"/>
    <hyperlink ref="D29" location="'28. Aq crust contam'!A1" display="'28. Aq crust contam'!A1" xr:uid="{00000000-0004-0000-0100-00001B000000}"/>
    <hyperlink ref="D30" location="'29. Aq other (Group A)'!A1" display="'29. Aq other (Group A)'!A1" xr:uid="{00000000-0004-0000-0100-00001C000000}"/>
    <hyperlink ref="D31" location="'30. Aq other (Group B)'!A1" display="'30. Aq other (Group B)'!A1" xr:uid="{00000000-0004-0000-0100-00001D000000}"/>
    <hyperlink ref="D32" location="'31. Aq other pesticides'!A1" display="'31. Aq other pesticides'!A1" xr:uid="{00000000-0004-0000-0100-00001E000000}"/>
    <hyperlink ref="D33" location="'32. Aq other contam'!A1" display="'32. Aq other contam'!A1" xr:uid="{00000000-0004-0000-0100-00001F000000}"/>
    <hyperlink ref="D34" location="'33. Milk (bovine) (Group A)'!A1" display="'33. Milk (bovine) (Group A)'!A1" xr:uid="{00000000-0004-0000-0100-000020000000}"/>
    <hyperlink ref="D35" location="'34. Milk (bovine) (Group B)'!A1" display="'34. Milk (bovine) (Group B)'!A1" xr:uid="{00000000-0004-0000-0100-000021000000}"/>
    <hyperlink ref="D36" location="'35. Milk (bov) pesticides'!A1" display="'35. Milk (bov) pesticides'!A1" xr:uid="{00000000-0004-0000-0100-000022000000}"/>
    <hyperlink ref="D37" location="'36. Milk (bov) contam'!A1" display="'36. Milk (bov) contam'!A1" xr:uid="{00000000-0004-0000-0100-000023000000}"/>
    <hyperlink ref="D38" location="'37. Milk (other) (Group A)'!A1" display="'37. Milk (other) (Group A)'!A1" xr:uid="{00000000-0004-0000-0100-000024000000}"/>
    <hyperlink ref="D39" location="'38. Milk (other) (Group B)'!A1" display="'38. Milk (other) (Group B)'!A1" xr:uid="{00000000-0004-0000-0100-000025000000}"/>
    <hyperlink ref="D40" location="'39. Milk (other) pesticides'!A1" display="'39. Milk (other) pesticides'!A1" xr:uid="{00000000-0004-0000-0100-000026000000}"/>
    <hyperlink ref="D41" location="'40. Milk (other) contam'!A1" display="'40. Milk (other) contam'!A1" xr:uid="{00000000-0004-0000-0100-000027000000}"/>
    <hyperlink ref="D42" location="'41. Eggs (hen) (Group A)'!A1" display="'41. Eggs (hen) (Group A)'!A1" xr:uid="{00000000-0004-0000-0100-000028000000}"/>
    <hyperlink ref="D43" location="'42. Eggs (hen) (Group B)'!A1" display="'42. Eggs (hen) (Group B)'!A1" xr:uid="{00000000-0004-0000-0100-000029000000}"/>
    <hyperlink ref="D44" location="'43. Eggs (all spp.) pesticides'!A1" display="'43. Eggs (all spp.) pesticides'!A1" xr:uid="{00000000-0004-0000-0100-00002A000000}"/>
    <hyperlink ref="D45" location="'44. Eggs (all spp.) contam'!A1" display="'44. Eggs (all spp.) contam'!A1" xr:uid="{00000000-0004-0000-0100-00002B000000}"/>
    <hyperlink ref="D46" location="'45. Eggs (other) (Group A)'!A1" display="'45. Eggs (other) (Group A)'!A1" xr:uid="{00000000-0004-0000-0100-00002C000000}"/>
    <hyperlink ref="D47" location="'46. Eggs (other) (Group B)'!A1" display="'46. Eggs (other) (Group B)'!A1" xr:uid="{00000000-0004-0000-0100-00002D000000}"/>
    <hyperlink ref="D48" location="'47. Rabbit Group A'!A1" display="'47. Rabbit Group A'!A1" xr:uid="{00000000-0004-0000-0100-00002E000000}"/>
    <hyperlink ref="D49" location="'48. Rabbit (Group B)'!A1" display="'48. Rabbit (Group B)'!A1" xr:uid="{00000000-0004-0000-0100-00002F000000}"/>
    <hyperlink ref="D50" location="'49. Rabbit pesticides'!A1" display="'49. Rabbit pesticides'!A1" xr:uid="{00000000-0004-0000-0100-000030000000}"/>
    <hyperlink ref="D51" location="'50. Rabbit contam'!A1" display="'50. Rabbit contam'!A1" xr:uid="{00000000-0004-0000-0100-000031000000}"/>
    <hyperlink ref="D52" location="'51. Farmed game Group A'!A1" display="'51. Farmed game Group A'!A1" xr:uid="{00000000-0004-0000-0100-000032000000}"/>
    <hyperlink ref="D53" location="'52. Farmed game (Group B)'!A1" display="'52. Farmed game (Group B)'!A1" xr:uid="{00000000-0004-0000-0100-000033000000}"/>
    <hyperlink ref="D54" location="'53. Farmed game pesticides'!A1" display="'53. Farmed game pesticides'!A1" xr:uid="{00000000-0004-0000-0100-000034000000}"/>
    <hyperlink ref="D55" location="'54. Farmed game contam'!A1" display="54. Farmed game contam'!A1" xr:uid="{00000000-0004-0000-0100-000035000000}"/>
    <hyperlink ref="D56" location="'55. Honey (Group A)'!A1" display="55. Honey (Group A)'!A1" xr:uid="{00000000-0004-0000-0100-000036000000}"/>
    <hyperlink ref="D57" location="'56. Honey (Group B)'!Print_Titles" display="56. Honey (Group B)'!A1" xr:uid="{00000000-0004-0000-0100-000037000000}"/>
    <hyperlink ref="D58" location="'57. Honey pesticides'!Print_Titles" display="57. Honey pesticides'!A1" xr:uid="{00000000-0004-0000-0100-000038000000}"/>
    <hyperlink ref="D59" location="'58. Honey contam'!Print_Titles" display="58. Honey contam'!A1" xr:uid="{00000000-0004-0000-0100-000039000000}"/>
    <hyperlink ref="D60" location="'59. Casings Group A'!Print_Titles" display="59. Casings Group A'!A1" xr:uid="{00000000-0004-0000-0100-00003A000000}"/>
    <hyperlink ref="D61" location="'60. Wild game pesticides'!Print_Titles" display="60. Wild game pesticides" xr:uid="{00000000-0004-0000-0100-00003B000000}"/>
  </hyperlinks>
  <pageMargins left="0.7" right="0.7" top="0.75" bottom="0.75" header="0.3" footer="0.3"/>
  <pageSetup paperSize="9" scale="97"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87"/>
  <sheetViews>
    <sheetView topLeftCell="A26" zoomScaleNormal="100" zoomScaleSheetLayoutView="100" workbookViewId="0">
      <selection activeCell="C3" sqref="C3"/>
    </sheetView>
  </sheetViews>
  <sheetFormatPr defaultColWidth="9.140625" defaultRowHeight="10.5" x14ac:dyDescent="0.2"/>
  <cols>
    <col min="1" max="1" width="4.5703125" style="3" customWidth="1"/>
    <col min="2" max="2" width="25.42578125" style="3" customWidth="1"/>
    <col min="3" max="3" width="13.42578125" style="2" customWidth="1"/>
    <col min="4" max="4" width="14.42578125" style="3" customWidth="1"/>
    <col min="5" max="5" width="31.140625" style="3" customWidth="1"/>
    <col min="6" max="6" width="20.42578125" style="3" customWidth="1"/>
    <col min="7" max="7" width="26.5703125" style="3" customWidth="1"/>
    <col min="8" max="8" width="22.42578125" style="3" customWidth="1"/>
    <col min="9" max="16384" width="9.140625" style="3"/>
  </cols>
  <sheetData>
    <row r="1" spans="1:8" ht="20.25" x14ac:dyDescent="0.2">
      <c r="A1" s="43" t="s">
        <v>209</v>
      </c>
      <c r="B1" s="1"/>
    </row>
    <row r="2" spans="1:8" ht="9.75" customHeight="1" thickBot="1" x14ac:dyDescent="0.25"/>
    <row r="3" spans="1:8" ht="12.75" customHeight="1" x14ac:dyDescent="0.2">
      <c r="A3" s="266" t="s">
        <v>45</v>
      </c>
      <c r="B3" s="267"/>
      <c r="C3" s="40" t="s">
        <v>491</v>
      </c>
      <c r="E3" s="96" t="s">
        <v>186</v>
      </c>
      <c r="G3" s="104" t="s">
        <v>198</v>
      </c>
      <c r="H3" s="105"/>
    </row>
    <row r="4" spans="1:8" ht="16.5" customHeight="1" thickBot="1" x14ac:dyDescent="0.25">
      <c r="A4" s="268" t="s">
        <v>46</v>
      </c>
      <c r="B4" s="269"/>
      <c r="C4" s="41">
        <v>2023</v>
      </c>
      <c r="E4" s="97" t="s">
        <v>185</v>
      </c>
      <c r="F4" s="4"/>
      <c r="G4" s="106" t="s">
        <v>199</v>
      </c>
      <c r="H4" s="107"/>
    </row>
    <row r="5" spans="1:8" ht="21" thickBot="1" x14ac:dyDescent="0.25">
      <c r="A5" s="266" t="s">
        <v>47</v>
      </c>
      <c r="B5" s="267"/>
      <c r="C5" s="126" t="s">
        <v>54</v>
      </c>
      <c r="F5" s="4"/>
      <c r="G5" s="108" t="s">
        <v>200</v>
      </c>
      <c r="H5" s="109"/>
    </row>
    <row r="6" spans="1:8" ht="46.5" customHeight="1" thickBot="1" x14ac:dyDescent="0.25">
      <c r="A6" s="265" t="s">
        <v>8</v>
      </c>
      <c r="B6" s="267"/>
      <c r="C6" s="39">
        <v>1355</v>
      </c>
      <c r="D6" s="7"/>
      <c r="G6" s="7"/>
    </row>
    <row r="7" spans="1:8" ht="21.75" customHeight="1" thickBot="1" x14ac:dyDescent="0.25">
      <c r="A7" s="340" t="s">
        <v>201</v>
      </c>
      <c r="B7" s="341"/>
      <c r="C7" s="42">
        <f>C6*0.2%</f>
        <v>2.71</v>
      </c>
    </row>
    <row r="8" spans="1:8" ht="20.25" customHeight="1" thickBot="1" x14ac:dyDescent="0.25">
      <c r="A8" s="265" t="s">
        <v>48</v>
      </c>
      <c r="B8" s="278"/>
      <c r="C8" s="119">
        <v>0</v>
      </c>
      <c r="E8" s="92" t="s">
        <v>189</v>
      </c>
      <c r="F8" s="93">
        <v>0</v>
      </c>
    </row>
    <row r="9" spans="1:8" ht="9.75" customHeight="1" x14ac:dyDescent="0.2">
      <c r="B9" s="8"/>
      <c r="C9" s="9"/>
      <c r="D9" s="11"/>
      <c r="E9" s="11"/>
    </row>
    <row r="10" spans="1:8" s="12" customFormat="1" ht="63" customHeight="1" x14ac:dyDescent="0.2">
      <c r="A10" s="338" t="s">
        <v>99</v>
      </c>
      <c r="B10" s="339"/>
      <c r="C10" s="47" t="s">
        <v>72</v>
      </c>
      <c r="D10" s="47" t="s">
        <v>187</v>
      </c>
      <c r="E10" s="48" t="s">
        <v>1</v>
      </c>
      <c r="F10" s="48" t="s">
        <v>2</v>
      </c>
      <c r="G10" s="48" t="s">
        <v>73</v>
      </c>
      <c r="H10" s="48" t="s">
        <v>178</v>
      </c>
    </row>
    <row r="11" spans="1:8" ht="9.75" customHeight="1" x14ac:dyDescent="0.2">
      <c r="A11" s="307" t="s">
        <v>29</v>
      </c>
      <c r="B11" s="309" t="s">
        <v>42</v>
      </c>
      <c r="C11" s="304">
        <v>0</v>
      </c>
      <c r="D11" s="103"/>
      <c r="E11" s="17"/>
      <c r="F11" s="17"/>
      <c r="G11" s="17"/>
      <c r="H11" s="17"/>
    </row>
    <row r="12" spans="1:8" ht="9.75" customHeight="1" x14ac:dyDescent="0.2">
      <c r="A12" s="307"/>
      <c r="B12" s="309"/>
      <c r="C12" s="304"/>
      <c r="D12" s="103"/>
      <c r="E12" s="17"/>
      <c r="F12" s="17"/>
      <c r="G12" s="17"/>
      <c r="H12" s="17"/>
    </row>
    <row r="13" spans="1:8" ht="9.75" customHeight="1" x14ac:dyDescent="0.2">
      <c r="A13" s="307"/>
      <c r="B13" s="309"/>
      <c r="C13" s="304"/>
      <c r="D13" s="103"/>
      <c r="E13" s="17"/>
      <c r="F13" s="17"/>
      <c r="G13" s="17"/>
      <c r="H13" s="17"/>
    </row>
    <row r="14" spans="1:8" ht="9.75" customHeight="1" x14ac:dyDescent="0.2">
      <c r="A14" s="307"/>
      <c r="B14" s="309"/>
      <c r="C14" s="304"/>
      <c r="D14" s="103"/>
      <c r="E14" s="17"/>
      <c r="F14" s="17"/>
      <c r="G14" s="17"/>
      <c r="H14" s="17"/>
    </row>
    <row r="15" spans="1:8" ht="9.75" customHeight="1" x14ac:dyDescent="0.2">
      <c r="A15" s="307"/>
      <c r="B15" s="309"/>
      <c r="C15" s="304"/>
      <c r="D15" s="103"/>
      <c r="E15" s="17"/>
      <c r="F15" s="17"/>
      <c r="G15" s="17"/>
      <c r="H15" s="17"/>
    </row>
    <row r="16" spans="1:8" ht="9.75" customHeight="1" x14ac:dyDescent="0.2">
      <c r="A16" s="307"/>
      <c r="B16" s="309"/>
      <c r="C16" s="304"/>
      <c r="D16" s="103"/>
      <c r="E16" s="17"/>
      <c r="F16" s="17"/>
      <c r="G16" s="17"/>
      <c r="H16" s="17"/>
    </row>
    <row r="17" spans="1:8" ht="9.75" customHeight="1" x14ac:dyDescent="0.2">
      <c r="A17" s="307"/>
      <c r="B17" s="309"/>
      <c r="C17" s="304"/>
      <c r="D17" s="103"/>
      <c r="E17" s="17"/>
      <c r="F17" s="17"/>
      <c r="G17" s="17"/>
      <c r="H17" s="17"/>
    </row>
    <row r="18" spans="1:8" ht="9.75" customHeight="1" x14ac:dyDescent="0.2">
      <c r="A18" s="307"/>
      <c r="B18" s="309"/>
      <c r="C18" s="304"/>
      <c r="D18" s="103"/>
      <c r="E18" s="17"/>
      <c r="F18" s="17"/>
      <c r="G18" s="17"/>
      <c r="H18" s="17"/>
    </row>
    <row r="19" spans="1:8" ht="9.75" customHeight="1" x14ac:dyDescent="0.2">
      <c r="A19" s="307"/>
      <c r="B19" s="309"/>
      <c r="C19" s="304"/>
      <c r="D19" s="103"/>
      <c r="E19" s="17"/>
      <c r="F19" s="17"/>
      <c r="G19" s="17"/>
      <c r="H19" s="17"/>
    </row>
    <row r="20" spans="1:8" ht="9.75" customHeight="1" x14ac:dyDescent="0.2">
      <c r="A20" s="307"/>
      <c r="B20" s="309"/>
      <c r="C20" s="304"/>
      <c r="D20" s="103"/>
      <c r="E20" s="17"/>
      <c r="F20" s="17"/>
      <c r="G20" s="17"/>
      <c r="H20" s="17"/>
    </row>
    <row r="21" spans="1:8" ht="9.75" customHeight="1" x14ac:dyDescent="0.2">
      <c r="A21" s="307"/>
      <c r="B21" s="309"/>
      <c r="C21" s="304"/>
      <c r="D21" s="103"/>
      <c r="E21" s="17"/>
      <c r="F21" s="17"/>
      <c r="G21" s="17"/>
      <c r="H21" s="17"/>
    </row>
    <row r="22" spans="1:8" ht="9.75" customHeight="1" x14ac:dyDescent="0.2">
      <c r="A22" s="307"/>
      <c r="B22" s="309"/>
      <c r="C22" s="304"/>
      <c r="D22" s="103"/>
      <c r="E22" s="17"/>
      <c r="F22" s="17"/>
      <c r="G22" s="17"/>
      <c r="H22" s="17"/>
    </row>
    <row r="23" spans="1:8" ht="9.75" customHeight="1" x14ac:dyDescent="0.2">
      <c r="A23" s="307"/>
      <c r="B23" s="309"/>
      <c r="C23" s="304"/>
      <c r="D23" s="103"/>
      <c r="E23" s="17"/>
      <c r="F23" s="17"/>
      <c r="G23" s="17"/>
      <c r="H23" s="17"/>
    </row>
    <row r="24" spans="1:8" ht="9.75" customHeight="1" x14ac:dyDescent="0.2">
      <c r="A24" s="307"/>
      <c r="B24" s="309"/>
      <c r="C24" s="304"/>
      <c r="D24" s="103"/>
      <c r="E24" s="17"/>
      <c r="F24" s="17"/>
      <c r="G24" s="17"/>
      <c r="H24" s="17"/>
    </row>
    <row r="25" spans="1:8" ht="9.75" customHeight="1" x14ac:dyDescent="0.2">
      <c r="A25" s="307"/>
      <c r="B25" s="309"/>
      <c r="C25" s="304"/>
      <c r="D25" s="103"/>
      <c r="E25" s="17"/>
      <c r="F25" s="17"/>
      <c r="G25" s="17"/>
      <c r="H25" s="17"/>
    </row>
    <row r="26" spans="1:8" ht="9.75" customHeight="1" x14ac:dyDescent="0.2">
      <c r="A26" s="307"/>
      <c r="B26" s="309"/>
      <c r="C26" s="304"/>
      <c r="D26" s="103"/>
      <c r="E26" s="17"/>
      <c r="F26" s="17"/>
      <c r="G26" s="17"/>
      <c r="H26" s="17"/>
    </row>
    <row r="27" spans="1:8" ht="9.75" customHeight="1" x14ac:dyDescent="0.2">
      <c r="A27" s="307"/>
      <c r="B27" s="309"/>
      <c r="C27" s="304"/>
      <c r="D27" s="103"/>
      <c r="E27" s="17"/>
      <c r="F27" s="17"/>
      <c r="G27" s="17"/>
      <c r="H27" s="17"/>
    </row>
    <row r="28" spans="1:8" ht="9.75" customHeight="1" x14ac:dyDescent="0.2">
      <c r="A28" s="307"/>
      <c r="B28" s="309"/>
      <c r="C28" s="304"/>
      <c r="D28" s="103"/>
      <c r="E28" s="17"/>
      <c r="F28" s="17"/>
      <c r="G28" s="17"/>
      <c r="H28" s="17"/>
    </row>
    <row r="29" spans="1:8" ht="9.75" customHeight="1" x14ac:dyDescent="0.2">
      <c r="A29" s="307"/>
      <c r="B29" s="309"/>
      <c r="C29" s="304"/>
      <c r="D29" s="103"/>
      <c r="E29" s="17"/>
      <c r="F29" s="17"/>
      <c r="G29" s="17"/>
      <c r="H29" s="17"/>
    </row>
    <row r="30" spans="1:8" ht="9.75" customHeight="1" x14ac:dyDescent="0.2">
      <c r="A30" s="307"/>
      <c r="B30" s="309"/>
      <c r="C30" s="304"/>
      <c r="D30" s="103"/>
      <c r="E30" s="17"/>
      <c r="F30" s="17"/>
      <c r="G30" s="17"/>
      <c r="H30" s="17"/>
    </row>
    <row r="31" spans="1:8" ht="9.75" customHeight="1" x14ac:dyDescent="0.2">
      <c r="A31" s="307"/>
      <c r="B31" s="309"/>
      <c r="C31" s="304"/>
      <c r="D31" s="103"/>
      <c r="E31" s="17"/>
      <c r="F31" s="17"/>
      <c r="G31" s="17"/>
      <c r="H31" s="17"/>
    </row>
    <row r="32" spans="1:8" ht="9.75" customHeight="1" x14ac:dyDescent="0.2">
      <c r="A32" s="307"/>
      <c r="B32" s="309"/>
      <c r="C32" s="304"/>
      <c r="D32" s="103"/>
      <c r="E32" s="17"/>
      <c r="F32" s="17"/>
      <c r="G32" s="17"/>
      <c r="H32" s="17"/>
    </row>
    <row r="33" spans="1:8" ht="9.75" customHeight="1" x14ac:dyDescent="0.2">
      <c r="A33" s="307"/>
      <c r="B33" s="309"/>
      <c r="C33" s="304"/>
      <c r="D33" s="103"/>
      <c r="E33" s="17"/>
      <c r="F33" s="17"/>
      <c r="G33" s="17"/>
      <c r="H33" s="17"/>
    </row>
    <row r="34" spans="1:8" ht="9.75" customHeight="1" x14ac:dyDescent="0.2">
      <c r="A34" s="307"/>
      <c r="B34" s="309"/>
      <c r="C34" s="304"/>
      <c r="D34" s="103"/>
      <c r="E34" s="17"/>
      <c r="F34" s="17"/>
      <c r="G34" s="17"/>
      <c r="H34" s="17"/>
    </row>
    <row r="35" spans="1:8" ht="9.75" customHeight="1" x14ac:dyDescent="0.2">
      <c r="A35" s="307"/>
      <c r="B35" s="309"/>
      <c r="C35" s="304"/>
      <c r="D35" s="103"/>
      <c r="E35" s="17"/>
      <c r="F35" s="17"/>
      <c r="G35" s="17"/>
      <c r="H35" s="17"/>
    </row>
    <row r="36" spans="1:8" ht="9.75" customHeight="1" x14ac:dyDescent="0.2">
      <c r="A36" s="307"/>
      <c r="B36" s="309"/>
      <c r="C36" s="304"/>
      <c r="D36" s="103"/>
      <c r="E36" s="17"/>
      <c r="F36" s="17"/>
      <c r="G36" s="17"/>
      <c r="H36" s="17"/>
    </row>
    <row r="37" spans="1:8" ht="9.75" customHeight="1" x14ac:dyDescent="0.2">
      <c r="A37" s="307"/>
      <c r="B37" s="309"/>
      <c r="C37" s="304"/>
      <c r="D37" s="103"/>
      <c r="E37" s="17"/>
      <c r="F37" s="17"/>
      <c r="G37" s="17"/>
      <c r="H37" s="17"/>
    </row>
    <row r="38" spans="1:8" ht="9.75" customHeight="1" x14ac:dyDescent="0.2">
      <c r="A38" s="307"/>
      <c r="B38" s="309"/>
      <c r="C38" s="304"/>
      <c r="D38" s="103"/>
      <c r="E38" s="17"/>
      <c r="F38" s="17"/>
      <c r="G38" s="17"/>
      <c r="H38" s="17"/>
    </row>
    <row r="39" spans="1:8" ht="9.75" customHeight="1" x14ac:dyDescent="0.2">
      <c r="A39" s="307"/>
      <c r="B39" s="309"/>
      <c r="C39" s="304"/>
      <c r="D39" s="103"/>
      <c r="E39" s="17"/>
      <c r="F39" s="17"/>
      <c r="G39" s="17"/>
      <c r="H39" s="17"/>
    </row>
    <row r="40" spans="1:8" ht="9.75" customHeight="1" x14ac:dyDescent="0.2">
      <c r="A40" s="307"/>
      <c r="B40" s="309"/>
      <c r="C40" s="304"/>
      <c r="D40" s="103"/>
      <c r="E40" s="17"/>
      <c r="F40" s="17"/>
      <c r="G40" s="17"/>
      <c r="H40" s="17"/>
    </row>
    <row r="41" spans="1:8" ht="9.75" customHeight="1" x14ac:dyDescent="0.2">
      <c r="A41" s="307"/>
      <c r="B41" s="309"/>
      <c r="C41" s="304"/>
      <c r="D41" s="103"/>
      <c r="E41" s="17"/>
      <c r="F41" s="17"/>
      <c r="G41" s="17"/>
      <c r="H41" s="17"/>
    </row>
    <row r="42" spans="1:8" ht="9.75" customHeight="1" x14ac:dyDescent="0.2">
      <c r="A42" s="307"/>
      <c r="B42" s="309"/>
      <c r="C42" s="304"/>
      <c r="D42" s="103"/>
      <c r="E42" s="17"/>
      <c r="F42" s="17"/>
      <c r="G42" s="17"/>
      <c r="H42" s="17"/>
    </row>
    <row r="43" spans="1:8" ht="9.75" customHeight="1" x14ac:dyDescent="0.2">
      <c r="A43" s="307"/>
      <c r="B43" s="309"/>
      <c r="C43" s="304"/>
      <c r="D43" s="103"/>
      <c r="E43" s="17"/>
      <c r="F43" s="17"/>
      <c r="G43" s="17"/>
      <c r="H43" s="17"/>
    </row>
    <row r="44" spans="1:8" ht="9.75" customHeight="1" x14ac:dyDescent="0.2">
      <c r="A44" s="307"/>
      <c r="B44" s="309"/>
      <c r="C44" s="304"/>
      <c r="D44" s="103"/>
      <c r="E44" s="17"/>
      <c r="F44" s="17"/>
      <c r="G44" s="17"/>
      <c r="H44" s="17"/>
    </row>
    <row r="45" spans="1:8" ht="9.75" customHeight="1" x14ac:dyDescent="0.2">
      <c r="A45" s="307"/>
      <c r="B45" s="309"/>
      <c r="C45" s="304"/>
      <c r="D45" s="103"/>
      <c r="E45" s="17"/>
      <c r="F45" s="17"/>
      <c r="G45" s="17"/>
      <c r="H45" s="17"/>
    </row>
    <row r="46" spans="1:8" ht="9.75" customHeight="1" x14ac:dyDescent="0.2">
      <c r="A46" s="307"/>
      <c r="B46" s="309"/>
      <c r="C46" s="304"/>
      <c r="D46" s="103"/>
      <c r="E46" s="17"/>
      <c r="F46" s="17"/>
      <c r="G46" s="17"/>
      <c r="H46" s="17"/>
    </row>
    <row r="47" spans="1:8" ht="9.75" customHeight="1" x14ac:dyDescent="0.2">
      <c r="A47" s="307"/>
      <c r="B47" s="309"/>
      <c r="C47" s="304"/>
      <c r="D47" s="103"/>
      <c r="E47" s="17"/>
      <c r="F47" s="17"/>
      <c r="G47" s="17"/>
      <c r="H47" s="17"/>
    </row>
    <row r="48" spans="1:8" ht="9.75" customHeight="1" x14ac:dyDescent="0.2">
      <c r="A48" s="307"/>
      <c r="B48" s="309"/>
      <c r="C48" s="304"/>
      <c r="D48" s="103"/>
      <c r="E48" s="17"/>
      <c r="F48" s="17"/>
      <c r="G48" s="17"/>
      <c r="H48" s="17"/>
    </row>
    <row r="49" spans="1:8" ht="9.75" customHeight="1" x14ac:dyDescent="0.2">
      <c r="A49" s="307"/>
      <c r="B49" s="309"/>
      <c r="C49" s="304"/>
      <c r="D49" s="103"/>
      <c r="E49" s="17"/>
      <c r="F49" s="17"/>
      <c r="G49" s="17"/>
      <c r="H49" s="17"/>
    </row>
    <row r="50" spans="1:8" ht="9.75" customHeight="1" x14ac:dyDescent="0.2">
      <c r="A50" s="307"/>
      <c r="B50" s="309"/>
      <c r="C50" s="304"/>
      <c r="D50" s="103"/>
      <c r="E50" s="17"/>
      <c r="F50" s="17"/>
      <c r="G50" s="17"/>
      <c r="H50" s="17"/>
    </row>
    <row r="51" spans="1:8" ht="9.75" customHeight="1" x14ac:dyDescent="0.2">
      <c r="A51" s="307"/>
      <c r="B51" s="309"/>
      <c r="C51" s="304"/>
      <c r="D51" s="103"/>
      <c r="E51" s="17"/>
      <c r="F51" s="17"/>
      <c r="G51" s="17"/>
      <c r="H51" s="17"/>
    </row>
    <row r="52" spans="1:8" ht="9.75" customHeight="1" x14ac:dyDescent="0.2">
      <c r="A52" s="307"/>
      <c r="B52" s="309"/>
      <c r="C52" s="304"/>
      <c r="D52" s="103"/>
      <c r="E52" s="17"/>
      <c r="F52" s="17"/>
      <c r="G52" s="17"/>
      <c r="H52" s="17"/>
    </row>
    <row r="53" spans="1:8" ht="9.75" customHeight="1" x14ac:dyDescent="0.2">
      <c r="A53" s="307"/>
      <c r="B53" s="309"/>
      <c r="C53" s="304"/>
      <c r="D53" s="101"/>
      <c r="E53" s="21"/>
      <c r="F53" s="21"/>
      <c r="G53" s="21"/>
      <c r="H53" s="21"/>
    </row>
    <row r="54" spans="1:8" s="34" customFormat="1" ht="9" customHeight="1" x14ac:dyDescent="0.2">
      <c r="A54" s="307" t="s">
        <v>30</v>
      </c>
      <c r="B54" s="265" t="s">
        <v>31</v>
      </c>
      <c r="C54" s="300">
        <v>0</v>
      </c>
      <c r="D54" s="103"/>
      <c r="E54" s="17"/>
      <c r="F54" s="17"/>
      <c r="G54" s="17"/>
      <c r="H54" s="17"/>
    </row>
    <row r="55" spans="1:8" ht="9.75" customHeight="1" x14ac:dyDescent="0.2">
      <c r="A55" s="307"/>
      <c r="B55" s="265"/>
      <c r="C55" s="300"/>
      <c r="D55" s="103"/>
      <c r="E55" s="17"/>
      <c r="F55" s="17"/>
      <c r="G55" s="17"/>
      <c r="H55" s="17"/>
    </row>
    <row r="56" spans="1:8" ht="9.75" customHeight="1" x14ac:dyDescent="0.2">
      <c r="A56" s="307"/>
      <c r="B56" s="265"/>
      <c r="C56" s="300"/>
      <c r="D56" s="103"/>
      <c r="E56" s="17"/>
      <c r="F56" s="17"/>
      <c r="G56" s="17"/>
      <c r="H56" s="17"/>
    </row>
    <row r="57" spans="1:8" ht="9.75" customHeight="1" x14ac:dyDescent="0.2">
      <c r="A57" s="307"/>
      <c r="B57" s="265"/>
      <c r="C57" s="300"/>
      <c r="D57" s="103"/>
      <c r="E57" s="17"/>
      <c r="F57" s="17"/>
      <c r="G57" s="17"/>
      <c r="H57" s="17"/>
    </row>
    <row r="58" spans="1:8" ht="9.75" customHeight="1" x14ac:dyDescent="0.2">
      <c r="A58" s="307"/>
      <c r="B58" s="265"/>
      <c r="C58" s="300"/>
      <c r="D58" s="101"/>
      <c r="E58" s="21"/>
      <c r="F58" s="21"/>
      <c r="G58" s="21"/>
      <c r="H58" s="21"/>
    </row>
    <row r="59" spans="1:8" ht="9.75" customHeight="1" x14ac:dyDescent="0.2">
      <c r="A59" s="307" t="s">
        <v>32</v>
      </c>
      <c r="B59" s="265" t="s">
        <v>33</v>
      </c>
      <c r="C59" s="300">
        <v>0</v>
      </c>
      <c r="D59" s="103"/>
      <c r="E59" s="17"/>
      <c r="F59" s="17"/>
      <c r="G59" s="17"/>
      <c r="H59" s="17"/>
    </row>
    <row r="60" spans="1:8" ht="9.75" customHeight="1" x14ac:dyDescent="0.2">
      <c r="A60" s="307"/>
      <c r="B60" s="265"/>
      <c r="C60" s="300"/>
      <c r="D60" s="103"/>
      <c r="E60" s="17"/>
      <c r="F60" s="17"/>
      <c r="G60" s="17"/>
      <c r="H60" s="17"/>
    </row>
    <row r="61" spans="1:8" ht="9.75" customHeight="1" x14ac:dyDescent="0.2">
      <c r="A61" s="307"/>
      <c r="B61" s="265"/>
      <c r="C61" s="300"/>
      <c r="D61" s="103"/>
      <c r="E61" s="17"/>
      <c r="F61" s="17"/>
      <c r="G61" s="17"/>
      <c r="H61" s="17"/>
    </row>
    <row r="62" spans="1:8" ht="9.75" customHeight="1" x14ac:dyDescent="0.2">
      <c r="A62" s="307"/>
      <c r="B62" s="265"/>
      <c r="C62" s="300"/>
      <c r="D62" s="103"/>
      <c r="E62" s="17"/>
      <c r="F62" s="17"/>
      <c r="G62" s="17"/>
      <c r="H62" s="17"/>
    </row>
    <row r="63" spans="1:8" ht="9.75" customHeight="1" x14ac:dyDescent="0.2">
      <c r="A63" s="307"/>
      <c r="B63" s="265"/>
      <c r="C63" s="300"/>
      <c r="D63" s="101"/>
      <c r="E63" s="21"/>
      <c r="F63" s="21"/>
      <c r="G63" s="21"/>
      <c r="H63" s="21"/>
    </row>
    <row r="64" spans="1:8" s="34" customFormat="1" ht="12.75" customHeight="1" x14ac:dyDescent="0.2">
      <c r="A64" s="307" t="s">
        <v>34</v>
      </c>
      <c r="B64" s="265" t="s">
        <v>35</v>
      </c>
      <c r="C64" s="300">
        <v>0</v>
      </c>
      <c r="D64" s="103"/>
      <c r="E64" s="17"/>
      <c r="F64" s="17"/>
      <c r="G64" s="17"/>
      <c r="H64" s="17"/>
    </row>
    <row r="65" spans="1:8" ht="9.75" customHeight="1" x14ac:dyDescent="0.2">
      <c r="A65" s="307"/>
      <c r="B65" s="265"/>
      <c r="C65" s="300"/>
      <c r="D65" s="103"/>
      <c r="E65" s="17"/>
      <c r="F65" s="17"/>
      <c r="G65" s="17"/>
      <c r="H65" s="17"/>
    </row>
    <row r="66" spans="1:8" ht="9.75" customHeight="1" x14ac:dyDescent="0.2">
      <c r="A66" s="307"/>
      <c r="B66" s="265"/>
      <c r="C66" s="300"/>
      <c r="D66" s="103"/>
      <c r="E66" s="17"/>
      <c r="F66" s="17"/>
      <c r="G66" s="17"/>
      <c r="H66" s="17"/>
    </row>
    <row r="67" spans="1:8" ht="9.75" customHeight="1" x14ac:dyDescent="0.2">
      <c r="A67" s="307"/>
      <c r="B67" s="265"/>
      <c r="C67" s="300"/>
      <c r="D67" s="103"/>
      <c r="E67" s="17"/>
      <c r="F67" s="17"/>
      <c r="G67" s="17"/>
      <c r="H67" s="17"/>
    </row>
    <row r="68" spans="1:8" ht="9.75" customHeight="1" x14ac:dyDescent="0.2">
      <c r="A68" s="307"/>
      <c r="B68" s="265"/>
      <c r="C68" s="300"/>
      <c r="D68" s="103"/>
      <c r="E68" s="17"/>
      <c r="F68" s="17"/>
      <c r="G68" s="17"/>
      <c r="H68" s="17"/>
    </row>
    <row r="69" spans="1:8" ht="9.75" customHeight="1" x14ac:dyDescent="0.2">
      <c r="A69" s="307"/>
      <c r="B69" s="265"/>
      <c r="C69" s="300"/>
      <c r="D69" s="103"/>
      <c r="E69" s="17"/>
      <c r="F69" s="17"/>
      <c r="G69" s="17"/>
      <c r="H69" s="17"/>
    </row>
    <row r="70" spans="1:8" ht="9.75" customHeight="1" x14ac:dyDescent="0.2">
      <c r="A70" s="307"/>
      <c r="B70" s="265"/>
      <c r="C70" s="300"/>
      <c r="D70" s="103"/>
      <c r="E70" s="17"/>
      <c r="F70" s="17"/>
      <c r="G70" s="17"/>
      <c r="H70" s="17"/>
    </row>
    <row r="71" spans="1:8" ht="9.75" customHeight="1" x14ac:dyDescent="0.2">
      <c r="A71" s="307"/>
      <c r="B71" s="265"/>
      <c r="C71" s="300"/>
      <c r="D71" s="103"/>
      <c r="E71" s="17"/>
      <c r="F71" s="17"/>
      <c r="G71" s="17"/>
      <c r="H71" s="17"/>
    </row>
    <row r="72" spans="1:8" ht="9.75" customHeight="1" x14ac:dyDescent="0.2">
      <c r="A72" s="307"/>
      <c r="B72" s="265"/>
      <c r="C72" s="300"/>
      <c r="D72" s="101"/>
      <c r="E72" s="21"/>
      <c r="F72" s="21"/>
      <c r="G72" s="21"/>
      <c r="H72" s="21"/>
    </row>
    <row r="73" spans="1:8" ht="9.75" customHeight="1" x14ac:dyDescent="0.2">
      <c r="A73" s="307" t="s">
        <v>36</v>
      </c>
      <c r="B73" s="265" t="s">
        <v>43</v>
      </c>
      <c r="C73" s="300">
        <v>0</v>
      </c>
      <c r="D73" s="103"/>
      <c r="E73" s="17"/>
      <c r="F73" s="17"/>
      <c r="G73" s="17"/>
      <c r="H73" s="17"/>
    </row>
    <row r="74" spans="1:8" ht="9.75" customHeight="1" x14ac:dyDescent="0.2">
      <c r="A74" s="307"/>
      <c r="B74" s="265"/>
      <c r="C74" s="300"/>
      <c r="D74" s="103"/>
      <c r="E74" s="17"/>
      <c r="F74" s="17"/>
      <c r="G74" s="17"/>
      <c r="H74" s="17"/>
    </row>
    <row r="75" spans="1:8" ht="9.75" customHeight="1" x14ac:dyDescent="0.2">
      <c r="A75" s="307"/>
      <c r="B75" s="265"/>
      <c r="C75" s="300"/>
      <c r="D75" s="103"/>
      <c r="E75" s="17"/>
      <c r="F75" s="17"/>
      <c r="G75" s="17"/>
      <c r="H75" s="17"/>
    </row>
    <row r="76" spans="1:8" ht="9.75" customHeight="1" x14ac:dyDescent="0.2">
      <c r="A76" s="307"/>
      <c r="B76" s="265"/>
      <c r="C76" s="300"/>
      <c r="D76" s="103"/>
      <c r="E76" s="17"/>
      <c r="F76" s="17"/>
      <c r="G76" s="17"/>
      <c r="H76" s="17"/>
    </row>
    <row r="77" spans="1:8" ht="9.75" customHeight="1" x14ac:dyDescent="0.2">
      <c r="A77" s="307"/>
      <c r="B77" s="265"/>
      <c r="C77" s="300"/>
      <c r="D77" s="103"/>
      <c r="E77" s="17"/>
      <c r="F77" s="17"/>
      <c r="G77" s="17"/>
      <c r="H77" s="17"/>
    </row>
    <row r="78" spans="1:8" ht="9.75" customHeight="1" x14ac:dyDescent="0.2">
      <c r="A78" s="307"/>
      <c r="B78" s="265"/>
      <c r="C78" s="300"/>
      <c r="D78" s="101"/>
      <c r="E78" s="21"/>
      <c r="F78" s="21"/>
      <c r="G78" s="21"/>
      <c r="H78" s="21"/>
    </row>
    <row r="79" spans="1:8" ht="11.25" customHeight="1" x14ac:dyDescent="0.2">
      <c r="A79" s="307" t="s">
        <v>37</v>
      </c>
      <c r="B79" s="265" t="s">
        <v>38</v>
      </c>
      <c r="C79" s="300">
        <v>0</v>
      </c>
      <c r="D79" s="103"/>
      <c r="E79" s="17"/>
      <c r="F79" s="17"/>
      <c r="G79" s="17"/>
      <c r="H79" s="17"/>
    </row>
    <row r="80" spans="1:8" ht="9.75" customHeight="1" x14ac:dyDescent="0.2">
      <c r="A80" s="307"/>
      <c r="B80" s="265"/>
      <c r="C80" s="300"/>
      <c r="D80" s="103"/>
      <c r="E80" s="17"/>
      <c r="F80" s="17"/>
      <c r="G80" s="17"/>
      <c r="H80" s="17"/>
    </row>
    <row r="81" spans="1:8" ht="9.75" customHeight="1" x14ac:dyDescent="0.2">
      <c r="A81" s="307"/>
      <c r="B81" s="265"/>
      <c r="C81" s="300"/>
      <c r="D81" s="103"/>
      <c r="E81" s="17"/>
      <c r="F81" s="17"/>
      <c r="G81" s="17"/>
      <c r="H81" s="17"/>
    </row>
    <row r="82" spans="1:8" ht="9.75" customHeight="1" x14ac:dyDescent="0.2">
      <c r="A82" s="307"/>
      <c r="B82" s="265"/>
      <c r="C82" s="300"/>
      <c r="D82" s="103"/>
      <c r="E82" s="17"/>
      <c r="F82" s="17"/>
      <c r="G82" s="17"/>
      <c r="H82" s="17"/>
    </row>
    <row r="83" spans="1:8" ht="9.75" customHeight="1" x14ac:dyDescent="0.2">
      <c r="A83" s="307"/>
      <c r="B83" s="265"/>
      <c r="C83" s="300"/>
      <c r="D83" s="101"/>
      <c r="E83" s="21"/>
      <c r="F83" s="21"/>
      <c r="G83" s="21"/>
      <c r="H83" s="21"/>
    </row>
    <row r="84" spans="1:8" x14ac:dyDescent="0.2">
      <c r="C84" s="36"/>
    </row>
    <row r="85" spans="1:8" x14ac:dyDescent="0.2">
      <c r="C85" s="36"/>
    </row>
    <row r="86" spans="1:8" x14ac:dyDescent="0.2">
      <c r="C86" s="36"/>
    </row>
    <row r="87" spans="1:8" x14ac:dyDescent="0.2">
      <c r="C87" s="36"/>
    </row>
  </sheetData>
  <protectedRanges>
    <protectedRange password="CDC0" sqref="C6 C3:C4 D11:H83" name="Range1"/>
  </protectedRanges>
  <mergeCells count="25">
    <mergeCell ref="A6:B6"/>
    <mergeCell ref="A3:B3"/>
    <mergeCell ref="A4:B4"/>
    <mergeCell ref="A5:B5"/>
    <mergeCell ref="A7:B7"/>
    <mergeCell ref="A8:B8"/>
    <mergeCell ref="A10:B10"/>
    <mergeCell ref="A11:A53"/>
    <mergeCell ref="B11:B53"/>
    <mergeCell ref="C11:C53"/>
    <mergeCell ref="A54:A58"/>
    <mergeCell ref="B54:B58"/>
    <mergeCell ref="C54:C58"/>
    <mergeCell ref="A59:A63"/>
    <mergeCell ref="B59:B63"/>
    <mergeCell ref="C59:C63"/>
    <mergeCell ref="A79:A83"/>
    <mergeCell ref="B79:B83"/>
    <mergeCell ref="C79:C83"/>
    <mergeCell ref="A64:A72"/>
    <mergeCell ref="B64:B72"/>
    <mergeCell ref="C64:C72"/>
    <mergeCell ref="A73:A78"/>
    <mergeCell ref="B73:B78"/>
    <mergeCell ref="C73:C78"/>
  </mergeCells>
  <hyperlinks>
    <hyperlink ref="E4" location="'b. List of result templates'!A1" display="the list of results templates" xr:uid="{00000000-0004-0000-1300-000000000000}"/>
  </hyperlinks>
  <printOptions gridLines="1"/>
  <pageMargins left="0.74803149606299213" right="0.31496062992125984" top="0.98425196850393704" bottom="0.98425196850393704" header="0.51181102362204722" footer="0.51181102362204722"/>
  <pageSetup paperSize="9" scale="87" fitToHeight="4" orientation="landscape" r:id="rId1"/>
  <headerFooter alignWithMargins="0">
    <oddHeader>&amp;CResidue RESULTS for Poultry
Group B&amp;RPage &amp;P of &amp;N</oddHeader>
  </headerFooter>
  <rowBreaks count="1" manualBreakCount="1">
    <brk id="9" max="1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45"/>
  <sheetViews>
    <sheetView topLeftCell="A9" zoomScaleNormal="100" zoomScaleSheetLayoutView="100" workbookViewId="0">
      <selection activeCell="D24" sqref="D24"/>
    </sheetView>
  </sheetViews>
  <sheetFormatPr defaultColWidth="9.140625" defaultRowHeight="10.5" x14ac:dyDescent="0.2"/>
  <cols>
    <col min="1" max="1" width="39.5703125" style="216" customWidth="1"/>
    <col min="2" max="2" width="13.42578125" style="215" customWidth="1"/>
    <col min="3" max="3" width="16.5703125" style="216" customWidth="1"/>
    <col min="4" max="4" width="34.85546875" style="216" customWidth="1"/>
    <col min="5" max="5" width="13.85546875" style="216" customWidth="1"/>
    <col min="6" max="6" width="26.5703125" style="216" customWidth="1"/>
    <col min="7" max="7" width="26.140625" style="216" customWidth="1"/>
    <col min="8" max="16384" width="9.140625" style="216"/>
  </cols>
  <sheetData>
    <row r="1" spans="1:7" ht="20.25" x14ac:dyDescent="0.2">
      <c r="A1" s="217" t="s">
        <v>207</v>
      </c>
    </row>
    <row r="2" spans="1:7" ht="9.75" customHeight="1" x14ac:dyDescent="0.2"/>
    <row r="3" spans="1:7" ht="12.75" customHeight="1" x14ac:dyDescent="0.2">
      <c r="A3" s="44" t="s">
        <v>45</v>
      </c>
      <c r="B3" s="40" t="s">
        <v>539</v>
      </c>
      <c r="D3" s="218" t="s">
        <v>186</v>
      </c>
      <c r="F3" s="219" t="s">
        <v>198</v>
      </c>
      <c r="G3" s="219"/>
    </row>
    <row r="4" spans="1:7" ht="16.5" customHeight="1" x14ac:dyDescent="0.2">
      <c r="A4" s="44" t="s">
        <v>46</v>
      </c>
      <c r="B4" s="41">
        <v>2023</v>
      </c>
      <c r="D4" s="220" t="s">
        <v>185</v>
      </c>
      <c r="E4" s="221"/>
      <c r="F4" s="219" t="s">
        <v>199</v>
      </c>
      <c r="G4" s="219"/>
    </row>
    <row r="5" spans="1:7" ht="20.25" x14ac:dyDescent="0.2">
      <c r="A5" s="44" t="s">
        <v>47</v>
      </c>
      <c r="B5" s="126" t="s">
        <v>54</v>
      </c>
      <c r="F5" s="219" t="s">
        <v>200</v>
      </c>
      <c r="G5" s="219"/>
    </row>
    <row r="6" spans="1:7" ht="20.25" customHeight="1" x14ac:dyDescent="0.2">
      <c r="A6" s="25" t="s">
        <v>86</v>
      </c>
      <c r="B6" s="118">
        <v>3</v>
      </c>
      <c r="D6" s="44" t="s">
        <v>189</v>
      </c>
      <c r="E6" s="219">
        <v>3</v>
      </c>
    </row>
    <row r="7" spans="1:7" ht="9.75" customHeight="1" x14ac:dyDescent="0.2">
      <c r="B7" s="222"/>
      <c r="C7" s="223"/>
      <c r="D7" s="223"/>
    </row>
    <row r="8" spans="1:7" s="224" customFormat="1" ht="63" customHeight="1" x14ac:dyDescent="0.2">
      <c r="A8" s="48" t="s">
        <v>100</v>
      </c>
      <c r="B8" s="47" t="s">
        <v>191</v>
      </c>
      <c r="C8" s="48" t="s">
        <v>192</v>
      </c>
      <c r="D8" s="48" t="s">
        <v>1</v>
      </c>
      <c r="E8" s="48" t="s">
        <v>2</v>
      </c>
      <c r="F8" s="48" t="s">
        <v>73</v>
      </c>
      <c r="G8" s="48" t="s">
        <v>196</v>
      </c>
    </row>
    <row r="9" spans="1:7" ht="9.75" customHeight="1" x14ac:dyDescent="0.2">
      <c r="A9" s="265" t="s">
        <v>75</v>
      </c>
      <c r="B9" s="304"/>
      <c r="C9" s="133"/>
      <c r="D9" s="133"/>
      <c r="E9" s="133"/>
      <c r="F9" s="133"/>
      <c r="G9" s="133"/>
    </row>
    <row r="10" spans="1:7" ht="9.75" customHeight="1" x14ac:dyDescent="0.2">
      <c r="A10" s="265"/>
      <c r="B10" s="304"/>
      <c r="C10" s="133"/>
      <c r="D10" s="133"/>
      <c r="E10" s="133"/>
      <c r="F10" s="133"/>
      <c r="G10" s="133"/>
    </row>
    <row r="11" spans="1:7" ht="9.75" customHeight="1" x14ac:dyDescent="0.2">
      <c r="A11" s="265"/>
      <c r="B11" s="304"/>
      <c r="C11" s="133"/>
      <c r="D11" s="133"/>
      <c r="E11" s="133"/>
      <c r="F11" s="133"/>
      <c r="G11" s="133"/>
    </row>
    <row r="12" spans="1:7" ht="9.75" customHeight="1" x14ac:dyDescent="0.2">
      <c r="A12" s="265"/>
      <c r="B12" s="304"/>
      <c r="C12" s="133"/>
      <c r="D12" s="133"/>
      <c r="E12" s="133"/>
      <c r="F12" s="133"/>
      <c r="G12" s="133"/>
    </row>
    <row r="13" spans="1:7" ht="9.75" customHeight="1" x14ac:dyDescent="0.2">
      <c r="A13" s="265"/>
      <c r="B13" s="304"/>
      <c r="C13" s="133"/>
      <c r="D13" s="133"/>
      <c r="E13" s="133"/>
      <c r="F13" s="133"/>
      <c r="G13" s="133"/>
    </row>
    <row r="14" spans="1:7" ht="9.75" customHeight="1" x14ac:dyDescent="0.2">
      <c r="A14" s="265"/>
      <c r="B14" s="304"/>
      <c r="C14" s="133"/>
      <c r="D14" s="133"/>
      <c r="E14" s="133"/>
      <c r="F14" s="133"/>
      <c r="G14" s="133"/>
    </row>
    <row r="15" spans="1:7" ht="9.75" customHeight="1" x14ac:dyDescent="0.2">
      <c r="A15" s="265"/>
      <c r="B15" s="304"/>
      <c r="C15" s="133"/>
      <c r="D15" s="133"/>
      <c r="E15" s="133"/>
      <c r="F15" s="133"/>
      <c r="G15" s="133"/>
    </row>
    <row r="16" spans="1:7" s="225" customFormat="1" ht="9" customHeight="1" x14ac:dyDescent="0.2">
      <c r="A16" s="265" t="s">
        <v>76</v>
      </c>
      <c r="B16" s="300">
        <v>1</v>
      </c>
      <c r="C16" s="133">
        <v>1</v>
      </c>
      <c r="D16" s="133" t="s">
        <v>397</v>
      </c>
      <c r="E16" s="133" t="s">
        <v>290</v>
      </c>
      <c r="F16" s="133">
        <v>10</v>
      </c>
      <c r="G16" s="133"/>
    </row>
    <row r="17" spans="1:7" ht="9.75" customHeight="1" x14ac:dyDescent="0.2">
      <c r="A17" s="265"/>
      <c r="B17" s="300"/>
      <c r="C17" s="133"/>
      <c r="D17" s="227" t="s">
        <v>347</v>
      </c>
      <c r="E17" s="133"/>
      <c r="F17" s="133"/>
      <c r="G17" s="133"/>
    </row>
    <row r="18" spans="1:7" ht="9.75" customHeight="1" x14ac:dyDescent="0.2">
      <c r="A18" s="265"/>
      <c r="B18" s="300"/>
      <c r="C18" s="133"/>
      <c r="D18" s="227" t="s">
        <v>487</v>
      </c>
      <c r="E18" s="133"/>
      <c r="F18" s="133"/>
      <c r="G18" s="133"/>
    </row>
    <row r="19" spans="1:7" ht="9.75" customHeight="1" x14ac:dyDescent="0.2">
      <c r="A19" s="265"/>
      <c r="B19" s="300"/>
      <c r="C19" s="133"/>
      <c r="D19" s="227" t="s">
        <v>341</v>
      </c>
      <c r="E19" s="133"/>
      <c r="F19" s="133"/>
      <c r="G19" s="133"/>
    </row>
    <row r="20" spans="1:7" ht="9.75" customHeight="1" x14ac:dyDescent="0.2">
      <c r="A20" s="265"/>
      <c r="B20" s="300"/>
      <c r="C20" s="133"/>
      <c r="D20" s="227" t="s">
        <v>478</v>
      </c>
      <c r="E20" s="133"/>
      <c r="F20" s="133"/>
      <c r="G20" s="133"/>
    </row>
    <row r="21" spans="1:7" ht="9.75" customHeight="1" x14ac:dyDescent="0.2">
      <c r="A21" s="265"/>
      <c r="B21" s="300"/>
      <c r="C21" s="133"/>
      <c r="D21" s="227" t="s">
        <v>350</v>
      </c>
      <c r="E21" s="133"/>
      <c r="F21" s="133"/>
      <c r="G21" s="133"/>
    </row>
    <row r="22" spans="1:7" ht="9.75" customHeight="1" x14ac:dyDescent="0.2">
      <c r="A22" s="265"/>
      <c r="B22" s="300"/>
      <c r="C22" s="133"/>
      <c r="D22" s="227" t="s">
        <v>479</v>
      </c>
      <c r="E22" s="133"/>
      <c r="F22" s="133"/>
      <c r="G22" s="133"/>
    </row>
    <row r="23" spans="1:7" ht="9.75" customHeight="1" x14ac:dyDescent="0.2">
      <c r="A23" s="265"/>
      <c r="B23" s="300"/>
      <c r="C23" s="133"/>
      <c r="D23" s="227" t="s">
        <v>480</v>
      </c>
      <c r="E23" s="133"/>
      <c r="F23" s="133"/>
      <c r="G23" s="133"/>
    </row>
    <row r="24" spans="1:7" ht="9.75" customHeight="1" x14ac:dyDescent="0.2">
      <c r="A24" s="265"/>
      <c r="B24" s="300"/>
      <c r="C24" s="133"/>
      <c r="D24" s="227" t="s">
        <v>345</v>
      </c>
      <c r="E24" s="133"/>
      <c r="F24" s="133"/>
      <c r="G24" s="133"/>
    </row>
    <row r="25" spans="1:7" ht="9.75" customHeight="1" x14ac:dyDescent="0.2">
      <c r="A25" s="265"/>
      <c r="B25" s="300"/>
      <c r="C25" s="133"/>
      <c r="D25" s="227" t="s">
        <v>481</v>
      </c>
      <c r="E25" s="133"/>
      <c r="F25" s="133"/>
      <c r="G25" s="133"/>
    </row>
    <row r="26" spans="1:7" ht="9.75" customHeight="1" x14ac:dyDescent="0.2">
      <c r="A26" s="265" t="s">
        <v>77</v>
      </c>
      <c r="B26" s="300">
        <v>1</v>
      </c>
      <c r="C26" s="133">
        <v>1</v>
      </c>
      <c r="D26" s="133" t="s">
        <v>352</v>
      </c>
      <c r="E26" s="133" t="s">
        <v>290</v>
      </c>
      <c r="F26" s="133">
        <v>10</v>
      </c>
      <c r="G26" s="133"/>
    </row>
    <row r="27" spans="1:7" ht="9.75" customHeight="1" x14ac:dyDescent="0.2">
      <c r="A27" s="265"/>
      <c r="B27" s="300"/>
      <c r="C27" s="133">
        <v>1</v>
      </c>
      <c r="D27" s="133" t="s">
        <v>353</v>
      </c>
      <c r="E27" s="133" t="s">
        <v>290</v>
      </c>
      <c r="F27" s="133">
        <v>10</v>
      </c>
      <c r="G27" s="133"/>
    </row>
    <row r="28" spans="1:7" ht="9.75" customHeight="1" x14ac:dyDescent="0.2">
      <c r="A28" s="265"/>
      <c r="B28" s="300"/>
      <c r="C28" s="133">
        <v>1</v>
      </c>
      <c r="D28" s="133" t="s">
        <v>354</v>
      </c>
      <c r="E28" s="133" t="s">
        <v>290</v>
      </c>
      <c r="F28" s="133">
        <v>10</v>
      </c>
      <c r="G28" s="133"/>
    </row>
    <row r="29" spans="1:7" ht="9.75" customHeight="1" x14ac:dyDescent="0.2">
      <c r="A29" s="265"/>
      <c r="B29" s="300"/>
      <c r="C29" s="133">
        <v>1</v>
      </c>
      <c r="D29" s="133" t="s">
        <v>355</v>
      </c>
      <c r="E29" s="133" t="s">
        <v>290</v>
      </c>
      <c r="F29" s="133">
        <v>10</v>
      </c>
      <c r="G29" s="133"/>
    </row>
    <row r="30" spans="1:7" ht="9.75" customHeight="1" x14ac:dyDescent="0.2">
      <c r="A30" s="265"/>
      <c r="B30" s="300"/>
      <c r="C30" s="133">
        <v>1</v>
      </c>
      <c r="D30" s="133" t="s">
        <v>356</v>
      </c>
      <c r="E30" s="133" t="s">
        <v>290</v>
      </c>
      <c r="F30" s="133">
        <v>50</v>
      </c>
      <c r="G30" s="133"/>
    </row>
    <row r="31" spans="1:7" ht="9.75" customHeight="1" x14ac:dyDescent="0.2">
      <c r="A31" s="265"/>
      <c r="B31" s="300"/>
      <c r="C31" s="133">
        <v>1</v>
      </c>
      <c r="D31" s="133" t="s">
        <v>357</v>
      </c>
      <c r="E31" s="133" t="s">
        <v>290</v>
      </c>
      <c r="F31" s="133">
        <v>50</v>
      </c>
      <c r="G31" s="133"/>
    </row>
    <row r="32" spans="1:7" ht="9.75" customHeight="1" x14ac:dyDescent="0.2">
      <c r="A32" s="265"/>
      <c r="B32" s="300"/>
      <c r="C32" s="133"/>
      <c r="D32" s="133"/>
      <c r="E32" s="133"/>
      <c r="F32" s="133"/>
      <c r="G32" s="133"/>
    </row>
    <row r="33" spans="1:7" ht="9.75" customHeight="1" x14ac:dyDescent="0.2">
      <c r="A33" s="265"/>
      <c r="B33" s="300"/>
      <c r="C33" s="133"/>
      <c r="D33" s="133"/>
      <c r="E33" s="133"/>
      <c r="F33" s="133"/>
      <c r="G33" s="133"/>
    </row>
    <row r="34" spans="1:7" s="225" customFormat="1" ht="12.75" customHeight="1" x14ac:dyDescent="0.2">
      <c r="A34" s="265" t="s">
        <v>78</v>
      </c>
      <c r="B34" s="300">
        <v>1</v>
      </c>
      <c r="C34" s="133">
        <v>1</v>
      </c>
      <c r="D34" s="133" t="s">
        <v>367</v>
      </c>
      <c r="E34" s="133" t="s">
        <v>285</v>
      </c>
      <c r="F34" s="133">
        <v>3000</v>
      </c>
      <c r="G34" s="133"/>
    </row>
    <row r="35" spans="1:7" ht="9.75" customHeight="1" x14ac:dyDescent="0.2">
      <c r="A35" s="265"/>
      <c r="B35" s="300"/>
      <c r="C35" s="133">
        <v>1</v>
      </c>
      <c r="D35" s="133" t="s">
        <v>368</v>
      </c>
      <c r="E35" s="133" t="s">
        <v>285</v>
      </c>
      <c r="F35" s="133" t="s">
        <v>490</v>
      </c>
      <c r="G35" s="133"/>
    </row>
    <row r="36" spans="1:7" ht="9.75" customHeight="1" x14ac:dyDescent="0.2">
      <c r="A36" s="265"/>
      <c r="B36" s="300"/>
      <c r="C36" s="133">
        <v>1</v>
      </c>
      <c r="D36" s="133" t="s">
        <v>317</v>
      </c>
      <c r="E36" s="133" t="s">
        <v>285</v>
      </c>
      <c r="F36" s="133" t="s">
        <v>490</v>
      </c>
      <c r="G36" s="133"/>
    </row>
    <row r="37" spans="1:7" ht="9.75" customHeight="1" x14ac:dyDescent="0.2">
      <c r="A37" s="265"/>
      <c r="B37" s="300"/>
      <c r="C37" s="133">
        <v>1</v>
      </c>
      <c r="D37" s="133" t="s">
        <v>316</v>
      </c>
      <c r="E37" s="133" t="s">
        <v>285</v>
      </c>
      <c r="F37" s="133" t="s">
        <v>490</v>
      </c>
      <c r="G37" s="133"/>
    </row>
    <row r="38" spans="1:7" ht="9.75" customHeight="1" x14ac:dyDescent="0.2">
      <c r="A38" s="265"/>
      <c r="B38" s="300"/>
      <c r="C38" s="133">
        <v>1</v>
      </c>
      <c r="D38" s="133" t="s">
        <v>319</v>
      </c>
      <c r="E38" s="133" t="s">
        <v>285</v>
      </c>
      <c r="F38" s="133" t="s">
        <v>490</v>
      </c>
      <c r="G38" s="133"/>
    </row>
    <row r="39" spans="1:7" ht="9.75" customHeight="1" x14ac:dyDescent="0.2">
      <c r="A39" s="265"/>
      <c r="B39" s="300"/>
      <c r="C39" s="133"/>
      <c r="D39" s="133"/>
      <c r="E39" s="133"/>
      <c r="F39" s="133"/>
      <c r="G39" s="133"/>
    </row>
    <row r="40" spans="1:7" ht="9.75" customHeight="1" x14ac:dyDescent="0.2">
      <c r="A40" s="265" t="s">
        <v>79</v>
      </c>
      <c r="B40" s="300"/>
      <c r="C40" s="133"/>
      <c r="D40" s="133"/>
      <c r="E40" s="133"/>
      <c r="F40" s="133"/>
      <c r="G40" s="133"/>
    </row>
    <row r="41" spans="1:7" ht="9.75" customHeight="1" x14ac:dyDescent="0.2">
      <c r="A41" s="265"/>
      <c r="B41" s="300"/>
      <c r="C41" s="133"/>
      <c r="D41" s="133"/>
      <c r="E41" s="133"/>
      <c r="F41" s="133"/>
      <c r="G41" s="133"/>
    </row>
    <row r="42" spans="1:7" ht="9.75" customHeight="1" x14ac:dyDescent="0.2">
      <c r="A42" s="265"/>
      <c r="B42" s="300"/>
      <c r="C42" s="133"/>
      <c r="D42" s="133"/>
      <c r="E42" s="133"/>
      <c r="F42" s="133"/>
      <c r="G42" s="133"/>
    </row>
    <row r="43" spans="1:7" ht="9.75" customHeight="1" x14ac:dyDescent="0.2">
      <c r="A43" s="265"/>
      <c r="B43" s="300"/>
      <c r="C43" s="133"/>
      <c r="D43" s="133"/>
      <c r="E43" s="133"/>
      <c r="F43" s="133"/>
      <c r="G43" s="133"/>
    </row>
    <row r="44" spans="1:7" ht="9.75" customHeight="1" x14ac:dyDescent="0.2">
      <c r="A44" s="265"/>
      <c r="B44" s="300"/>
      <c r="C44" s="133"/>
      <c r="D44" s="133"/>
      <c r="E44" s="133"/>
      <c r="F44" s="133"/>
      <c r="G44" s="133"/>
    </row>
    <row r="45" spans="1:7" ht="9.75" customHeight="1" x14ac:dyDescent="0.2">
      <c r="A45" s="265"/>
      <c r="B45" s="300"/>
      <c r="C45" s="133"/>
      <c r="D45" s="133"/>
      <c r="E45" s="133"/>
      <c r="F45" s="133"/>
      <c r="G45" s="133"/>
    </row>
  </sheetData>
  <protectedRanges>
    <protectedRange password="CDC0" sqref="B3:B4 C9:G15 C39:G45 F16:G25 F32:G38 G26:G31" name="Range1"/>
    <protectedRange password="CDC0" sqref="C16:E16 C17:C38 E17:E20" name="Range1_1_4"/>
    <protectedRange password="CDC0" sqref="D26:E31 E21:E25" name="Range1_1_1_2"/>
    <protectedRange password="CDC0" sqref="F26:F31" name="Range1_10_1_1"/>
  </protectedRanges>
  <mergeCells count="10">
    <mergeCell ref="A9:A15"/>
    <mergeCell ref="B9:B15"/>
    <mergeCell ref="A16:A25"/>
    <mergeCell ref="B16:B25"/>
    <mergeCell ref="A40:A45"/>
    <mergeCell ref="B40:B45"/>
    <mergeCell ref="A26:A33"/>
    <mergeCell ref="B26:B33"/>
    <mergeCell ref="A34:A39"/>
    <mergeCell ref="B34:B39"/>
  </mergeCells>
  <hyperlinks>
    <hyperlink ref="D4" location="'b. List of result templates'!A1" display="the list of results templates" xr:uid="{00000000-0004-0000-1400-000000000000}"/>
  </hyperlinks>
  <printOptions gridLines="1"/>
  <pageMargins left="0.74803149606299213" right="0.31496062992125984" top="0.98425196850393704" bottom="0.98425196850393704" header="0.51181102362204722" footer="0.51181102362204722"/>
  <pageSetup paperSize="9" scale="81" fitToHeight="3" orientation="landscape" r:id="rId1"/>
  <headerFooter alignWithMargins="0">
    <oddHeader>&amp;C&amp;12Residue RESULTS for poultry 
Pesticides&amp;RPage &amp;P of &amp;N</oddHeader>
  </headerFooter>
  <rowBreaks count="1" manualBreakCount="1">
    <brk id="7" max="1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25"/>
  <sheetViews>
    <sheetView topLeftCell="A11" zoomScaleNormal="100" zoomScaleSheetLayoutView="100" workbookViewId="0">
      <selection activeCell="D22" sqref="D22:D25"/>
    </sheetView>
  </sheetViews>
  <sheetFormatPr defaultColWidth="9.140625" defaultRowHeight="10.5" x14ac:dyDescent="0.2"/>
  <cols>
    <col min="1" max="1" width="35.42578125" style="216" customWidth="1"/>
    <col min="2" max="2" width="12.85546875" style="215" customWidth="1"/>
    <col min="3" max="3" width="15.42578125" style="216" customWidth="1"/>
    <col min="4" max="4" width="39.5703125" style="216" bestFit="1" customWidth="1"/>
    <col min="5" max="5" width="21.5703125" style="216" bestFit="1" customWidth="1"/>
    <col min="6" max="6" width="23.5703125" style="216" customWidth="1"/>
    <col min="7" max="7" width="28.140625" style="216" customWidth="1"/>
    <col min="8" max="16384" width="9.140625" style="216"/>
  </cols>
  <sheetData>
    <row r="1" spans="1:7" ht="20.25" x14ac:dyDescent="0.2">
      <c r="A1" s="217" t="s">
        <v>208</v>
      </c>
    </row>
    <row r="2" spans="1:7" ht="9.75" customHeight="1" x14ac:dyDescent="0.2"/>
    <row r="3" spans="1:7" ht="12.75" customHeight="1" x14ac:dyDescent="0.2">
      <c r="A3" s="44" t="s">
        <v>45</v>
      </c>
      <c r="B3" s="40" t="s">
        <v>539</v>
      </c>
      <c r="D3" s="218" t="s">
        <v>186</v>
      </c>
      <c r="F3" s="219" t="s">
        <v>198</v>
      </c>
      <c r="G3" s="219"/>
    </row>
    <row r="4" spans="1:7" ht="20.25" x14ac:dyDescent="0.2">
      <c r="A4" s="44" t="s">
        <v>46</v>
      </c>
      <c r="B4" s="41">
        <v>2023</v>
      </c>
      <c r="D4" s="220" t="s">
        <v>185</v>
      </c>
      <c r="E4" s="221"/>
      <c r="F4" s="219" t="s">
        <v>199</v>
      </c>
      <c r="G4" s="219"/>
    </row>
    <row r="5" spans="1:7" ht="20.25" x14ac:dyDescent="0.2">
      <c r="A5" s="44" t="s">
        <v>47</v>
      </c>
      <c r="B5" s="126" t="s">
        <v>54</v>
      </c>
      <c r="F5" s="219" t="s">
        <v>200</v>
      </c>
      <c r="G5" s="219"/>
    </row>
    <row r="6" spans="1:7" ht="46.5" customHeight="1" x14ac:dyDescent="0.2">
      <c r="A6" s="25" t="s">
        <v>87</v>
      </c>
      <c r="B6" s="118">
        <v>1355</v>
      </c>
      <c r="C6" s="229"/>
      <c r="F6" s="229"/>
      <c r="G6" s="229"/>
    </row>
    <row r="7" spans="1:7" ht="21.75" customHeight="1" x14ac:dyDescent="0.2">
      <c r="A7" s="25" t="s">
        <v>203</v>
      </c>
      <c r="B7" s="150">
        <f>B6*1/3000</f>
        <v>0.45166666666666666</v>
      </c>
    </row>
    <row r="8" spans="1:7" ht="20.25" x14ac:dyDescent="0.2">
      <c r="A8" s="25" t="s">
        <v>48</v>
      </c>
      <c r="B8" s="118">
        <v>4</v>
      </c>
      <c r="D8" s="44" t="s">
        <v>189</v>
      </c>
      <c r="E8" s="219">
        <v>4</v>
      </c>
    </row>
    <row r="9" spans="1:7" ht="9.75" customHeight="1" x14ac:dyDescent="0.2">
      <c r="B9" s="222"/>
      <c r="C9" s="223"/>
      <c r="D9" s="223"/>
    </row>
    <row r="10" spans="1:7" s="224" customFormat="1" ht="57" customHeight="1" x14ac:dyDescent="0.2">
      <c r="A10" s="48" t="s">
        <v>95</v>
      </c>
      <c r="B10" s="47" t="s">
        <v>191</v>
      </c>
      <c r="C10" s="48" t="s">
        <v>197</v>
      </c>
      <c r="D10" s="48" t="s">
        <v>1</v>
      </c>
      <c r="E10" s="48" t="s">
        <v>2</v>
      </c>
      <c r="F10" s="48" t="s">
        <v>73</v>
      </c>
      <c r="G10" s="48" t="s">
        <v>196</v>
      </c>
    </row>
    <row r="11" spans="1:7" ht="11.25" customHeight="1" x14ac:dyDescent="0.2">
      <c r="A11" s="265" t="s">
        <v>94</v>
      </c>
      <c r="B11" s="300">
        <v>1</v>
      </c>
      <c r="C11" s="181">
        <v>1</v>
      </c>
      <c r="D11" s="181" t="s">
        <v>358</v>
      </c>
      <c r="E11" s="181" t="s">
        <v>285</v>
      </c>
      <c r="F11" s="181"/>
      <c r="G11" s="181">
        <v>40</v>
      </c>
    </row>
    <row r="12" spans="1:7" ht="9.75" customHeight="1" x14ac:dyDescent="0.2">
      <c r="A12" s="265"/>
      <c r="B12" s="300"/>
      <c r="C12" s="181"/>
      <c r="D12" s="181"/>
      <c r="E12" s="181"/>
      <c r="F12" s="181"/>
      <c r="G12" s="181"/>
    </row>
    <row r="13" spans="1:7" ht="9.75" customHeight="1" x14ac:dyDescent="0.2">
      <c r="A13" s="265"/>
      <c r="B13" s="300"/>
      <c r="C13" s="181"/>
      <c r="D13" s="181"/>
      <c r="E13" s="181"/>
      <c r="F13" s="181"/>
      <c r="G13" s="181"/>
    </row>
    <row r="14" spans="1:7" ht="9.75" customHeight="1" x14ac:dyDescent="0.2">
      <c r="A14" s="265"/>
      <c r="B14" s="300"/>
      <c r="C14" s="181"/>
      <c r="D14" s="181"/>
      <c r="E14" s="181"/>
      <c r="F14" s="181"/>
      <c r="G14" s="181"/>
    </row>
    <row r="15" spans="1:7" ht="9.75" customHeight="1" x14ac:dyDescent="0.2">
      <c r="A15" s="265"/>
      <c r="B15" s="300"/>
      <c r="C15" s="181"/>
      <c r="D15" s="181"/>
      <c r="E15" s="181"/>
      <c r="F15" s="181"/>
      <c r="G15" s="181"/>
    </row>
    <row r="16" spans="1:7" ht="11.25" customHeight="1" x14ac:dyDescent="0.2">
      <c r="A16" s="265" t="s">
        <v>80</v>
      </c>
      <c r="B16" s="300">
        <v>2</v>
      </c>
      <c r="C16" s="181">
        <v>2</v>
      </c>
      <c r="D16" s="181" t="s">
        <v>359</v>
      </c>
      <c r="E16" s="181" t="s">
        <v>284</v>
      </c>
      <c r="F16" s="181"/>
      <c r="G16" s="181">
        <v>50</v>
      </c>
    </row>
    <row r="17" spans="1:7" ht="9.75" customHeight="1" x14ac:dyDescent="0.2">
      <c r="A17" s="265"/>
      <c r="B17" s="300"/>
      <c r="C17" s="181">
        <v>2</v>
      </c>
      <c r="D17" s="181" t="s">
        <v>360</v>
      </c>
      <c r="E17" s="181" t="s">
        <v>284</v>
      </c>
      <c r="F17" s="181"/>
      <c r="G17" s="181">
        <v>100</v>
      </c>
    </row>
    <row r="18" spans="1:7" ht="9.75" customHeight="1" x14ac:dyDescent="0.2">
      <c r="A18" s="265"/>
      <c r="B18" s="300"/>
      <c r="C18" s="181">
        <v>2</v>
      </c>
      <c r="D18" s="181" t="s">
        <v>366</v>
      </c>
      <c r="E18" s="181" t="s">
        <v>284</v>
      </c>
      <c r="F18" s="181"/>
      <c r="G18" s="181"/>
    </row>
    <row r="19" spans="1:7" ht="9.75" customHeight="1" x14ac:dyDescent="0.2">
      <c r="A19" s="265"/>
      <c r="B19" s="300"/>
      <c r="C19" s="181">
        <v>2</v>
      </c>
      <c r="D19" s="181" t="s">
        <v>365</v>
      </c>
      <c r="E19" s="181" t="s">
        <v>284</v>
      </c>
      <c r="F19" s="181"/>
      <c r="G19" s="181"/>
    </row>
    <row r="20" spans="1:7" ht="9.75" customHeight="1" x14ac:dyDescent="0.2">
      <c r="A20" s="265"/>
      <c r="B20" s="300"/>
      <c r="C20" s="181"/>
      <c r="D20" s="181"/>
      <c r="E20" s="181"/>
      <c r="F20" s="181"/>
      <c r="G20" s="181"/>
    </row>
    <row r="21" spans="1:7" ht="11.25" customHeight="1" x14ac:dyDescent="0.2">
      <c r="A21" s="265" t="s">
        <v>79</v>
      </c>
      <c r="B21" s="300">
        <v>1</v>
      </c>
      <c r="C21" s="181">
        <v>1</v>
      </c>
      <c r="D21" s="181" t="s">
        <v>361</v>
      </c>
      <c r="E21" s="181" t="s">
        <v>400</v>
      </c>
      <c r="F21" s="181"/>
      <c r="G21" s="181">
        <v>10</v>
      </c>
    </row>
    <row r="22" spans="1:7" ht="9.75" customHeight="1" x14ac:dyDescent="0.2">
      <c r="A22" s="265"/>
      <c r="B22" s="300"/>
      <c r="C22" s="181"/>
      <c r="D22" s="199" t="s">
        <v>451</v>
      </c>
      <c r="E22" s="133"/>
      <c r="F22" s="133"/>
      <c r="G22" s="133"/>
    </row>
    <row r="23" spans="1:7" ht="9.75" customHeight="1" x14ac:dyDescent="0.2">
      <c r="A23" s="265"/>
      <c r="B23" s="300"/>
      <c r="C23" s="181"/>
      <c r="D23" s="199" t="s">
        <v>363</v>
      </c>
      <c r="E23" s="133"/>
      <c r="F23" s="133"/>
      <c r="G23" s="133"/>
    </row>
    <row r="24" spans="1:7" ht="9.75" customHeight="1" x14ac:dyDescent="0.2">
      <c r="A24" s="265"/>
      <c r="B24" s="300"/>
      <c r="C24" s="181"/>
      <c r="D24" s="199" t="s">
        <v>364</v>
      </c>
      <c r="E24" s="133"/>
      <c r="F24" s="133"/>
      <c r="G24" s="133"/>
    </row>
    <row r="25" spans="1:7" ht="9.75" customHeight="1" x14ac:dyDescent="0.2">
      <c r="A25" s="265"/>
      <c r="B25" s="300"/>
      <c r="C25" s="181"/>
      <c r="D25" s="199" t="s">
        <v>399</v>
      </c>
      <c r="E25" s="133"/>
      <c r="F25" s="133"/>
      <c r="G25" s="133"/>
    </row>
  </sheetData>
  <protectedRanges>
    <protectedRange password="CDC0" sqref="B6 B3:B4 C12:G15 C22:C25 C21 F21:G21 C11 F11:G11 C20:G20 C16:C19 F18:G19 E22:G25 F16:F17" name="Range1"/>
    <protectedRange password="CDC0" sqref="D21" name="Range1_2_4_1"/>
    <protectedRange password="CDC0" sqref="D11:E11" name="Range1_4_1"/>
    <protectedRange password="CDC0" sqref="E16:E19" name="Range1_1"/>
    <protectedRange password="CDC0" sqref="D16:D19" name="Range1_1_1"/>
    <protectedRange password="CDC0" sqref="D25 D22" name="Range1_4_2"/>
    <protectedRange password="CDC0" sqref="D23:D24" name="Range1_2_4_1_1"/>
    <protectedRange password="CDC0" sqref="G16:G17" name="Range1_3_1"/>
  </protectedRanges>
  <mergeCells count="6">
    <mergeCell ref="A21:A25"/>
    <mergeCell ref="B21:B25"/>
    <mergeCell ref="A16:A20"/>
    <mergeCell ref="B16:B20"/>
    <mergeCell ref="A11:A15"/>
    <mergeCell ref="B11:B15"/>
  </mergeCells>
  <hyperlinks>
    <hyperlink ref="D4" location="'b. List of result templates'!A1" display="the list of results templates" xr:uid="{00000000-0004-0000-1500-000000000000}"/>
  </hyperlinks>
  <printOptions gridLines="1"/>
  <pageMargins left="0.74803149606299213" right="0.31496062992125984" top="0.98425196850393704" bottom="0.98425196850393704" header="0.51181102362204722" footer="0.51181102362204722"/>
  <pageSetup paperSize="9" scale="84" fitToHeight="4" orientation="landscape" r:id="rId1"/>
  <headerFooter alignWithMargins="0">
    <oddHeader>&amp;C&amp;12Residue RESULTS for poultry 
Contaminants&amp;RPage &amp;P of &amp;N</oddHeader>
  </headerFooter>
  <rowBreaks count="1" manualBreakCount="1">
    <brk id="9" max="1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80"/>
  <sheetViews>
    <sheetView workbookViewId="0">
      <pane xSplit="4" ySplit="11" topLeftCell="E17" activePane="bottomRight" state="frozen"/>
      <selection activeCell="J35" sqref="J35"/>
      <selection pane="topRight" activeCell="J35" sqref="J35"/>
      <selection pane="bottomLeft" activeCell="J35" sqref="J35"/>
      <selection pane="bottomRight" activeCell="C3" sqref="C3:D3"/>
    </sheetView>
  </sheetViews>
  <sheetFormatPr defaultColWidth="9.140625" defaultRowHeight="10.5" x14ac:dyDescent="0.2"/>
  <cols>
    <col min="1" max="1" width="4.5703125" style="3" customWidth="1"/>
    <col min="2" max="2" width="28.42578125" style="3" customWidth="1"/>
    <col min="3" max="3" width="7" style="2" customWidth="1"/>
    <col min="4" max="4" width="6.85546875" style="3" customWidth="1"/>
    <col min="5" max="5" width="13.5703125" style="3" customWidth="1"/>
    <col min="6" max="6" width="33" style="3" customWidth="1"/>
    <col min="7" max="7" width="19.85546875" style="3" customWidth="1"/>
    <col min="8" max="8" width="28.5703125" style="3" customWidth="1"/>
    <col min="9" max="9" width="21.5703125" style="3" customWidth="1"/>
    <col min="10" max="16384" width="9.140625" style="3"/>
  </cols>
  <sheetData>
    <row r="1" spans="1:9" ht="20.25" x14ac:dyDescent="0.2">
      <c r="A1" s="43" t="s">
        <v>212</v>
      </c>
      <c r="B1" s="1"/>
    </row>
    <row r="2" spans="1:9" ht="9.75" customHeight="1" thickBot="1" x14ac:dyDescent="0.25"/>
    <row r="3" spans="1:9" ht="12.75" customHeight="1" x14ac:dyDescent="0.2">
      <c r="A3" s="266" t="s">
        <v>45</v>
      </c>
      <c r="B3" s="267"/>
      <c r="C3" s="270" t="s">
        <v>491</v>
      </c>
      <c r="D3" s="272"/>
      <c r="F3" s="96" t="s">
        <v>186</v>
      </c>
      <c r="H3" s="104" t="s">
        <v>198</v>
      </c>
      <c r="I3" s="105"/>
    </row>
    <row r="4" spans="1:9" ht="21" thickBot="1" x14ac:dyDescent="0.25">
      <c r="A4" s="268" t="s">
        <v>46</v>
      </c>
      <c r="B4" s="269"/>
      <c r="C4" s="334">
        <v>2023</v>
      </c>
      <c r="D4" s="335"/>
      <c r="F4" s="130" t="s">
        <v>185</v>
      </c>
      <c r="G4" s="4"/>
      <c r="H4" s="106" t="s">
        <v>199</v>
      </c>
      <c r="I4" s="107"/>
    </row>
    <row r="5" spans="1:9" ht="21" thickBot="1" x14ac:dyDescent="0.25">
      <c r="A5" s="266" t="s">
        <v>47</v>
      </c>
      <c r="B5" s="267"/>
      <c r="C5" s="336" t="s">
        <v>89</v>
      </c>
      <c r="D5" s="337"/>
      <c r="G5" s="4"/>
      <c r="H5" s="108" t="s">
        <v>200</v>
      </c>
      <c r="I5" s="109"/>
    </row>
    <row r="6" spans="1:9" ht="42.75" customHeight="1" thickBot="1" x14ac:dyDescent="0.2">
      <c r="A6" s="265" t="s">
        <v>224</v>
      </c>
      <c r="B6" s="345"/>
      <c r="C6" s="290">
        <v>640</v>
      </c>
      <c r="D6" s="292"/>
      <c r="H6" s="7"/>
    </row>
    <row r="7" spans="1:9" ht="21.75" customHeight="1" thickBot="1" x14ac:dyDescent="0.25">
      <c r="A7" s="276" t="s">
        <v>204</v>
      </c>
      <c r="B7" s="277"/>
      <c r="C7" s="279">
        <f>IF($C$6&lt;=60000, ($C$6/300), (($C$6-60000)/2000)+(60000/300))</f>
        <v>2.1333333333333333</v>
      </c>
      <c r="D7" s="281"/>
    </row>
    <row r="8" spans="1:9" ht="21" thickBot="1" x14ac:dyDescent="0.25">
      <c r="A8" s="265" t="s">
        <v>48</v>
      </c>
      <c r="B8" s="267"/>
      <c r="C8" s="290">
        <v>0</v>
      </c>
      <c r="D8" s="292"/>
      <c r="F8" s="92" t="s">
        <v>189</v>
      </c>
      <c r="G8" s="93">
        <v>0</v>
      </c>
    </row>
    <row r="9" spans="1:9" ht="9.75" customHeight="1" x14ac:dyDescent="0.2">
      <c r="B9" s="8"/>
      <c r="C9" s="9"/>
      <c r="D9" s="10"/>
      <c r="E9" s="11"/>
      <c r="F9" s="11"/>
    </row>
    <row r="10" spans="1:9" ht="24" customHeight="1" x14ac:dyDescent="0.2">
      <c r="A10" s="284" t="s">
        <v>99</v>
      </c>
      <c r="B10" s="285"/>
      <c r="C10" s="346" t="s">
        <v>226</v>
      </c>
      <c r="D10" s="347"/>
      <c r="E10" s="261" t="s">
        <v>187</v>
      </c>
      <c r="F10" s="258" t="s">
        <v>1</v>
      </c>
      <c r="G10" s="258" t="s">
        <v>2</v>
      </c>
      <c r="H10" s="258" t="s">
        <v>73</v>
      </c>
      <c r="I10" s="258" t="s">
        <v>178</v>
      </c>
    </row>
    <row r="11" spans="1:9" ht="27" customHeight="1" x14ac:dyDescent="0.2">
      <c r="A11" s="288"/>
      <c r="B11" s="289"/>
      <c r="C11" s="131" t="s">
        <v>3</v>
      </c>
      <c r="D11" s="132" t="s">
        <v>0</v>
      </c>
      <c r="E11" s="263"/>
      <c r="F11" s="260"/>
      <c r="G11" s="260"/>
      <c r="H11" s="260"/>
      <c r="I11" s="260"/>
    </row>
    <row r="12" spans="1:9" ht="9.75" customHeight="1" x14ac:dyDescent="0.2">
      <c r="A12" s="264" t="s">
        <v>14</v>
      </c>
      <c r="B12" s="265" t="s">
        <v>51</v>
      </c>
      <c r="C12" s="314">
        <v>0</v>
      </c>
      <c r="D12" s="311">
        <v>0</v>
      </c>
      <c r="E12" s="157"/>
      <c r="F12" s="16"/>
      <c r="G12" s="152"/>
      <c r="H12" s="16"/>
      <c r="I12" s="16"/>
    </row>
    <row r="13" spans="1:9" ht="9.75" customHeight="1" x14ac:dyDescent="0.2">
      <c r="A13" s="264"/>
      <c r="B13" s="265"/>
      <c r="C13" s="314"/>
      <c r="D13" s="311"/>
      <c r="E13" s="158"/>
      <c r="F13" s="17"/>
      <c r="G13" s="23"/>
      <c r="H13" s="17"/>
      <c r="I13" s="17"/>
    </row>
    <row r="14" spans="1:9" ht="9.75" customHeight="1" x14ac:dyDescent="0.2">
      <c r="A14" s="264"/>
      <c r="B14" s="265"/>
      <c r="C14" s="314"/>
      <c r="D14" s="311"/>
      <c r="E14" s="158"/>
      <c r="F14" s="17"/>
      <c r="G14" s="23"/>
      <c r="H14" s="17"/>
      <c r="I14" s="17"/>
    </row>
    <row r="15" spans="1:9" ht="9.75" customHeight="1" x14ac:dyDescent="0.2">
      <c r="A15" s="264"/>
      <c r="B15" s="265"/>
      <c r="C15" s="314"/>
      <c r="D15" s="311"/>
      <c r="E15" s="158"/>
      <c r="F15" s="17"/>
      <c r="G15" s="23"/>
      <c r="H15" s="17"/>
      <c r="I15" s="17"/>
    </row>
    <row r="16" spans="1:9" ht="9.75" customHeight="1" x14ac:dyDescent="0.2">
      <c r="A16" s="264"/>
      <c r="B16" s="265"/>
      <c r="C16" s="314"/>
      <c r="D16" s="311"/>
      <c r="E16" s="158"/>
      <c r="F16" s="17"/>
      <c r="G16" s="23"/>
      <c r="H16" s="17"/>
      <c r="I16" s="17"/>
    </row>
    <row r="17" spans="1:9" ht="9.75" customHeight="1" x14ac:dyDescent="0.2">
      <c r="A17" s="264"/>
      <c r="B17" s="265"/>
      <c r="C17" s="314"/>
      <c r="D17" s="311"/>
      <c r="E17" s="158"/>
      <c r="F17" s="17"/>
      <c r="G17" s="23"/>
      <c r="H17" s="17"/>
      <c r="I17" s="17"/>
    </row>
    <row r="18" spans="1:9" ht="9.75" customHeight="1" x14ac:dyDescent="0.2">
      <c r="A18" s="264"/>
      <c r="B18" s="265"/>
      <c r="C18" s="314"/>
      <c r="D18" s="311"/>
      <c r="E18" s="158"/>
      <c r="F18" s="17"/>
      <c r="G18" s="23"/>
      <c r="H18" s="17"/>
      <c r="I18" s="17"/>
    </row>
    <row r="19" spans="1:9" ht="9.75" customHeight="1" x14ac:dyDescent="0.2">
      <c r="A19" s="264"/>
      <c r="B19" s="265"/>
      <c r="C19" s="314"/>
      <c r="D19" s="311"/>
      <c r="E19" s="154"/>
      <c r="F19" s="18"/>
      <c r="G19" s="31"/>
      <c r="H19" s="18"/>
      <c r="I19" s="18"/>
    </row>
    <row r="20" spans="1:9" ht="9.75" customHeight="1" x14ac:dyDescent="0.2">
      <c r="A20" s="264"/>
      <c r="B20" s="265"/>
      <c r="C20" s="314"/>
      <c r="D20" s="311"/>
      <c r="E20" s="159"/>
      <c r="F20" s="18"/>
      <c r="G20" s="31"/>
      <c r="H20" s="20"/>
      <c r="I20" s="20"/>
    </row>
    <row r="21" spans="1:9" ht="9.75" customHeight="1" x14ac:dyDescent="0.2">
      <c r="A21" s="264"/>
      <c r="B21" s="265"/>
      <c r="C21" s="314"/>
      <c r="D21" s="311"/>
      <c r="E21" s="159"/>
      <c r="F21" s="18"/>
      <c r="G21" s="31"/>
      <c r="H21" s="18"/>
      <c r="I21" s="18"/>
    </row>
    <row r="22" spans="1:9" ht="9.75" customHeight="1" x14ac:dyDescent="0.2">
      <c r="A22" s="264"/>
      <c r="B22" s="265"/>
      <c r="C22" s="314"/>
      <c r="D22" s="311"/>
      <c r="E22" s="160"/>
      <c r="F22" s="21"/>
      <c r="G22" s="49"/>
      <c r="H22" s="21"/>
      <c r="I22" s="21"/>
    </row>
    <row r="23" spans="1:9" ht="9.75" customHeight="1" x14ac:dyDescent="0.2">
      <c r="A23" s="37" t="s">
        <v>17</v>
      </c>
      <c r="B23" s="25" t="s">
        <v>9</v>
      </c>
      <c r="C23" s="26">
        <v>0</v>
      </c>
      <c r="D23" s="128">
        <v>0</v>
      </c>
      <c r="E23" s="160"/>
      <c r="F23" s="21"/>
      <c r="G23" s="49"/>
      <c r="H23" s="21"/>
      <c r="I23" s="21"/>
    </row>
    <row r="24" spans="1:9" ht="9.75" customHeight="1" x14ac:dyDescent="0.2">
      <c r="A24" s="264" t="s">
        <v>18</v>
      </c>
      <c r="B24" s="266" t="s">
        <v>20</v>
      </c>
      <c r="C24" s="314">
        <v>0</v>
      </c>
      <c r="D24" s="311">
        <v>0</v>
      </c>
      <c r="E24" s="159"/>
      <c r="F24" s="18"/>
      <c r="G24" s="31"/>
      <c r="H24" s="18"/>
      <c r="I24" s="18"/>
    </row>
    <row r="25" spans="1:9" ht="9.75" customHeight="1" x14ac:dyDescent="0.2">
      <c r="A25" s="264"/>
      <c r="B25" s="266"/>
      <c r="C25" s="314"/>
      <c r="D25" s="311"/>
      <c r="E25" s="159"/>
      <c r="F25" s="18"/>
      <c r="G25" s="31"/>
      <c r="H25" s="18"/>
      <c r="I25" s="18"/>
    </row>
    <row r="26" spans="1:9" ht="9.75" customHeight="1" x14ac:dyDescent="0.2">
      <c r="A26" s="264"/>
      <c r="B26" s="266"/>
      <c r="C26" s="314"/>
      <c r="D26" s="311"/>
      <c r="E26" s="159"/>
      <c r="F26" s="18"/>
      <c r="G26" s="31"/>
      <c r="H26" s="18"/>
      <c r="I26" s="18"/>
    </row>
    <row r="27" spans="1:9" ht="9.75" customHeight="1" x14ac:dyDescent="0.2">
      <c r="A27" s="264"/>
      <c r="B27" s="266"/>
      <c r="C27" s="314"/>
      <c r="D27" s="311"/>
      <c r="E27" s="159"/>
      <c r="F27" s="18"/>
      <c r="G27" s="31"/>
      <c r="H27" s="18"/>
      <c r="I27" s="18"/>
    </row>
    <row r="28" spans="1:9" ht="9.75" customHeight="1" x14ac:dyDescent="0.2">
      <c r="A28" s="264"/>
      <c r="B28" s="266"/>
      <c r="C28" s="314"/>
      <c r="D28" s="311"/>
      <c r="E28" s="159"/>
      <c r="F28" s="18"/>
      <c r="G28" s="31"/>
      <c r="H28" s="18"/>
      <c r="I28" s="18"/>
    </row>
    <row r="29" spans="1:9" ht="9.75" customHeight="1" x14ac:dyDescent="0.2">
      <c r="A29" s="264"/>
      <c r="B29" s="266"/>
      <c r="C29" s="314"/>
      <c r="D29" s="311"/>
      <c r="E29" s="160"/>
      <c r="F29" s="21"/>
      <c r="G29" s="49"/>
      <c r="H29" s="21"/>
      <c r="I29" s="21"/>
    </row>
    <row r="30" spans="1:9" ht="9.75" customHeight="1" x14ac:dyDescent="0.2">
      <c r="A30" s="264" t="s">
        <v>19</v>
      </c>
      <c r="B30" s="266" t="s">
        <v>21</v>
      </c>
      <c r="C30" s="314">
        <v>0</v>
      </c>
      <c r="D30" s="311">
        <v>0</v>
      </c>
      <c r="E30" s="159"/>
      <c r="F30" s="18"/>
      <c r="G30" s="31"/>
      <c r="H30" s="18"/>
      <c r="I30" s="18"/>
    </row>
    <row r="31" spans="1:9" ht="9.75" customHeight="1" x14ac:dyDescent="0.2">
      <c r="A31" s="264"/>
      <c r="B31" s="266"/>
      <c r="C31" s="314"/>
      <c r="D31" s="311"/>
      <c r="E31" s="159"/>
      <c r="F31" s="18"/>
      <c r="G31" s="31"/>
      <c r="H31" s="18"/>
      <c r="I31" s="18"/>
    </row>
    <row r="32" spans="1:9" ht="9.75" customHeight="1" x14ac:dyDescent="0.2">
      <c r="A32" s="264"/>
      <c r="B32" s="266"/>
      <c r="C32" s="314"/>
      <c r="D32" s="311"/>
      <c r="E32" s="159"/>
      <c r="F32" s="18"/>
      <c r="G32" s="31"/>
      <c r="H32" s="18"/>
      <c r="I32" s="18"/>
    </row>
    <row r="33" spans="1:9" ht="9.75" customHeight="1" x14ac:dyDescent="0.2">
      <c r="A33" s="264"/>
      <c r="B33" s="266"/>
      <c r="C33" s="314"/>
      <c r="D33" s="311"/>
      <c r="E33" s="159"/>
      <c r="F33" s="18"/>
      <c r="G33" s="31"/>
      <c r="H33" s="18"/>
      <c r="I33" s="18"/>
    </row>
    <row r="34" spans="1:9" ht="9.75" customHeight="1" x14ac:dyDescent="0.2">
      <c r="A34" s="264"/>
      <c r="B34" s="266"/>
      <c r="C34" s="314"/>
      <c r="D34" s="311"/>
      <c r="E34" s="159"/>
      <c r="F34" s="18"/>
      <c r="G34" s="31"/>
      <c r="H34" s="18"/>
      <c r="I34" s="18"/>
    </row>
    <row r="35" spans="1:9" ht="9.75" customHeight="1" x14ac:dyDescent="0.2">
      <c r="A35" s="264"/>
      <c r="B35" s="266"/>
      <c r="C35" s="314"/>
      <c r="D35" s="311"/>
      <c r="E35" s="159"/>
      <c r="F35" s="18"/>
      <c r="G35" s="31"/>
      <c r="H35" s="18"/>
      <c r="I35" s="18"/>
    </row>
    <row r="36" spans="1:9" ht="9.75" customHeight="1" x14ac:dyDescent="0.2">
      <c r="A36" s="264"/>
      <c r="B36" s="266"/>
      <c r="C36" s="314"/>
      <c r="D36" s="311"/>
      <c r="E36" s="160"/>
      <c r="F36" s="21"/>
      <c r="G36" s="49"/>
      <c r="H36" s="21"/>
      <c r="I36" s="21"/>
    </row>
    <row r="37" spans="1:9" ht="9.75" customHeight="1" x14ac:dyDescent="0.2">
      <c r="A37" s="264" t="s">
        <v>22</v>
      </c>
      <c r="B37" s="266" t="s">
        <v>23</v>
      </c>
      <c r="C37" s="314">
        <v>0</v>
      </c>
      <c r="D37" s="311">
        <v>0</v>
      </c>
      <c r="E37" s="159"/>
      <c r="F37" s="18"/>
      <c r="G37" s="31"/>
      <c r="H37" s="18"/>
      <c r="I37" s="18"/>
    </row>
    <row r="38" spans="1:9" ht="9.75" customHeight="1" x14ac:dyDescent="0.2">
      <c r="A38" s="264"/>
      <c r="B38" s="266"/>
      <c r="C38" s="314"/>
      <c r="D38" s="311"/>
      <c r="E38" s="159"/>
      <c r="F38" s="18"/>
      <c r="G38" s="31"/>
      <c r="H38" s="18"/>
      <c r="I38" s="18"/>
    </row>
    <row r="39" spans="1:9" ht="9.75" customHeight="1" x14ac:dyDescent="0.2">
      <c r="A39" s="264"/>
      <c r="B39" s="266"/>
      <c r="C39" s="314"/>
      <c r="D39" s="311"/>
      <c r="E39" s="159"/>
      <c r="F39" s="18"/>
      <c r="G39" s="31"/>
      <c r="H39" s="18"/>
      <c r="I39" s="18"/>
    </row>
    <row r="40" spans="1:9" ht="9.75" customHeight="1" x14ac:dyDescent="0.2">
      <c r="A40" s="264"/>
      <c r="B40" s="266"/>
      <c r="C40" s="314"/>
      <c r="D40" s="311"/>
      <c r="E40" s="159"/>
      <c r="F40" s="18"/>
      <c r="G40" s="31"/>
      <c r="H40" s="18"/>
      <c r="I40" s="18"/>
    </row>
    <row r="41" spans="1:9" ht="9.75" customHeight="1" x14ac:dyDescent="0.2">
      <c r="A41" s="264"/>
      <c r="B41" s="266"/>
      <c r="C41" s="314"/>
      <c r="D41" s="311"/>
      <c r="E41" s="159"/>
      <c r="F41" s="18"/>
      <c r="G41" s="31"/>
      <c r="H41" s="18"/>
      <c r="I41" s="18"/>
    </row>
    <row r="42" spans="1:9" ht="9.75" customHeight="1" x14ac:dyDescent="0.2">
      <c r="A42" s="342" t="s">
        <v>55</v>
      </c>
      <c r="B42" s="348" t="s">
        <v>56</v>
      </c>
      <c r="C42" s="251">
        <v>0</v>
      </c>
      <c r="D42" s="297">
        <v>0</v>
      </c>
      <c r="E42" s="159"/>
      <c r="F42" s="18"/>
      <c r="G42" s="31"/>
      <c r="H42" s="18"/>
      <c r="I42" s="18"/>
    </row>
    <row r="43" spans="1:9" ht="9.75" customHeight="1" x14ac:dyDescent="0.2">
      <c r="A43" s="343"/>
      <c r="B43" s="349"/>
      <c r="C43" s="252"/>
      <c r="D43" s="298"/>
      <c r="E43" s="159"/>
      <c r="F43" s="18"/>
      <c r="G43" s="31"/>
      <c r="H43" s="18"/>
      <c r="I43" s="18"/>
    </row>
    <row r="44" spans="1:9" ht="9.75" customHeight="1" x14ac:dyDescent="0.2">
      <c r="A44" s="343"/>
      <c r="B44" s="349"/>
      <c r="C44" s="252"/>
      <c r="D44" s="298"/>
      <c r="E44" s="159"/>
      <c r="F44" s="18"/>
      <c r="G44" s="31"/>
      <c r="H44" s="18"/>
      <c r="I44" s="18"/>
    </row>
    <row r="45" spans="1:9" ht="9.75" customHeight="1" x14ac:dyDescent="0.2">
      <c r="A45" s="343"/>
      <c r="B45" s="349"/>
      <c r="C45" s="252"/>
      <c r="D45" s="298"/>
      <c r="E45" s="159"/>
      <c r="F45" s="18"/>
      <c r="G45" s="31"/>
      <c r="H45" s="18"/>
      <c r="I45" s="18"/>
    </row>
    <row r="46" spans="1:9" ht="12.75" customHeight="1" x14ac:dyDescent="0.2">
      <c r="A46" s="344"/>
      <c r="B46" s="350"/>
      <c r="C46" s="253"/>
      <c r="D46" s="299"/>
      <c r="E46" s="160"/>
      <c r="F46" s="21"/>
      <c r="G46" s="49"/>
      <c r="H46" s="21"/>
      <c r="I46" s="21"/>
    </row>
    <row r="47" spans="1:9" ht="9.75" customHeight="1" x14ac:dyDescent="0.2">
      <c r="A47" s="264" t="s">
        <v>24</v>
      </c>
      <c r="B47" s="265" t="s">
        <v>41</v>
      </c>
      <c r="C47" s="314">
        <f>$C$7*0.05</f>
        <v>0.10666666666666667</v>
      </c>
      <c r="D47" s="311"/>
      <c r="E47" s="159"/>
      <c r="F47" s="18"/>
      <c r="G47" s="31"/>
      <c r="H47" s="18"/>
      <c r="I47" s="18"/>
    </row>
    <row r="48" spans="1:9" ht="9.75" customHeight="1" x14ac:dyDescent="0.2">
      <c r="A48" s="264"/>
      <c r="B48" s="265"/>
      <c r="C48" s="314"/>
      <c r="D48" s="311"/>
      <c r="E48" s="159"/>
      <c r="F48" s="18"/>
      <c r="G48" s="31"/>
      <c r="H48" s="18"/>
      <c r="I48" s="18"/>
    </row>
    <row r="49" spans="1:9" ht="9.75" customHeight="1" x14ac:dyDescent="0.2">
      <c r="A49" s="264"/>
      <c r="B49" s="265"/>
      <c r="C49" s="314"/>
      <c r="D49" s="311"/>
      <c r="E49" s="159"/>
      <c r="F49" s="18"/>
      <c r="G49" s="31"/>
      <c r="H49" s="18"/>
      <c r="I49" s="18"/>
    </row>
    <row r="50" spans="1:9" ht="9.75" customHeight="1" x14ac:dyDescent="0.2">
      <c r="A50" s="264"/>
      <c r="B50" s="265"/>
      <c r="C50" s="314"/>
      <c r="D50" s="311"/>
      <c r="E50" s="159"/>
      <c r="F50" s="18"/>
      <c r="G50" s="31"/>
      <c r="H50" s="18"/>
      <c r="I50" s="18"/>
    </row>
    <row r="51" spans="1:9" ht="9.75" customHeight="1" x14ac:dyDescent="0.2">
      <c r="A51" s="264"/>
      <c r="B51" s="265"/>
      <c r="C51" s="314"/>
      <c r="D51" s="311"/>
      <c r="E51" s="159"/>
      <c r="F51" s="18"/>
      <c r="G51" s="31"/>
      <c r="H51" s="18"/>
      <c r="I51" s="18"/>
    </row>
    <row r="52" spans="1:9" ht="9.75" customHeight="1" x14ac:dyDescent="0.2">
      <c r="A52" s="264"/>
      <c r="B52" s="265"/>
      <c r="C52" s="314"/>
      <c r="D52" s="311"/>
      <c r="E52" s="159"/>
      <c r="F52" s="18"/>
      <c r="G52" s="31"/>
      <c r="H52" s="18"/>
      <c r="I52" s="18"/>
    </row>
    <row r="53" spans="1:9" ht="9.75" customHeight="1" x14ac:dyDescent="0.2">
      <c r="A53" s="264"/>
      <c r="B53" s="265"/>
      <c r="C53" s="314"/>
      <c r="D53" s="311"/>
      <c r="E53" s="159"/>
      <c r="F53" s="18"/>
      <c r="G53" s="31"/>
      <c r="H53" s="18"/>
      <c r="I53" s="18"/>
    </row>
    <row r="54" spans="1:9" ht="9.75" customHeight="1" x14ac:dyDescent="0.2">
      <c r="A54" s="264"/>
      <c r="B54" s="265"/>
      <c r="C54" s="314"/>
      <c r="D54" s="311"/>
      <c r="E54" s="159"/>
      <c r="F54" s="18"/>
      <c r="G54" s="31"/>
      <c r="H54" s="18"/>
      <c r="I54" s="18"/>
    </row>
    <row r="55" spans="1:9" ht="9.75" customHeight="1" x14ac:dyDescent="0.2">
      <c r="A55" s="264"/>
      <c r="B55" s="265"/>
      <c r="C55" s="314"/>
      <c r="D55" s="311"/>
      <c r="E55" s="159"/>
      <c r="F55" s="18"/>
      <c r="G55" s="31"/>
      <c r="H55" s="18"/>
      <c r="I55" s="18"/>
    </row>
    <row r="56" spans="1:9" ht="9.75" customHeight="1" x14ac:dyDescent="0.2">
      <c r="A56" s="264"/>
      <c r="B56" s="265"/>
      <c r="C56" s="314"/>
      <c r="D56" s="311"/>
      <c r="E56" s="159"/>
      <c r="F56" s="18"/>
      <c r="G56" s="31"/>
      <c r="H56" s="18"/>
      <c r="I56" s="18"/>
    </row>
    <row r="57" spans="1:9" ht="9.75" customHeight="1" x14ac:dyDescent="0.2">
      <c r="A57" s="264"/>
      <c r="B57" s="265"/>
      <c r="C57" s="314"/>
      <c r="D57" s="311"/>
      <c r="E57" s="159"/>
      <c r="F57" s="18"/>
      <c r="G57" s="31"/>
      <c r="H57" s="18"/>
      <c r="I57" s="18"/>
    </row>
    <row r="58" spans="1:9" ht="9.75" customHeight="1" x14ac:dyDescent="0.2">
      <c r="A58" s="264"/>
      <c r="B58" s="265"/>
      <c r="C58" s="314"/>
      <c r="D58" s="311"/>
      <c r="E58" s="159"/>
      <c r="F58" s="18"/>
      <c r="G58" s="31"/>
      <c r="H58" s="18"/>
      <c r="I58" s="18"/>
    </row>
    <row r="59" spans="1:9" ht="9.75" customHeight="1" x14ac:dyDescent="0.2">
      <c r="A59" s="264"/>
      <c r="B59" s="265"/>
      <c r="C59" s="314"/>
      <c r="D59" s="311"/>
      <c r="E59" s="159"/>
      <c r="F59" s="18"/>
      <c r="G59" s="31"/>
      <c r="H59" s="18"/>
      <c r="I59" s="18"/>
    </row>
    <row r="60" spans="1:9" ht="9.75" customHeight="1" x14ac:dyDescent="0.2">
      <c r="A60" s="264"/>
      <c r="B60" s="265"/>
      <c r="C60" s="314"/>
      <c r="D60" s="311"/>
      <c r="E60" s="159"/>
      <c r="F60" s="18"/>
      <c r="G60" s="31"/>
      <c r="H60" s="18"/>
      <c r="I60" s="18"/>
    </row>
    <row r="61" spans="1:9" ht="9.75" customHeight="1" x14ac:dyDescent="0.2">
      <c r="A61" s="264"/>
      <c r="B61" s="265"/>
      <c r="C61" s="314"/>
      <c r="D61" s="311"/>
      <c r="E61" s="160"/>
      <c r="F61" s="21"/>
      <c r="G61" s="49"/>
      <c r="H61" s="21"/>
      <c r="I61" s="21"/>
    </row>
    <row r="62" spans="1:9" ht="9.75" customHeight="1" x14ac:dyDescent="0.2">
      <c r="A62" s="264" t="s">
        <v>25</v>
      </c>
      <c r="B62" s="265" t="s">
        <v>27</v>
      </c>
      <c r="C62" s="314">
        <f>$C$7*0.05</f>
        <v>0.10666666666666667</v>
      </c>
      <c r="D62" s="311"/>
      <c r="E62" s="159"/>
      <c r="F62" s="18"/>
      <c r="G62" s="31"/>
      <c r="H62" s="18"/>
      <c r="I62" s="18"/>
    </row>
    <row r="63" spans="1:9" ht="9.75" customHeight="1" x14ac:dyDescent="0.2">
      <c r="A63" s="264"/>
      <c r="B63" s="265"/>
      <c r="C63" s="314"/>
      <c r="D63" s="311"/>
      <c r="E63" s="159"/>
      <c r="F63" s="18"/>
      <c r="G63" s="31"/>
      <c r="H63" s="18"/>
      <c r="I63" s="18"/>
    </row>
    <row r="64" spans="1:9" ht="9.75" customHeight="1" x14ac:dyDescent="0.2">
      <c r="A64" s="264"/>
      <c r="B64" s="265"/>
      <c r="C64" s="314"/>
      <c r="D64" s="311"/>
      <c r="E64" s="159"/>
      <c r="F64" s="18"/>
      <c r="G64" s="31"/>
      <c r="H64" s="18"/>
      <c r="I64" s="18"/>
    </row>
    <row r="65" spans="1:9" ht="9.75" customHeight="1" x14ac:dyDescent="0.2">
      <c r="A65" s="264"/>
      <c r="B65" s="265"/>
      <c r="C65" s="314"/>
      <c r="D65" s="311"/>
      <c r="E65" s="159"/>
      <c r="F65" s="18"/>
      <c r="G65" s="31"/>
      <c r="H65" s="18"/>
      <c r="I65" s="18"/>
    </row>
    <row r="66" spans="1:9" ht="9.75" customHeight="1" x14ac:dyDescent="0.2">
      <c r="A66" s="264"/>
      <c r="B66" s="265"/>
      <c r="C66" s="314"/>
      <c r="D66" s="311"/>
      <c r="E66" s="159"/>
      <c r="F66" s="18"/>
      <c r="G66" s="31"/>
      <c r="H66" s="18"/>
      <c r="I66" s="18"/>
    </row>
    <row r="67" spans="1:9" ht="9.75" customHeight="1" x14ac:dyDescent="0.2">
      <c r="A67" s="264"/>
      <c r="B67" s="265"/>
      <c r="C67" s="314"/>
      <c r="D67" s="311"/>
      <c r="E67" s="159"/>
      <c r="F67" s="18"/>
      <c r="G67" s="31"/>
      <c r="H67" s="18"/>
      <c r="I67" s="18"/>
    </row>
    <row r="68" spans="1:9" ht="9.75" customHeight="1" x14ac:dyDescent="0.2">
      <c r="A68" s="264"/>
      <c r="B68" s="265"/>
      <c r="C68" s="314"/>
      <c r="D68" s="311"/>
      <c r="E68" s="159"/>
      <c r="F68" s="18"/>
      <c r="G68" s="31"/>
      <c r="H68" s="18"/>
      <c r="I68" s="18"/>
    </row>
    <row r="69" spans="1:9" ht="9.75" customHeight="1" x14ac:dyDescent="0.2">
      <c r="A69" s="264"/>
      <c r="B69" s="265"/>
      <c r="C69" s="314"/>
      <c r="D69" s="311"/>
      <c r="E69" s="159"/>
      <c r="F69" s="18"/>
      <c r="G69" s="31"/>
      <c r="H69" s="18"/>
      <c r="I69" s="18"/>
    </row>
    <row r="70" spans="1:9" ht="9.75" customHeight="1" x14ac:dyDescent="0.2">
      <c r="A70" s="264"/>
      <c r="B70" s="265"/>
      <c r="C70" s="314"/>
      <c r="D70" s="311"/>
      <c r="E70" s="159"/>
      <c r="F70" s="18"/>
      <c r="G70" s="31"/>
      <c r="H70" s="18"/>
      <c r="I70" s="18"/>
    </row>
    <row r="71" spans="1:9" ht="9.75" customHeight="1" x14ac:dyDescent="0.2">
      <c r="A71" s="264"/>
      <c r="B71" s="265"/>
      <c r="C71" s="314"/>
      <c r="D71" s="311"/>
      <c r="E71" s="159"/>
      <c r="F71" s="18"/>
      <c r="G71" s="31"/>
      <c r="H71" s="18"/>
      <c r="I71" s="18"/>
    </row>
    <row r="72" spans="1:9" ht="9.75" customHeight="1" x14ac:dyDescent="0.2">
      <c r="A72" s="264"/>
      <c r="B72" s="265"/>
      <c r="C72" s="314"/>
      <c r="D72" s="311"/>
      <c r="E72" s="160"/>
      <c r="F72" s="21"/>
      <c r="G72" s="49"/>
      <c r="H72" s="21"/>
      <c r="I72" s="21"/>
    </row>
    <row r="73" spans="1:9" ht="9.75" customHeight="1" x14ac:dyDescent="0.2">
      <c r="A73" s="264" t="s">
        <v>28</v>
      </c>
      <c r="B73" s="265" t="s">
        <v>40</v>
      </c>
      <c r="C73" s="314"/>
      <c r="D73" s="311"/>
      <c r="E73" s="159"/>
      <c r="F73" s="18"/>
      <c r="G73" s="31"/>
      <c r="H73" s="18"/>
      <c r="I73" s="18"/>
    </row>
    <row r="74" spans="1:9" ht="9.75" customHeight="1" x14ac:dyDescent="0.2">
      <c r="A74" s="264"/>
      <c r="B74" s="265"/>
      <c r="C74" s="314"/>
      <c r="D74" s="311"/>
      <c r="E74" s="159"/>
      <c r="F74" s="18"/>
      <c r="G74" s="31"/>
      <c r="H74" s="18"/>
      <c r="I74" s="18"/>
    </row>
    <row r="75" spans="1:9" ht="9.75" customHeight="1" x14ac:dyDescent="0.2">
      <c r="A75" s="264"/>
      <c r="B75" s="265"/>
      <c r="C75" s="314"/>
      <c r="D75" s="311"/>
      <c r="E75" s="159"/>
      <c r="F75" s="18"/>
      <c r="G75" s="31"/>
      <c r="H75" s="18"/>
      <c r="I75" s="18"/>
    </row>
    <row r="76" spans="1:9" ht="9.75" customHeight="1" x14ac:dyDescent="0.2">
      <c r="A76" s="264"/>
      <c r="B76" s="265"/>
      <c r="C76" s="314"/>
      <c r="D76" s="311"/>
      <c r="E76" s="159"/>
      <c r="F76" s="18"/>
      <c r="G76" s="31"/>
      <c r="H76" s="18"/>
      <c r="I76" s="18"/>
    </row>
    <row r="77" spans="1:9" ht="9.75" customHeight="1" x14ac:dyDescent="0.2">
      <c r="A77" s="264"/>
      <c r="B77" s="265"/>
      <c r="C77" s="314"/>
      <c r="D77" s="311"/>
      <c r="E77" s="159"/>
      <c r="F77" s="18"/>
      <c r="G77" s="31"/>
      <c r="H77" s="18"/>
      <c r="I77" s="18"/>
    </row>
    <row r="78" spans="1:9" ht="9.75" customHeight="1" x14ac:dyDescent="0.2">
      <c r="A78" s="264"/>
      <c r="B78" s="265"/>
      <c r="C78" s="314"/>
      <c r="D78" s="311"/>
      <c r="E78" s="159"/>
      <c r="F78" s="18"/>
      <c r="G78" s="31"/>
      <c r="H78" s="18"/>
      <c r="I78" s="18"/>
    </row>
    <row r="79" spans="1:9" ht="9.75" customHeight="1" x14ac:dyDescent="0.2">
      <c r="A79" s="264"/>
      <c r="B79" s="265"/>
      <c r="C79" s="314"/>
      <c r="D79" s="311"/>
      <c r="E79" s="159"/>
      <c r="F79" s="18"/>
      <c r="G79" s="31"/>
      <c r="H79" s="18"/>
      <c r="I79" s="18"/>
    </row>
    <row r="80" spans="1:9" ht="9.75" customHeight="1" x14ac:dyDescent="0.2">
      <c r="A80" s="264"/>
      <c r="B80" s="265"/>
      <c r="C80" s="314"/>
      <c r="D80" s="311"/>
      <c r="E80" s="160"/>
      <c r="F80" s="21"/>
      <c r="G80" s="49"/>
      <c r="H80" s="21"/>
      <c r="I80" s="21"/>
    </row>
  </sheetData>
  <protectedRanges>
    <protectedRange sqref="C3:D4 C6:D6 C8 D12:I80" name="Range1"/>
  </protectedRanges>
  <mergeCells count="51">
    <mergeCell ref="A73:A80"/>
    <mergeCell ref="B73:B80"/>
    <mergeCell ref="C73:C80"/>
    <mergeCell ref="D73:D80"/>
    <mergeCell ref="A47:A61"/>
    <mergeCell ref="B47:B61"/>
    <mergeCell ref="C47:C61"/>
    <mergeCell ref="D47:D61"/>
    <mergeCell ref="A62:A72"/>
    <mergeCell ref="B62:B72"/>
    <mergeCell ref="C62:C72"/>
    <mergeCell ref="D62:D72"/>
    <mergeCell ref="A37:A41"/>
    <mergeCell ref="B37:B41"/>
    <mergeCell ref="C37:C41"/>
    <mergeCell ref="D37:D41"/>
    <mergeCell ref="A42:A46"/>
    <mergeCell ref="B42:B46"/>
    <mergeCell ref="C42:C46"/>
    <mergeCell ref="D42:D46"/>
    <mergeCell ref="A24:A29"/>
    <mergeCell ref="B24:B29"/>
    <mergeCell ref="C24:C29"/>
    <mergeCell ref="D24:D29"/>
    <mergeCell ref="A30:A36"/>
    <mergeCell ref="B30:B36"/>
    <mergeCell ref="C30:C36"/>
    <mergeCell ref="D30:D36"/>
    <mergeCell ref="E10:E11"/>
    <mergeCell ref="F10:F11"/>
    <mergeCell ref="G10:G11"/>
    <mergeCell ref="I10:I11"/>
    <mergeCell ref="H10:H11"/>
    <mergeCell ref="A8:B8"/>
    <mergeCell ref="C8:D8"/>
    <mergeCell ref="A10:B11"/>
    <mergeCell ref="C10:D10"/>
    <mergeCell ref="A12:A22"/>
    <mergeCell ref="B12:B22"/>
    <mergeCell ref="C12:C22"/>
    <mergeCell ref="D12:D22"/>
    <mergeCell ref="A6:B6"/>
    <mergeCell ref="C6:D6"/>
    <mergeCell ref="C3:D3"/>
    <mergeCell ref="A7:B7"/>
    <mergeCell ref="C7:D7"/>
    <mergeCell ref="A3:B3"/>
    <mergeCell ref="A4:B4"/>
    <mergeCell ref="C4:D4"/>
    <mergeCell ref="A5:B5"/>
    <mergeCell ref="C5:D5"/>
  </mergeCells>
  <hyperlinks>
    <hyperlink ref="F4" location="'b. List of result templates'!A1" display="the list of results templates" xr:uid="{00000000-0004-0000-1600-000000000000}"/>
  </hyperlinks>
  <printOptions gridLines="1"/>
  <pageMargins left="0.70866141732283472" right="0.70866141732283472" top="0.74803149606299213" bottom="0.74803149606299213" header="0.31496062992125984" footer="0.31496062992125984"/>
  <pageSetup paperSize="9" scale="81" fitToHeight="4" orientation="landscape" verticalDpi="0" r:id="rId1"/>
  <headerFooter>
    <oddHeader>&amp;C&amp;12Residue RESULTS for aquaculture finfish
Group A&amp;RPage &amp;P of &amp;N</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H72"/>
  <sheetViews>
    <sheetView workbookViewId="0">
      <pane xSplit="3" ySplit="10" topLeftCell="D46" activePane="bottomRight" state="frozen"/>
      <selection activeCell="J35" sqref="J35"/>
      <selection pane="topRight" activeCell="J35" sqref="J35"/>
      <selection pane="bottomLeft" activeCell="J35" sqref="J35"/>
      <selection pane="bottomRight" activeCell="C3" sqref="C3"/>
    </sheetView>
  </sheetViews>
  <sheetFormatPr defaultColWidth="9.140625" defaultRowHeight="10.5" x14ac:dyDescent="0.2"/>
  <cols>
    <col min="1" max="1" width="4.5703125" style="3" customWidth="1"/>
    <col min="2" max="2" width="28.140625" style="3" customWidth="1"/>
    <col min="3" max="3" width="15.5703125" style="2" customWidth="1"/>
    <col min="4" max="4" width="13.42578125" style="3" customWidth="1"/>
    <col min="5" max="5" width="32.5703125" style="3" customWidth="1"/>
    <col min="6" max="6" width="19.85546875" style="3" customWidth="1"/>
    <col min="7" max="7" width="21.85546875" style="3" customWidth="1"/>
    <col min="8" max="8" width="21.5703125" style="3" customWidth="1"/>
    <col min="9" max="16384" width="9.140625" style="3"/>
  </cols>
  <sheetData>
    <row r="1" spans="1:8" ht="20.25" x14ac:dyDescent="0.2">
      <c r="A1" s="43" t="s">
        <v>213</v>
      </c>
      <c r="B1" s="1"/>
    </row>
    <row r="2" spans="1:8" ht="9.75" customHeight="1" thickBot="1" x14ac:dyDescent="0.25"/>
    <row r="3" spans="1:8" ht="12.75" customHeight="1" x14ac:dyDescent="0.2">
      <c r="A3" s="266" t="s">
        <v>45</v>
      </c>
      <c r="B3" s="267"/>
      <c r="C3" s="136" t="s">
        <v>491</v>
      </c>
      <c r="E3" s="96" t="s">
        <v>186</v>
      </c>
      <c r="G3" s="104" t="s">
        <v>198</v>
      </c>
      <c r="H3" s="105"/>
    </row>
    <row r="4" spans="1:8" ht="15.75" customHeight="1" thickBot="1" x14ac:dyDescent="0.25">
      <c r="A4" s="268" t="s">
        <v>46</v>
      </c>
      <c r="B4" s="269"/>
      <c r="C4" s="161">
        <v>2023</v>
      </c>
      <c r="E4" s="130" t="s">
        <v>185</v>
      </c>
      <c r="F4" s="4"/>
      <c r="G4" s="106" t="s">
        <v>199</v>
      </c>
      <c r="H4" s="107"/>
    </row>
    <row r="5" spans="1:8" ht="21" thickBot="1" x14ac:dyDescent="0.25">
      <c r="A5" s="266" t="s">
        <v>47</v>
      </c>
      <c r="B5" s="267"/>
      <c r="C5" s="126" t="s">
        <v>89</v>
      </c>
      <c r="F5" s="4"/>
      <c r="G5" s="108" t="s">
        <v>200</v>
      </c>
      <c r="H5" s="109"/>
    </row>
    <row r="6" spans="1:8" ht="33" customHeight="1" thickBot="1" x14ac:dyDescent="0.2">
      <c r="A6" s="265" t="s">
        <v>224</v>
      </c>
      <c r="B6" s="345"/>
      <c r="C6" s="119">
        <v>640</v>
      </c>
      <c r="G6" s="7"/>
    </row>
    <row r="7" spans="1:8" ht="21.75" customHeight="1" thickBot="1" x14ac:dyDescent="0.25">
      <c r="A7" s="340" t="s">
        <v>98</v>
      </c>
      <c r="B7" s="341"/>
      <c r="C7" s="42">
        <f>IF($C$6&lt;=60000, ($C$6/300), (($C$6-60000)/2000)+(60000/300))</f>
        <v>2.1333333333333333</v>
      </c>
    </row>
    <row r="8" spans="1:8" ht="21" thickBot="1" x14ac:dyDescent="0.25">
      <c r="A8" s="265" t="s">
        <v>48</v>
      </c>
      <c r="B8" s="267"/>
      <c r="C8" s="119">
        <v>0</v>
      </c>
      <c r="E8" s="92" t="s">
        <v>189</v>
      </c>
      <c r="F8" s="93">
        <v>0</v>
      </c>
    </row>
    <row r="9" spans="1:8" ht="9.75" customHeight="1" x14ac:dyDescent="0.2">
      <c r="B9" s="8"/>
      <c r="C9" s="9"/>
      <c r="D9" s="11"/>
      <c r="E9" s="11"/>
    </row>
    <row r="10" spans="1:8" s="12" customFormat="1" ht="63" customHeight="1" x14ac:dyDescent="0.2">
      <c r="A10" s="338" t="s">
        <v>99</v>
      </c>
      <c r="B10" s="339"/>
      <c r="C10" s="47" t="s">
        <v>72</v>
      </c>
      <c r="D10" s="47" t="s">
        <v>187</v>
      </c>
      <c r="E10" s="48" t="s">
        <v>1</v>
      </c>
      <c r="F10" s="48" t="s">
        <v>2</v>
      </c>
      <c r="G10" s="48" t="s">
        <v>73</v>
      </c>
      <c r="H10" s="48" t="s">
        <v>178</v>
      </c>
    </row>
    <row r="11" spans="1:8" ht="11.25" customHeight="1" x14ac:dyDescent="0.2">
      <c r="A11" s="307" t="s">
        <v>29</v>
      </c>
      <c r="B11" s="265" t="s">
        <v>42</v>
      </c>
      <c r="C11" s="356">
        <v>0</v>
      </c>
      <c r="D11" s="138"/>
      <c r="E11" s="139"/>
      <c r="F11" s="140"/>
      <c r="G11" s="139"/>
      <c r="H11" s="16"/>
    </row>
    <row r="12" spans="1:8" ht="11.25" customHeight="1" x14ac:dyDescent="0.2">
      <c r="A12" s="307"/>
      <c r="B12" s="265"/>
      <c r="C12" s="357"/>
      <c r="D12" s="141"/>
      <c r="E12" s="142"/>
      <c r="F12" s="143"/>
      <c r="G12" s="142"/>
      <c r="H12" s="17"/>
    </row>
    <row r="13" spans="1:8" ht="11.25" customHeight="1" x14ac:dyDescent="0.2">
      <c r="A13" s="307"/>
      <c r="B13" s="265"/>
      <c r="C13" s="357"/>
      <c r="D13" s="141"/>
      <c r="E13" s="142"/>
      <c r="F13" s="143"/>
      <c r="G13" s="142"/>
      <c r="H13" s="17"/>
    </row>
    <row r="14" spans="1:8" ht="11.25" customHeight="1" x14ac:dyDescent="0.2">
      <c r="A14" s="307"/>
      <c r="B14" s="265"/>
      <c r="C14" s="357"/>
      <c r="D14" s="141"/>
      <c r="E14" s="142"/>
      <c r="F14" s="143"/>
      <c r="G14" s="142"/>
      <c r="H14" s="17"/>
    </row>
    <row r="15" spans="1:8" ht="11.25" customHeight="1" x14ac:dyDescent="0.2">
      <c r="A15" s="307"/>
      <c r="B15" s="265"/>
      <c r="C15" s="357"/>
      <c r="D15" s="141"/>
      <c r="E15" s="142"/>
      <c r="F15" s="143"/>
      <c r="G15" s="142"/>
      <c r="H15" s="17"/>
    </row>
    <row r="16" spans="1:8" ht="11.25" customHeight="1" x14ac:dyDescent="0.2">
      <c r="A16" s="307"/>
      <c r="B16" s="265"/>
      <c r="C16" s="357"/>
      <c r="D16" s="141"/>
      <c r="E16" s="142"/>
      <c r="F16" s="143"/>
      <c r="G16" s="142"/>
      <c r="H16" s="17"/>
    </row>
    <row r="17" spans="1:8" ht="11.25" customHeight="1" x14ac:dyDescent="0.2">
      <c r="A17" s="307"/>
      <c r="B17" s="265"/>
      <c r="C17" s="357"/>
      <c r="D17" s="141"/>
      <c r="E17" s="142"/>
      <c r="F17" s="143"/>
      <c r="G17" s="142"/>
      <c r="H17" s="17"/>
    </row>
    <row r="18" spans="1:8" ht="11.25" customHeight="1" x14ac:dyDescent="0.2">
      <c r="A18" s="307"/>
      <c r="B18" s="265"/>
      <c r="C18" s="357"/>
      <c r="D18" s="141"/>
      <c r="E18" s="142"/>
      <c r="F18" s="143"/>
      <c r="G18" s="142"/>
      <c r="H18" s="17"/>
    </row>
    <row r="19" spans="1:8" ht="11.25" customHeight="1" x14ac:dyDescent="0.2">
      <c r="A19" s="307"/>
      <c r="B19" s="265"/>
      <c r="C19" s="357"/>
      <c r="D19" s="141"/>
      <c r="E19" s="142"/>
      <c r="F19" s="143"/>
      <c r="G19" s="142"/>
      <c r="H19" s="17"/>
    </row>
    <row r="20" spans="1:8" ht="11.25" customHeight="1" x14ac:dyDescent="0.2">
      <c r="A20" s="307"/>
      <c r="B20" s="265"/>
      <c r="C20" s="357"/>
      <c r="D20" s="141"/>
      <c r="E20" s="142"/>
      <c r="F20" s="143"/>
      <c r="G20" s="142"/>
      <c r="H20" s="17"/>
    </row>
    <row r="21" spans="1:8" ht="11.25" customHeight="1" x14ac:dyDescent="0.2">
      <c r="A21" s="307"/>
      <c r="B21" s="265"/>
      <c r="C21" s="357"/>
      <c r="D21" s="141"/>
      <c r="E21" s="142"/>
      <c r="F21" s="143"/>
      <c r="G21" s="142"/>
      <c r="H21" s="17"/>
    </row>
    <row r="22" spans="1:8" ht="11.25" customHeight="1" x14ac:dyDescent="0.2">
      <c r="A22" s="307"/>
      <c r="B22" s="265"/>
      <c r="C22" s="357"/>
      <c r="D22" s="141"/>
      <c r="E22" s="142"/>
      <c r="F22" s="143"/>
      <c r="G22" s="142"/>
      <c r="H22" s="17"/>
    </row>
    <row r="23" spans="1:8" ht="11.25" customHeight="1" x14ac:dyDescent="0.2">
      <c r="A23" s="307"/>
      <c r="B23" s="265"/>
      <c r="C23" s="357"/>
      <c r="D23" s="141"/>
      <c r="E23" s="142"/>
      <c r="F23" s="143"/>
      <c r="G23" s="142"/>
      <c r="H23" s="17"/>
    </row>
    <row r="24" spans="1:8" ht="11.25" customHeight="1" x14ac:dyDescent="0.2">
      <c r="A24" s="307"/>
      <c r="B24" s="265"/>
      <c r="C24" s="357"/>
      <c r="D24" s="141"/>
      <c r="E24" s="142"/>
      <c r="F24" s="143"/>
      <c r="G24" s="142"/>
      <c r="H24" s="17"/>
    </row>
    <row r="25" spans="1:8" ht="11.25" customHeight="1" x14ac:dyDescent="0.2">
      <c r="A25" s="307"/>
      <c r="B25" s="265"/>
      <c r="C25" s="357"/>
      <c r="D25" s="141"/>
      <c r="E25" s="142"/>
      <c r="F25" s="143"/>
      <c r="G25" s="142"/>
      <c r="H25" s="17"/>
    </row>
    <row r="26" spans="1:8" ht="11.25" customHeight="1" x14ac:dyDescent="0.2">
      <c r="A26" s="307"/>
      <c r="B26" s="265"/>
      <c r="C26" s="357"/>
      <c r="D26" s="141"/>
      <c r="E26" s="142"/>
      <c r="F26" s="143"/>
      <c r="G26" s="142"/>
      <c r="H26" s="17"/>
    </row>
    <row r="27" spans="1:8" ht="11.25" customHeight="1" x14ac:dyDescent="0.2">
      <c r="A27" s="307"/>
      <c r="B27" s="265"/>
      <c r="C27" s="357"/>
      <c r="D27" s="141"/>
      <c r="E27" s="142"/>
      <c r="F27" s="143"/>
      <c r="G27" s="142"/>
      <c r="H27" s="17"/>
    </row>
    <row r="28" spans="1:8" ht="11.25" customHeight="1" x14ac:dyDescent="0.2">
      <c r="A28" s="307"/>
      <c r="B28" s="265"/>
      <c r="C28" s="357"/>
      <c r="D28" s="141"/>
      <c r="E28" s="142"/>
      <c r="F28" s="143"/>
      <c r="G28" s="142"/>
      <c r="H28" s="17"/>
    </row>
    <row r="29" spans="1:8" ht="11.25" customHeight="1" x14ac:dyDescent="0.2">
      <c r="A29" s="307"/>
      <c r="B29" s="265"/>
      <c r="C29" s="357"/>
      <c r="D29" s="141"/>
      <c r="E29" s="142"/>
      <c r="F29" s="143"/>
      <c r="G29" s="142"/>
      <c r="H29" s="17"/>
    </row>
    <row r="30" spans="1:8" ht="11.25" customHeight="1" x14ac:dyDescent="0.2">
      <c r="A30" s="307"/>
      <c r="B30" s="265"/>
      <c r="C30" s="357"/>
      <c r="D30" s="141"/>
      <c r="E30" s="142"/>
      <c r="F30" s="143"/>
      <c r="G30" s="142"/>
      <c r="H30" s="17"/>
    </row>
    <row r="31" spans="1:8" ht="11.25" customHeight="1" x14ac:dyDescent="0.2">
      <c r="A31" s="307"/>
      <c r="B31" s="265"/>
      <c r="C31" s="357"/>
      <c r="D31" s="141"/>
      <c r="E31" s="142"/>
      <c r="F31" s="143"/>
      <c r="G31" s="142"/>
      <c r="H31" s="17"/>
    </row>
    <row r="32" spans="1:8" ht="11.25" customHeight="1" x14ac:dyDescent="0.2">
      <c r="A32" s="307"/>
      <c r="B32" s="265"/>
      <c r="C32" s="357"/>
      <c r="D32" s="141"/>
      <c r="E32" s="142"/>
      <c r="F32" s="143"/>
      <c r="G32" s="142"/>
      <c r="H32" s="17"/>
    </row>
    <row r="33" spans="1:8" ht="11.25" customHeight="1" x14ac:dyDescent="0.2">
      <c r="A33" s="307"/>
      <c r="B33" s="265"/>
      <c r="C33" s="357"/>
      <c r="D33" s="141"/>
      <c r="E33" s="142"/>
      <c r="F33" s="143"/>
      <c r="G33" s="142"/>
      <c r="H33" s="17"/>
    </row>
    <row r="34" spans="1:8" ht="11.25" customHeight="1" x14ac:dyDescent="0.2">
      <c r="A34" s="307"/>
      <c r="B34" s="265"/>
      <c r="C34" s="357"/>
      <c r="D34" s="141"/>
      <c r="E34" s="142"/>
      <c r="F34" s="143"/>
      <c r="G34" s="142"/>
      <c r="H34" s="17"/>
    </row>
    <row r="35" spans="1:8" ht="11.25" customHeight="1" x14ac:dyDescent="0.2">
      <c r="A35" s="307"/>
      <c r="B35" s="265"/>
      <c r="C35" s="357"/>
      <c r="D35" s="141"/>
      <c r="E35" s="142"/>
      <c r="F35" s="143"/>
      <c r="G35" s="142"/>
      <c r="H35" s="17"/>
    </row>
    <row r="36" spans="1:8" ht="11.25" customHeight="1" x14ac:dyDescent="0.2">
      <c r="A36" s="307"/>
      <c r="B36" s="265"/>
      <c r="C36" s="357"/>
      <c r="D36" s="141"/>
      <c r="E36" s="142"/>
      <c r="F36" s="143"/>
      <c r="G36" s="142"/>
      <c r="H36" s="17"/>
    </row>
    <row r="37" spans="1:8" ht="11.25" customHeight="1" x14ac:dyDescent="0.2">
      <c r="A37" s="307"/>
      <c r="B37" s="265"/>
      <c r="C37" s="357"/>
      <c r="D37" s="141"/>
      <c r="E37" s="142"/>
      <c r="F37" s="143"/>
      <c r="G37" s="142"/>
      <c r="H37" s="17"/>
    </row>
    <row r="38" spans="1:8" ht="11.25" customHeight="1" x14ac:dyDescent="0.2">
      <c r="A38" s="307"/>
      <c r="B38" s="265"/>
      <c r="C38" s="357"/>
      <c r="D38" s="141"/>
      <c r="E38" s="142"/>
      <c r="F38" s="143"/>
      <c r="G38" s="142"/>
      <c r="H38" s="17"/>
    </row>
    <row r="39" spans="1:8" ht="11.25" customHeight="1" x14ac:dyDescent="0.2">
      <c r="A39" s="307"/>
      <c r="B39" s="265"/>
      <c r="C39" s="357"/>
      <c r="D39" s="141"/>
      <c r="E39" s="142"/>
      <c r="F39" s="143"/>
      <c r="G39" s="142"/>
      <c r="H39" s="17"/>
    </row>
    <row r="40" spans="1:8" ht="11.25" customHeight="1" x14ac:dyDescent="0.2">
      <c r="A40" s="307"/>
      <c r="B40" s="265"/>
      <c r="C40" s="357"/>
      <c r="D40" s="141"/>
      <c r="E40" s="142"/>
      <c r="F40" s="143"/>
      <c r="G40" s="142"/>
      <c r="H40" s="17"/>
    </row>
    <row r="41" spans="1:8" ht="11.25" customHeight="1" x14ac:dyDescent="0.2">
      <c r="A41" s="307"/>
      <c r="B41" s="265"/>
      <c r="C41" s="357"/>
      <c r="D41" s="141"/>
      <c r="E41" s="142"/>
      <c r="F41" s="143"/>
      <c r="G41" s="142"/>
      <c r="H41" s="17"/>
    </row>
    <row r="42" spans="1:8" ht="11.25" customHeight="1" x14ac:dyDescent="0.2">
      <c r="A42" s="307"/>
      <c r="B42" s="265"/>
      <c r="C42" s="357"/>
      <c r="D42" s="141"/>
      <c r="E42" s="142"/>
      <c r="F42" s="143"/>
      <c r="G42" s="142"/>
      <c r="H42" s="17"/>
    </row>
    <row r="43" spans="1:8" ht="11.25" customHeight="1" x14ac:dyDescent="0.2">
      <c r="A43" s="307"/>
      <c r="B43" s="265"/>
      <c r="C43" s="357"/>
      <c r="D43" s="141"/>
      <c r="E43" s="142"/>
      <c r="F43" s="143"/>
      <c r="G43" s="142"/>
      <c r="H43" s="17"/>
    </row>
    <row r="44" spans="1:8" ht="11.25" customHeight="1" x14ac:dyDescent="0.2">
      <c r="A44" s="307"/>
      <c r="B44" s="265"/>
      <c r="C44" s="357"/>
      <c r="D44" s="141"/>
      <c r="E44" s="142"/>
      <c r="F44" s="143"/>
      <c r="G44" s="142"/>
      <c r="H44" s="17"/>
    </row>
    <row r="45" spans="1:8" ht="11.25" customHeight="1" x14ac:dyDescent="0.2">
      <c r="A45" s="307"/>
      <c r="B45" s="265"/>
      <c r="C45" s="357"/>
      <c r="D45" s="141"/>
      <c r="E45" s="142"/>
      <c r="F45" s="143"/>
      <c r="G45" s="142"/>
      <c r="H45" s="17"/>
    </row>
    <row r="46" spans="1:8" ht="11.25" customHeight="1" x14ac:dyDescent="0.2">
      <c r="A46" s="307"/>
      <c r="B46" s="265"/>
      <c r="C46" s="357"/>
      <c r="D46" s="141"/>
      <c r="E46" s="142"/>
      <c r="F46" s="143"/>
      <c r="G46" s="142"/>
      <c r="H46" s="17"/>
    </row>
    <row r="47" spans="1:8" ht="11.25" customHeight="1" x14ac:dyDescent="0.2">
      <c r="A47" s="307"/>
      <c r="B47" s="265"/>
      <c r="C47" s="357"/>
      <c r="D47" s="141"/>
      <c r="E47" s="142"/>
      <c r="F47" s="143"/>
      <c r="G47" s="142"/>
      <c r="H47" s="17"/>
    </row>
    <row r="48" spans="1:8" ht="11.25" customHeight="1" x14ac:dyDescent="0.2">
      <c r="A48" s="307"/>
      <c r="B48" s="265"/>
      <c r="C48" s="357"/>
      <c r="D48" s="141"/>
      <c r="E48" s="142"/>
      <c r="F48" s="143"/>
      <c r="G48" s="142"/>
      <c r="H48" s="17"/>
    </row>
    <row r="49" spans="1:8" ht="11.25" customHeight="1" x14ac:dyDescent="0.2">
      <c r="A49" s="307"/>
      <c r="B49" s="265"/>
      <c r="C49" s="357"/>
      <c r="D49" s="141"/>
      <c r="E49" s="142"/>
      <c r="F49" s="143"/>
      <c r="G49" s="142"/>
      <c r="H49" s="17"/>
    </row>
    <row r="50" spans="1:8" ht="11.25" customHeight="1" x14ac:dyDescent="0.2">
      <c r="A50" s="307"/>
      <c r="B50" s="265"/>
      <c r="C50" s="357"/>
      <c r="D50" s="141"/>
      <c r="E50" s="142"/>
      <c r="F50" s="143"/>
      <c r="G50" s="142"/>
      <c r="H50" s="17"/>
    </row>
    <row r="51" spans="1:8" ht="11.25" customHeight="1" x14ac:dyDescent="0.2">
      <c r="A51" s="307"/>
      <c r="B51" s="265"/>
      <c r="C51" s="357"/>
      <c r="D51" s="141"/>
      <c r="E51" s="142"/>
      <c r="F51" s="143"/>
      <c r="G51" s="142"/>
      <c r="H51" s="17"/>
    </row>
    <row r="52" spans="1:8" ht="11.25" customHeight="1" x14ac:dyDescent="0.2">
      <c r="A52" s="307"/>
      <c r="B52" s="265"/>
      <c r="C52" s="357"/>
      <c r="D52" s="141"/>
      <c r="E52" s="142"/>
      <c r="F52" s="143"/>
      <c r="G52" s="142"/>
      <c r="H52" s="17"/>
    </row>
    <row r="53" spans="1:8" ht="11.25" customHeight="1" x14ac:dyDescent="0.2">
      <c r="A53" s="307"/>
      <c r="B53" s="265"/>
      <c r="C53" s="358"/>
      <c r="D53" s="172"/>
      <c r="E53" s="173"/>
      <c r="F53" s="174"/>
      <c r="G53" s="173"/>
      <c r="H53" s="21"/>
    </row>
    <row r="54" spans="1:8" ht="11.25" customHeight="1" x14ac:dyDescent="0.2">
      <c r="A54" s="307" t="s">
        <v>30</v>
      </c>
      <c r="B54" s="265" t="s">
        <v>31</v>
      </c>
      <c r="C54" s="356">
        <v>0</v>
      </c>
      <c r="D54" s="141"/>
      <c r="E54" s="142"/>
      <c r="F54" s="143"/>
      <c r="G54" s="142"/>
      <c r="H54" s="17"/>
    </row>
    <row r="55" spans="1:8" ht="11.25" customHeight="1" x14ac:dyDescent="0.2">
      <c r="A55" s="307"/>
      <c r="B55" s="265"/>
      <c r="C55" s="357"/>
      <c r="D55" s="141"/>
      <c r="E55" s="142"/>
      <c r="F55" s="143"/>
      <c r="G55" s="142"/>
      <c r="H55" s="17"/>
    </row>
    <row r="56" spans="1:8" ht="11.25" customHeight="1" x14ac:dyDescent="0.2">
      <c r="A56" s="307"/>
      <c r="B56" s="265"/>
      <c r="C56" s="357"/>
      <c r="D56" s="141"/>
      <c r="E56" s="142"/>
      <c r="F56" s="143"/>
      <c r="G56" s="142"/>
      <c r="H56" s="17"/>
    </row>
    <row r="57" spans="1:8" ht="11.25" customHeight="1" x14ac:dyDescent="0.2">
      <c r="A57" s="307"/>
      <c r="B57" s="265"/>
      <c r="C57" s="357"/>
      <c r="D57" s="141"/>
      <c r="E57" s="142"/>
      <c r="F57" s="143"/>
      <c r="G57" s="142"/>
      <c r="H57" s="17"/>
    </row>
    <row r="58" spans="1:8" ht="11.25" customHeight="1" x14ac:dyDescent="0.2">
      <c r="A58" s="307"/>
      <c r="B58" s="265"/>
      <c r="C58" s="358"/>
      <c r="D58" s="172"/>
      <c r="E58" s="173"/>
      <c r="F58" s="174"/>
      <c r="G58" s="173"/>
      <c r="H58" s="21"/>
    </row>
    <row r="59" spans="1:8" ht="11.25" customHeight="1" x14ac:dyDescent="0.2">
      <c r="A59" s="124" t="s">
        <v>32</v>
      </c>
      <c r="B59" s="122" t="s">
        <v>33</v>
      </c>
      <c r="C59" s="167">
        <v>0</v>
      </c>
      <c r="D59" s="172"/>
      <c r="E59" s="173"/>
      <c r="F59" s="174"/>
      <c r="G59" s="173"/>
      <c r="H59" s="21"/>
    </row>
    <row r="60" spans="1:8" ht="11.25" customHeight="1" x14ac:dyDescent="0.2">
      <c r="A60" s="359" t="s">
        <v>34</v>
      </c>
      <c r="B60" s="325" t="s">
        <v>61</v>
      </c>
      <c r="C60" s="351">
        <v>0</v>
      </c>
      <c r="D60" s="141"/>
      <c r="E60" s="142"/>
      <c r="F60" s="143"/>
      <c r="G60" s="142"/>
      <c r="H60" s="17"/>
    </row>
    <row r="61" spans="1:8" ht="11.25" customHeight="1" x14ac:dyDescent="0.2">
      <c r="A61" s="306"/>
      <c r="B61" s="327"/>
      <c r="C61" s="352"/>
      <c r="D61" s="172"/>
      <c r="E61" s="173"/>
      <c r="F61" s="174"/>
      <c r="G61" s="173"/>
      <c r="H61" s="21"/>
    </row>
    <row r="62" spans="1:8" ht="11.25" customHeight="1" x14ac:dyDescent="0.2">
      <c r="A62" s="307" t="s">
        <v>36</v>
      </c>
      <c r="B62" s="265" t="s">
        <v>43</v>
      </c>
      <c r="C62" s="356">
        <v>0</v>
      </c>
      <c r="D62" s="141"/>
      <c r="E62" s="142"/>
      <c r="F62" s="143"/>
      <c r="G62" s="142"/>
      <c r="H62" s="17"/>
    </row>
    <row r="63" spans="1:8" ht="11.25" customHeight="1" x14ac:dyDescent="0.2">
      <c r="A63" s="307"/>
      <c r="B63" s="265"/>
      <c r="C63" s="357"/>
      <c r="D63" s="141"/>
      <c r="E63" s="142"/>
      <c r="F63" s="143"/>
      <c r="G63" s="142"/>
      <c r="H63" s="17"/>
    </row>
    <row r="64" spans="1:8" ht="11.25" customHeight="1" x14ac:dyDescent="0.2">
      <c r="A64" s="307"/>
      <c r="B64" s="265"/>
      <c r="C64" s="357"/>
      <c r="D64" s="141"/>
      <c r="E64" s="142"/>
      <c r="F64" s="143"/>
      <c r="G64" s="142"/>
      <c r="H64" s="17"/>
    </row>
    <row r="65" spans="1:8" ht="11.25" customHeight="1" x14ac:dyDescent="0.2">
      <c r="A65" s="307"/>
      <c r="B65" s="265"/>
      <c r="C65" s="357"/>
      <c r="D65" s="141"/>
      <c r="E65" s="142"/>
      <c r="F65" s="143"/>
      <c r="G65" s="142"/>
      <c r="H65" s="17"/>
    </row>
    <row r="66" spans="1:8" ht="11.25" customHeight="1" x14ac:dyDescent="0.2">
      <c r="A66" s="307"/>
      <c r="B66" s="265"/>
      <c r="C66" s="357"/>
      <c r="D66" s="141"/>
      <c r="E66" s="142"/>
      <c r="F66" s="143"/>
      <c r="G66" s="142"/>
      <c r="H66" s="17"/>
    </row>
    <row r="67" spans="1:8" ht="11.25" customHeight="1" x14ac:dyDescent="0.2">
      <c r="A67" s="307"/>
      <c r="B67" s="265"/>
      <c r="C67" s="358"/>
      <c r="D67" s="172"/>
      <c r="E67" s="173"/>
      <c r="F67" s="174"/>
      <c r="G67" s="173"/>
      <c r="H67" s="21"/>
    </row>
    <row r="68" spans="1:8" ht="11.25" customHeight="1" x14ac:dyDescent="0.2">
      <c r="A68" s="307" t="s">
        <v>37</v>
      </c>
      <c r="B68" s="265" t="s">
        <v>38</v>
      </c>
      <c r="C68" s="353">
        <v>0</v>
      </c>
      <c r="D68" s="141"/>
      <c r="E68" s="142"/>
      <c r="F68" s="143"/>
      <c r="G68" s="142"/>
      <c r="H68" s="17"/>
    </row>
    <row r="69" spans="1:8" ht="11.25" customHeight="1" x14ac:dyDescent="0.2">
      <c r="A69" s="307"/>
      <c r="B69" s="265"/>
      <c r="C69" s="354"/>
      <c r="D69" s="141"/>
      <c r="E69" s="142"/>
      <c r="F69" s="143"/>
      <c r="G69" s="142"/>
      <c r="H69" s="17"/>
    </row>
    <row r="70" spans="1:8" ht="11.25" customHeight="1" x14ac:dyDescent="0.2">
      <c r="A70" s="307"/>
      <c r="B70" s="265"/>
      <c r="C70" s="354"/>
      <c r="D70" s="141"/>
      <c r="E70" s="142"/>
      <c r="F70" s="143"/>
      <c r="G70" s="142"/>
      <c r="H70" s="17"/>
    </row>
    <row r="71" spans="1:8" ht="11.25" customHeight="1" x14ac:dyDescent="0.2">
      <c r="A71" s="307"/>
      <c r="B71" s="265"/>
      <c r="C71" s="354"/>
      <c r="D71" s="141"/>
      <c r="E71" s="142"/>
      <c r="F71" s="143"/>
      <c r="G71" s="142"/>
      <c r="H71" s="17"/>
    </row>
    <row r="72" spans="1:8" ht="11.25" customHeight="1" x14ac:dyDescent="0.2">
      <c r="A72" s="307"/>
      <c r="B72" s="265"/>
      <c r="C72" s="355"/>
      <c r="D72" s="172"/>
      <c r="E72" s="173"/>
      <c r="F72" s="174"/>
      <c r="G72" s="173"/>
      <c r="H72" s="21"/>
    </row>
  </sheetData>
  <protectedRanges>
    <protectedRange sqref="C6 C3:C4 C8 D11:H72" name="Range1"/>
  </protectedRanges>
  <mergeCells count="22">
    <mergeCell ref="A68:A72"/>
    <mergeCell ref="B68:B72"/>
    <mergeCell ref="C68:C72"/>
    <mergeCell ref="A8:B8"/>
    <mergeCell ref="C54:C58"/>
    <mergeCell ref="C62:C67"/>
    <mergeCell ref="A54:A58"/>
    <mergeCell ref="B54:B58"/>
    <mergeCell ref="A62:A67"/>
    <mergeCell ref="B62:B67"/>
    <mergeCell ref="A60:A61"/>
    <mergeCell ref="A10:B10"/>
    <mergeCell ref="B60:B61"/>
    <mergeCell ref="A11:A53"/>
    <mergeCell ref="B11:B53"/>
    <mergeCell ref="C11:C53"/>
    <mergeCell ref="C60:C61"/>
    <mergeCell ref="A3:B3"/>
    <mergeCell ref="A4:B4"/>
    <mergeCell ref="A5:B5"/>
    <mergeCell ref="A7:B7"/>
    <mergeCell ref="A6:B6"/>
  </mergeCells>
  <hyperlinks>
    <hyperlink ref="E4" location="'b. List of result templates'!A1" display="the list of results templates" xr:uid="{00000000-0004-0000-1700-000000000000}"/>
  </hyperlinks>
  <printOptions gridLines="1"/>
  <pageMargins left="0.70866141732283472" right="0.70866141732283472" top="0.74803149606299213" bottom="0.74803149606299213" header="0.31496062992125984" footer="0.31496062992125984"/>
  <pageSetup paperSize="9" scale="84" fitToHeight="4" orientation="landscape" verticalDpi="0" r:id="rId1"/>
  <headerFooter>
    <oddHeader>&amp;C&amp;12Residue RESULTS for aquaculture finfish
Group B&amp;RPage &amp;P of &amp;N</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44"/>
  <sheetViews>
    <sheetView topLeftCell="A2" zoomScaleNormal="100" zoomScaleSheetLayoutView="100" workbookViewId="0">
      <selection activeCell="D17" sqref="D17:D23"/>
    </sheetView>
  </sheetViews>
  <sheetFormatPr defaultColWidth="9.140625" defaultRowHeight="10.5" x14ac:dyDescent="0.2"/>
  <cols>
    <col min="1" max="1" width="39.5703125" style="3" customWidth="1"/>
    <col min="2" max="2" width="14.42578125" style="2" customWidth="1"/>
    <col min="3" max="3" width="14.5703125" style="3" customWidth="1"/>
    <col min="4" max="4" width="35.85546875" style="3" customWidth="1"/>
    <col min="5" max="5" width="24.5703125" style="3" customWidth="1"/>
    <col min="6" max="6" width="23.42578125" style="3" customWidth="1"/>
    <col min="7" max="7" width="19" style="3" customWidth="1"/>
    <col min="8" max="16384" width="9.140625" style="3"/>
  </cols>
  <sheetData>
    <row r="1" spans="1:7" ht="20.25" x14ac:dyDescent="0.2">
      <c r="A1" s="43" t="s">
        <v>207</v>
      </c>
    </row>
    <row r="2" spans="1:7" ht="9.75" customHeight="1" thickBot="1" x14ac:dyDescent="0.25"/>
    <row r="3" spans="1:7" ht="12.75" customHeight="1" x14ac:dyDescent="0.2">
      <c r="A3" s="44" t="s">
        <v>45</v>
      </c>
      <c r="B3" s="40" t="s">
        <v>491</v>
      </c>
      <c r="D3" s="96" t="s">
        <v>186</v>
      </c>
      <c r="F3" s="104" t="s">
        <v>198</v>
      </c>
      <c r="G3" s="105"/>
    </row>
    <row r="4" spans="1:7" ht="21" thickBot="1" x14ac:dyDescent="0.25">
      <c r="A4" s="45" t="s">
        <v>46</v>
      </c>
      <c r="B4" s="41">
        <v>2023</v>
      </c>
      <c r="D4" s="97" t="s">
        <v>185</v>
      </c>
      <c r="E4" s="4"/>
      <c r="F4" s="106" t="s">
        <v>199</v>
      </c>
      <c r="G4" s="107"/>
    </row>
    <row r="5" spans="1:7" ht="21" thickBot="1" x14ac:dyDescent="0.25">
      <c r="A5" s="44" t="s">
        <v>47</v>
      </c>
      <c r="B5" s="126" t="s">
        <v>89</v>
      </c>
      <c r="F5" s="108" t="s">
        <v>200</v>
      </c>
      <c r="G5" s="109"/>
    </row>
    <row r="6" spans="1:7" ht="20.25" customHeight="1" thickBot="1" x14ac:dyDescent="0.25">
      <c r="A6" s="25" t="s">
        <v>86</v>
      </c>
      <c r="B6" s="119">
        <v>3</v>
      </c>
      <c r="D6" s="92" t="s">
        <v>189</v>
      </c>
      <c r="E6" s="93">
        <v>3</v>
      </c>
    </row>
    <row r="7" spans="1:7" ht="9.75" customHeight="1" x14ac:dyDescent="0.2">
      <c r="B7" s="9"/>
      <c r="C7" s="11"/>
      <c r="D7" s="11"/>
    </row>
    <row r="8" spans="1:7" s="12" customFormat="1" ht="63" customHeight="1" x14ac:dyDescent="0.2">
      <c r="A8" s="48" t="s">
        <v>100</v>
      </c>
      <c r="B8" s="47" t="s">
        <v>191</v>
      </c>
      <c r="C8" s="48" t="s">
        <v>192</v>
      </c>
      <c r="D8" s="48" t="s">
        <v>1</v>
      </c>
      <c r="E8" s="48" t="s">
        <v>2</v>
      </c>
      <c r="F8" s="48" t="s">
        <v>73</v>
      </c>
      <c r="G8" s="48" t="s">
        <v>196</v>
      </c>
    </row>
    <row r="9" spans="1:7" ht="9.75" customHeight="1" x14ac:dyDescent="0.2">
      <c r="A9" s="265" t="s">
        <v>75</v>
      </c>
      <c r="B9" s="304"/>
      <c r="C9" s="28"/>
      <c r="D9" s="17"/>
      <c r="E9" s="18"/>
      <c r="F9" s="18"/>
      <c r="G9" s="18"/>
    </row>
    <row r="10" spans="1:7" ht="9.75" customHeight="1" x14ac:dyDescent="0.2">
      <c r="A10" s="265"/>
      <c r="B10" s="304"/>
      <c r="C10" s="30"/>
      <c r="D10" s="31"/>
      <c r="E10" s="18"/>
      <c r="F10" s="18"/>
      <c r="G10" s="18"/>
    </row>
    <row r="11" spans="1:7" ht="9.75" customHeight="1" x14ac:dyDescent="0.2">
      <c r="A11" s="265"/>
      <c r="B11" s="304"/>
      <c r="C11" s="32"/>
      <c r="D11" s="31"/>
      <c r="E11" s="18"/>
      <c r="F11" s="18"/>
      <c r="G11" s="18"/>
    </row>
    <row r="12" spans="1:7" ht="9.75" customHeight="1" x14ac:dyDescent="0.2">
      <c r="A12" s="265"/>
      <c r="B12" s="304"/>
      <c r="C12" s="30"/>
      <c r="D12" s="31"/>
      <c r="E12" s="18"/>
      <c r="F12" s="18"/>
      <c r="G12" s="18"/>
    </row>
    <row r="13" spans="1:7" ht="9.75" customHeight="1" x14ac:dyDescent="0.2">
      <c r="A13" s="265"/>
      <c r="B13" s="304"/>
      <c r="C13" s="32"/>
      <c r="D13" s="31"/>
      <c r="E13" s="18"/>
      <c r="F13" s="18"/>
      <c r="G13" s="18"/>
    </row>
    <row r="14" spans="1:7" ht="9.75" customHeight="1" x14ac:dyDescent="0.2">
      <c r="A14" s="265"/>
      <c r="B14" s="304"/>
      <c r="C14" s="30"/>
      <c r="D14" s="31"/>
      <c r="E14" s="18"/>
      <c r="F14" s="18"/>
      <c r="G14" s="18"/>
    </row>
    <row r="15" spans="1:7" ht="9.75" customHeight="1" x14ac:dyDescent="0.2">
      <c r="A15" s="265"/>
      <c r="B15" s="304"/>
      <c r="C15" s="49"/>
      <c r="D15" s="49"/>
      <c r="E15" s="21"/>
      <c r="F15" s="21"/>
      <c r="G15" s="21"/>
    </row>
    <row r="16" spans="1:7" s="34" customFormat="1" ht="9" customHeight="1" x14ac:dyDescent="0.2">
      <c r="A16" s="265" t="s">
        <v>76</v>
      </c>
      <c r="B16" s="300">
        <v>1</v>
      </c>
      <c r="C16" s="181">
        <v>1</v>
      </c>
      <c r="D16" s="181" t="s">
        <v>397</v>
      </c>
      <c r="E16" s="181" t="s">
        <v>401</v>
      </c>
      <c r="F16" s="181" t="s">
        <v>490</v>
      </c>
      <c r="G16" s="17"/>
    </row>
    <row r="17" spans="1:7" ht="9.75" customHeight="1" x14ac:dyDescent="0.2">
      <c r="A17" s="265"/>
      <c r="B17" s="300"/>
      <c r="C17" s="181"/>
      <c r="D17" s="199" t="s">
        <v>482</v>
      </c>
      <c r="E17" s="181"/>
      <c r="F17" s="181"/>
      <c r="G17" s="18"/>
    </row>
    <row r="18" spans="1:7" ht="9.75" customHeight="1" x14ac:dyDescent="0.2">
      <c r="A18" s="265"/>
      <c r="B18" s="300"/>
      <c r="C18" s="181"/>
      <c r="D18" s="199" t="s">
        <v>351</v>
      </c>
      <c r="E18" s="181"/>
      <c r="F18" s="181"/>
      <c r="G18" s="18"/>
    </row>
    <row r="19" spans="1:7" ht="9.75" customHeight="1" x14ac:dyDescent="0.2">
      <c r="A19" s="265"/>
      <c r="B19" s="300"/>
      <c r="C19" s="181"/>
      <c r="D19" s="199" t="s">
        <v>483</v>
      </c>
      <c r="E19" s="181"/>
      <c r="F19" s="181"/>
      <c r="G19" s="18"/>
    </row>
    <row r="20" spans="1:7" ht="9.75" customHeight="1" x14ac:dyDescent="0.2">
      <c r="A20" s="265"/>
      <c r="B20" s="300"/>
      <c r="C20" s="181"/>
      <c r="D20" s="199" t="s">
        <v>484</v>
      </c>
      <c r="E20" s="181"/>
      <c r="F20" s="181"/>
      <c r="G20" s="18"/>
    </row>
    <row r="21" spans="1:7" ht="9.75" customHeight="1" x14ac:dyDescent="0.2">
      <c r="A21" s="265"/>
      <c r="B21" s="300"/>
      <c r="C21" s="181"/>
      <c r="D21" s="199" t="s">
        <v>485</v>
      </c>
      <c r="E21" s="181"/>
      <c r="F21" s="181"/>
      <c r="G21" s="18"/>
    </row>
    <row r="22" spans="1:7" ht="9.75" customHeight="1" x14ac:dyDescent="0.2">
      <c r="A22" s="265"/>
      <c r="B22" s="300"/>
      <c r="C22" s="181"/>
      <c r="D22" s="199" t="s">
        <v>481</v>
      </c>
      <c r="E22" s="181"/>
      <c r="F22" s="181"/>
      <c r="G22" s="18"/>
    </row>
    <row r="23" spans="1:7" ht="9.75" customHeight="1" x14ac:dyDescent="0.2">
      <c r="A23" s="265"/>
      <c r="B23" s="300"/>
      <c r="C23" s="181"/>
      <c r="D23" s="199" t="s">
        <v>486</v>
      </c>
      <c r="E23" s="181"/>
      <c r="F23" s="181"/>
      <c r="G23" s="18"/>
    </row>
    <row r="24" spans="1:7" ht="9.75" customHeight="1" x14ac:dyDescent="0.2">
      <c r="A24" s="265"/>
      <c r="B24" s="300"/>
      <c r="C24" s="181"/>
      <c r="D24" s="181"/>
      <c r="E24" s="181"/>
      <c r="F24" s="181"/>
      <c r="G24" s="21"/>
    </row>
    <row r="25" spans="1:7" ht="9.75" customHeight="1" x14ac:dyDescent="0.2">
      <c r="A25" s="265" t="s">
        <v>77</v>
      </c>
      <c r="B25" s="300">
        <v>1</v>
      </c>
      <c r="C25" s="181">
        <v>1</v>
      </c>
      <c r="D25" s="181" t="s">
        <v>352</v>
      </c>
      <c r="E25" s="181" t="s">
        <v>401</v>
      </c>
      <c r="F25" s="181" t="s">
        <v>490</v>
      </c>
      <c r="G25" s="17"/>
    </row>
    <row r="26" spans="1:7" ht="9.75" customHeight="1" x14ac:dyDescent="0.2">
      <c r="A26" s="265"/>
      <c r="B26" s="300"/>
      <c r="C26" s="181">
        <v>1</v>
      </c>
      <c r="D26" s="181" t="s">
        <v>353</v>
      </c>
      <c r="E26" s="181" t="s">
        <v>401</v>
      </c>
      <c r="F26" s="181" t="s">
        <v>490</v>
      </c>
      <c r="G26" s="18"/>
    </row>
    <row r="27" spans="1:7" ht="9.75" customHeight="1" x14ac:dyDescent="0.2">
      <c r="A27" s="265"/>
      <c r="B27" s="300"/>
      <c r="C27" s="181">
        <v>1</v>
      </c>
      <c r="D27" s="181" t="s">
        <v>354</v>
      </c>
      <c r="E27" s="181" t="s">
        <v>401</v>
      </c>
      <c r="F27" s="181" t="s">
        <v>490</v>
      </c>
      <c r="G27" s="18"/>
    </row>
    <row r="28" spans="1:7" ht="9.75" customHeight="1" x14ac:dyDescent="0.2">
      <c r="A28" s="265"/>
      <c r="B28" s="300"/>
      <c r="C28" s="181">
        <v>1</v>
      </c>
      <c r="D28" s="181" t="s">
        <v>355</v>
      </c>
      <c r="E28" s="181" t="s">
        <v>401</v>
      </c>
      <c r="F28" s="181" t="s">
        <v>490</v>
      </c>
      <c r="G28" s="18"/>
    </row>
    <row r="29" spans="1:7" ht="9.75" customHeight="1" x14ac:dyDescent="0.2">
      <c r="A29" s="265"/>
      <c r="B29" s="300"/>
      <c r="C29" s="181">
        <v>1</v>
      </c>
      <c r="D29" s="181" t="s">
        <v>356</v>
      </c>
      <c r="E29" s="181" t="s">
        <v>401</v>
      </c>
      <c r="F29" s="181" t="s">
        <v>490</v>
      </c>
      <c r="G29" s="18"/>
    </row>
    <row r="30" spans="1:7" ht="9.75" customHeight="1" x14ac:dyDescent="0.2">
      <c r="A30" s="265"/>
      <c r="B30" s="300"/>
      <c r="C30" s="181">
        <v>1</v>
      </c>
      <c r="D30" s="181" t="s">
        <v>357</v>
      </c>
      <c r="E30" s="181" t="s">
        <v>401</v>
      </c>
      <c r="F30" s="181" t="s">
        <v>490</v>
      </c>
      <c r="G30" s="18"/>
    </row>
    <row r="31" spans="1:7" ht="9.75" customHeight="1" x14ac:dyDescent="0.2">
      <c r="A31" s="265"/>
      <c r="B31" s="300"/>
      <c r="C31" s="30"/>
      <c r="D31" s="31"/>
      <c r="E31" s="18"/>
      <c r="F31" s="18"/>
      <c r="G31" s="18"/>
    </row>
    <row r="32" spans="1:7" ht="9.75" customHeight="1" x14ac:dyDescent="0.2">
      <c r="A32" s="265"/>
      <c r="B32" s="300"/>
      <c r="C32" s="49"/>
      <c r="D32" s="49"/>
      <c r="E32" s="21"/>
      <c r="F32" s="21"/>
      <c r="G32" s="21"/>
    </row>
    <row r="33" spans="1:7" s="34" customFormat="1" ht="12.75" customHeight="1" x14ac:dyDescent="0.2">
      <c r="A33" s="265" t="s">
        <v>78</v>
      </c>
      <c r="B33" s="300">
        <v>1</v>
      </c>
      <c r="C33" s="23">
        <v>1</v>
      </c>
      <c r="D33" s="24" t="s">
        <v>367</v>
      </c>
      <c r="E33" s="181" t="s">
        <v>401</v>
      </c>
      <c r="F33" s="17" t="s">
        <v>506</v>
      </c>
      <c r="G33" s="17"/>
    </row>
    <row r="34" spans="1:7" ht="9.75" customHeight="1" x14ac:dyDescent="0.2">
      <c r="A34" s="265"/>
      <c r="B34" s="300"/>
      <c r="C34" s="23">
        <v>1</v>
      </c>
      <c r="D34" s="31" t="s">
        <v>368</v>
      </c>
      <c r="E34" s="181" t="s">
        <v>401</v>
      </c>
      <c r="F34" s="213" t="s">
        <v>506</v>
      </c>
      <c r="G34" s="18"/>
    </row>
    <row r="35" spans="1:7" ht="9.75" customHeight="1" x14ac:dyDescent="0.2">
      <c r="A35" s="265"/>
      <c r="B35" s="300"/>
      <c r="C35" s="23">
        <v>1</v>
      </c>
      <c r="D35" s="31" t="s">
        <v>317</v>
      </c>
      <c r="E35" s="181" t="s">
        <v>401</v>
      </c>
      <c r="F35" s="17">
        <v>50</v>
      </c>
      <c r="G35" s="18"/>
    </row>
    <row r="36" spans="1:7" ht="9.75" customHeight="1" x14ac:dyDescent="0.2">
      <c r="A36" s="265"/>
      <c r="B36" s="300"/>
      <c r="C36" s="23">
        <v>1</v>
      </c>
      <c r="D36" s="31" t="s">
        <v>316</v>
      </c>
      <c r="E36" s="181" t="s">
        <v>401</v>
      </c>
      <c r="F36" s="17">
        <v>20</v>
      </c>
      <c r="G36" s="18"/>
    </row>
    <row r="37" spans="1:7" ht="9.75" customHeight="1" x14ac:dyDescent="0.2">
      <c r="A37" s="265"/>
      <c r="B37" s="300"/>
      <c r="C37" s="23">
        <v>1</v>
      </c>
      <c r="D37" s="31" t="s">
        <v>319</v>
      </c>
      <c r="E37" s="181" t="s">
        <v>401</v>
      </c>
      <c r="F37" s="213" t="s">
        <v>506</v>
      </c>
      <c r="G37" s="18"/>
    </row>
    <row r="38" spans="1:7" ht="9.75" customHeight="1" x14ac:dyDescent="0.2">
      <c r="A38" s="265"/>
      <c r="B38" s="300"/>
      <c r="C38" s="49"/>
      <c r="D38" s="49"/>
      <c r="E38" s="21"/>
      <c r="F38" s="21"/>
      <c r="G38" s="21"/>
    </row>
    <row r="39" spans="1:7" ht="9.75" customHeight="1" x14ac:dyDescent="0.2">
      <c r="A39" s="265" t="s">
        <v>79</v>
      </c>
      <c r="B39" s="300"/>
      <c r="C39" s="28"/>
      <c r="D39" s="24"/>
      <c r="E39" s="17"/>
      <c r="F39" s="17"/>
      <c r="G39" s="17"/>
    </row>
    <row r="40" spans="1:7" ht="9.75" customHeight="1" x14ac:dyDescent="0.2">
      <c r="A40" s="265"/>
      <c r="B40" s="300"/>
      <c r="C40" s="32"/>
      <c r="D40" s="31"/>
      <c r="E40" s="18"/>
      <c r="F40" s="18"/>
      <c r="G40" s="18"/>
    </row>
    <row r="41" spans="1:7" ht="9.75" customHeight="1" x14ac:dyDescent="0.2">
      <c r="A41" s="265"/>
      <c r="B41" s="300"/>
      <c r="C41" s="30"/>
      <c r="D41" s="31"/>
      <c r="E41" s="18"/>
      <c r="F41" s="18"/>
      <c r="G41" s="18"/>
    </row>
    <row r="42" spans="1:7" ht="9.75" customHeight="1" x14ac:dyDescent="0.2">
      <c r="A42" s="265"/>
      <c r="B42" s="300"/>
      <c r="C42" s="32"/>
      <c r="D42" s="31"/>
      <c r="E42" s="18"/>
      <c r="F42" s="18"/>
      <c r="G42" s="18"/>
    </row>
    <row r="43" spans="1:7" ht="9.75" customHeight="1" x14ac:dyDescent="0.2">
      <c r="A43" s="265"/>
      <c r="B43" s="300"/>
      <c r="C43" s="30"/>
      <c r="D43" s="31"/>
      <c r="E43" s="18"/>
      <c r="F43" s="18"/>
      <c r="G43" s="18"/>
    </row>
    <row r="44" spans="1:7" ht="9.75" customHeight="1" x14ac:dyDescent="0.2">
      <c r="A44" s="265"/>
      <c r="B44" s="300"/>
      <c r="C44" s="49"/>
      <c r="D44" s="49"/>
      <c r="E44" s="21"/>
      <c r="F44" s="21"/>
      <c r="G44" s="21"/>
    </row>
  </sheetData>
  <protectedRanges>
    <protectedRange password="CDC0" sqref="B3:B4 C9:G15 C23:G24 F16:G16 C31:G32 C38:G44 C17:C22 E17:G22 F33:G37 F25:G30" name="Range1"/>
    <protectedRange password="CDC0" sqref="C16:D16" name="Range1_1_4"/>
    <protectedRange password="CDC0" sqref="C25:C30" name="Range1_1_4_1"/>
    <protectedRange password="CDC0" sqref="D25:D30" name="Range1_1_1_2"/>
    <protectedRange password="CDC0" sqref="C33:C37" name="Range1_1_4_2"/>
    <protectedRange sqref="E16" name="Range1_10"/>
    <protectedRange sqref="E25:E30" name="Range1_10_1"/>
    <protectedRange sqref="E33:E37" name="Range1_10_2"/>
  </protectedRanges>
  <mergeCells count="10">
    <mergeCell ref="A9:A15"/>
    <mergeCell ref="B9:B15"/>
    <mergeCell ref="A16:A24"/>
    <mergeCell ref="B16:B24"/>
    <mergeCell ref="A39:A44"/>
    <mergeCell ref="B39:B44"/>
    <mergeCell ref="A25:A32"/>
    <mergeCell ref="B25:B32"/>
    <mergeCell ref="A33:A38"/>
    <mergeCell ref="B33:B38"/>
  </mergeCells>
  <hyperlinks>
    <hyperlink ref="D4" location="'b. List of result templates'!A1" display="the list of results templates" xr:uid="{00000000-0004-0000-1800-000000000000}"/>
  </hyperlinks>
  <printOptions gridLines="1"/>
  <pageMargins left="0.74803149606299213" right="0.31496062992125984" top="0.98425196850393704" bottom="0.98425196850393704" header="0.51181102362204722" footer="0.51181102362204722"/>
  <pageSetup paperSize="9" scale="80" fitToHeight="4" orientation="landscape" r:id="rId1"/>
  <headerFooter alignWithMargins="0">
    <oddHeader>&amp;C&amp;12Residue RESULTS for aquaculture finfish  
Pesticides&amp;RPage &amp;P of &amp;N</oddHeader>
  </headerFooter>
  <rowBreaks count="1" manualBreakCount="1">
    <brk id="7" max="1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25"/>
  <sheetViews>
    <sheetView topLeftCell="A4" zoomScaleNormal="100" zoomScaleSheetLayoutView="100" workbookViewId="0">
      <selection activeCell="D25" sqref="D25"/>
    </sheetView>
  </sheetViews>
  <sheetFormatPr defaultColWidth="9.140625" defaultRowHeight="10.5" x14ac:dyDescent="0.2"/>
  <cols>
    <col min="1" max="1" width="35.42578125" style="3" customWidth="1"/>
    <col min="2" max="2" width="19.42578125" style="2" customWidth="1"/>
    <col min="3" max="3" width="14.5703125" style="3" customWidth="1"/>
    <col min="4" max="4" width="39.5703125" style="3" bestFit="1" customWidth="1"/>
    <col min="5" max="5" width="13.85546875" style="3" customWidth="1"/>
    <col min="6" max="6" width="25.5703125" style="3" customWidth="1"/>
    <col min="7" max="7" width="16.5703125" style="3" customWidth="1"/>
    <col min="8" max="16384" width="9.140625" style="3"/>
  </cols>
  <sheetData>
    <row r="1" spans="1:7" ht="20.25" x14ac:dyDescent="0.2">
      <c r="A1" s="43" t="s">
        <v>208</v>
      </c>
    </row>
    <row r="2" spans="1:7" ht="9.75" customHeight="1" thickBot="1" x14ac:dyDescent="0.25"/>
    <row r="3" spans="1:7" ht="12.75" customHeight="1" x14ac:dyDescent="0.2">
      <c r="A3" s="44" t="s">
        <v>45</v>
      </c>
      <c r="B3" s="40" t="s">
        <v>539</v>
      </c>
      <c r="D3" s="96" t="s">
        <v>186</v>
      </c>
      <c r="F3" s="104" t="s">
        <v>198</v>
      </c>
      <c r="G3" s="105"/>
    </row>
    <row r="4" spans="1:7" ht="16.5" customHeight="1" thickBot="1" x14ac:dyDescent="0.25">
      <c r="A4" s="45" t="s">
        <v>46</v>
      </c>
      <c r="B4" s="41">
        <v>2023</v>
      </c>
      <c r="D4" s="97" t="s">
        <v>185</v>
      </c>
      <c r="E4" s="4"/>
      <c r="F4" s="106" t="s">
        <v>199</v>
      </c>
      <c r="G4" s="107"/>
    </row>
    <row r="5" spans="1:7" ht="21" thickBot="1" x14ac:dyDescent="0.25">
      <c r="A5" s="44" t="s">
        <v>47</v>
      </c>
      <c r="B5" s="126" t="s">
        <v>89</v>
      </c>
      <c r="F5" s="108" t="s">
        <v>200</v>
      </c>
      <c r="G5" s="109"/>
    </row>
    <row r="6" spans="1:7" ht="39" customHeight="1" x14ac:dyDescent="0.2">
      <c r="A6" s="25" t="s">
        <v>87</v>
      </c>
      <c r="B6" s="118">
        <v>640</v>
      </c>
      <c r="F6" s="7"/>
      <c r="G6" s="7"/>
    </row>
    <row r="7" spans="1:7" ht="21.75" customHeight="1" thickBot="1" x14ac:dyDescent="0.25">
      <c r="A7" s="25" t="s">
        <v>203</v>
      </c>
      <c r="B7" s="46">
        <f>IF($B$6&lt;=60000, ($B$6/700), (($B$6-60000)/2000)+(60000/700))</f>
        <v>0.91428571428571426</v>
      </c>
    </row>
    <row r="8" spans="1:7" ht="20.25" customHeight="1" thickBot="1" x14ac:dyDescent="0.25">
      <c r="A8" s="25" t="s">
        <v>48</v>
      </c>
      <c r="B8" s="119">
        <v>6</v>
      </c>
      <c r="D8" s="92" t="s">
        <v>189</v>
      </c>
      <c r="E8" s="93">
        <v>6</v>
      </c>
    </row>
    <row r="9" spans="1:7" ht="9.75" customHeight="1" x14ac:dyDescent="0.2">
      <c r="B9" s="9"/>
      <c r="C9" s="11"/>
      <c r="D9" s="11"/>
    </row>
    <row r="10" spans="1:7" s="12" customFormat="1" ht="63" customHeight="1" x14ac:dyDescent="0.2">
      <c r="A10" s="48" t="s">
        <v>95</v>
      </c>
      <c r="B10" s="47" t="s">
        <v>191</v>
      </c>
      <c r="C10" s="48" t="s">
        <v>197</v>
      </c>
      <c r="D10" s="48" t="s">
        <v>1</v>
      </c>
      <c r="E10" s="48" t="s">
        <v>2</v>
      </c>
      <c r="F10" s="48" t="s">
        <v>73</v>
      </c>
      <c r="G10" s="48" t="s">
        <v>196</v>
      </c>
    </row>
    <row r="11" spans="1:7" ht="11.25" customHeight="1" x14ac:dyDescent="0.2">
      <c r="A11" s="265" t="s">
        <v>94</v>
      </c>
      <c r="B11" s="300">
        <v>1</v>
      </c>
      <c r="C11" s="183">
        <v>1</v>
      </c>
      <c r="D11" s="183" t="s">
        <v>358</v>
      </c>
      <c r="E11" s="183" t="s">
        <v>401</v>
      </c>
      <c r="F11" s="183">
        <v>75</v>
      </c>
      <c r="G11" s="20"/>
    </row>
    <row r="12" spans="1:7" ht="9.75" customHeight="1" x14ac:dyDescent="0.2">
      <c r="A12" s="265"/>
      <c r="B12" s="300"/>
      <c r="C12" s="183"/>
      <c r="D12" s="183"/>
      <c r="E12" s="183"/>
      <c r="F12" s="183"/>
      <c r="G12" s="20"/>
    </row>
    <row r="13" spans="1:7" ht="9.75" customHeight="1" x14ac:dyDescent="0.2">
      <c r="A13" s="265"/>
      <c r="B13" s="300"/>
      <c r="C13" s="183"/>
      <c r="D13" s="183"/>
      <c r="E13" s="183"/>
      <c r="F13" s="183"/>
      <c r="G13" s="18"/>
    </row>
    <row r="14" spans="1:7" ht="9.75" customHeight="1" x14ac:dyDescent="0.2">
      <c r="A14" s="265"/>
      <c r="B14" s="300"/>
      <c r="C14" s="183"/>
      <c r="D14" s="183"/>
      <c r="E14" s="183"/>
      <c r="F14" s="183"/>
      <c r="G14" s="18"/>
    </row>
    <row r="15" spans="1:7" ht="9.75" customHeight="1" x14ac:dyDescent="0.2">
      <c r="A15" s="265"/>
      <c r="B15" s="300"/>
      <c r="C15" s="183"/>
      <c r="D15" s="183"/>
      <c r="E15" s="183"/>
      <c r="F15" s="183"/>
      <c r="G15" s="22"/>
    </row>
    <row r="16" spans="1:7" ht="11.25" customHeight="1" x14ac:dyDescent="0.2">
      <c r="A16" s="265" t="s">
        <v>80</v>
      </c>
      <c r="B16" s="300">
        <v>4</v>
      </c>
      <c r="C16" s="183">
        <v>4</v>
      </c>
      <c r="D16" s="183" t="s">
        <v>359</v>
      </c>
      <c r="E16" s="181" t="s">
        <v>401</v>
      </c>
      <c r="F16" s="183" t="s">
        <v>507</v>
      </c>
      <c r="G16" s="20"/>
    </row>
    <row r="17" spans="1:7" ht="9.75" customHeight="1" x14ac:dyDescent="0.2">
      <c r="A17" s="265"/>
      <c r="B17" s="300"/>
      <c r="C17" s="183">
        <v>4</v>
      </c>
      <c r="D17" s="183" t="s">
        <v>360</v>
      </c>
      <c r="E17" s="181" t="s">
        <v>401</v>
      </c>
      <c r="F17" s="183">
        <v>300</v>
      </c>
      <c r="G17" s="20"/>
    </row>
    <row r="18" spans="1:7" ht="9.75" customHeight="1" x14ac:dyDescent="0.2">
      <c r="A18" s="265"/>
      <c r="B18" s="300"/>
      <c r="C18" s="183">
        <v>4</v>
      </c>
      <c r="D18" s="183" t="s">
        <v>402</v>
      </c>
      <c r="E18" s="181" t="s">
        <v>401</v>
      </c>
      <c r="F18" s="183" t="s">
        <v>508</v>
      </c>
      <c r="G18" s="18"/>
    </row>
    <row r="19" spans="1:7" ht="9.75" customHeight="1" x14ac:dyDescent="0.2">
      <c r="A19" s="265"/>
      <c r="B19" s="300"/>
      <c r="C19" s="183">
        <v>4</v>
      </c>
      <c r="D19" s="31" t="s">
        <v>365</v>
      </c>
      <c r="E19" s="181" t="s">
        <v>401</v>
      </c>
      <c r="F19" s="18"/>
      <c r="G19" s="18"/>
    </row>
    <row r="20" spans="1:7" ht="9.75" customHeight="1" x14ac:dyDescent="0.2">
      <c r="A20" s="265"/>
      <c r="B20" s="300"/>
      <c r="C20" s="183"/>
      <c r="D20" s="21"/>
      <c r="E20" s="22"/>
      <c r="F20" s="22"/>
      <c r="G20" s="22"/>
    </row>
    <row r="21" spans="1:7" ht="11.25" customHeight="1" x14ac:dyDescent="0.2">
      <c r="A21" s="265" t="s">
        <v>79</v>
      </c>
      <c r="B21" s="300">
        <v>1</v>
      </c>
      <c r="C21" s="183">
        <v>1</v>
      </c>
      <c r="D21" s="183" t="s">
        <v>361</v>
      </c>
      <c r="E21" s="186" t="s">
        <v>362</v>
      </c>
      <c r="F21" s="20">
        <v>10</v>
      </c>
      <c r="G21" s="20"/>
    </row>
    <row r="22" spans="1:7" ht="9.75" customHeight="1" x14ac:dyDescent="0.2">
      <c r="A22" s="265"/>
      <c r="B22" s="300"/>
      <c r="C22" s="183"/>
      <c r="D22" s="199" t="s">
        <v>451</v>
      </c>
      <c r="E22" s="18"/>
      <c r="F22" s="20"/>
      <c r="G22" s="20"/>
    </row>
    <row r="23" spans="1:7" ht="9.75" customHeight="1" x14ac:dyDescent="0.2">
      <c r="A23" s="265"/>
      <c r="B23" s="300"/>
      <c r="C23" s="183"/>
      <c r="D23" s="199" t="s">
        <v>363</v>
      </c>
      <c r="E23" s="18"/>
      <c r="F23" s="18"/>
      <c r="G23" s="18"/>
    </row>
    <row r="24" spans="1:7" ht="9.75" customHeight="1" x14ac:dyDescent="0.2">
      <c r="A24" s="265"/>
      <c r="B24" s="300"/>
      <c r="C24" s="183"/>
      <c r="D24" s="199" t="s">
        <v>364</v>
      </c>
      <c r="E24" s="18"/>
      <c r="F24" s="18"/>
      <c r="G24" s="18"/>
    </row>
    <row r="25" spans="1:7" ht="9.75" customHeight="1" x14ac:dyDescent="0.2">
      <c r="A25" s="265"/>
      <c r="B25" s="300"/>
      <c r="C25" s="35"/>
      <c r="D25" s="199" t="s">
        <v>399</v>
      </c>
      <c r="E25" s="22"/>
      <c r="F25" s="22"/>
      <c r="G25" s="22"/>
    </row>
  </sheetData>
  <protectedRanges>
    <protectedRange password="CDC0" sqref="B6 B3:B4 C22:C25 C11:C21 F11:G15 E22:G25 F19:G21 G16:G18" name="Range1"/>
    <protectedRange password="CDC0" sqref="D12:E15 D20:E20 D19" name="Range1_1"/>
    <protectedRange sqref="E11" name="Range1_10_2"/>
    <protectedRange sqref="E16:E19" name="Range1_10_2_1"/>
    <protectedRange password="CDC0" sqref="D17:D18" name="Range1_8"/>
    <protectedRange password="CDC0" sqref="D16" name="Range1_1_4"/>
    <protectedRange password="CDC0" sqref="D11" name="Range1_4_1"/>
    <protectedRange password="CDC0" sqref="D21" name="Range1_2_2"/>
    <protectedRange password="CDC0" sqref="D22 D25" name="Range1_4"/>
    <protectedRange password="CDC0" sqref="D23:D24" name="Range1_2_2_1"/>
    <protectedRange password="CDC0" sqref="F16:F18" name="Range1_3"/>
  </protectedRanges>
  <mergeCells count="6">
    <mergeCell ref="A21:A25"/>
    <mergeCell ref="B21:B25"/>
    <mergeCell ref="A16:A20"/>
    <mergeCell ref="B16:B20"/>
    <mergeCell ref="A11:A15"/>
    <mergeCell ref="B11:B15"/>
  </mergeCells>
  <hyperlinks>
    <hyperlink ref="D4" location="'b. List of result templates'!A1" display="the list of results templates" xr:uid="{00000000-0004-0000-1900-000000000000}"/>
  </hyperlinks>
  <printOptions gridLines="1"/>
  <pageMargins left="0.74803149606299213" right="0.31496062992125984" top="0.98425196850393704" bottom="0.98425196850393704" header="0.51181102362204722" footer="0.51181102362204722"/>
  <pageSetup paperSize="9" scale="89" fitToHeight="4" orientation="landscape" r:id="rId1"/>
  <headerFooter alignWithMargins="0">
    <oddHeader>&amp;C&amp;12Residue RESULTS for aquaculture finfish  
Contaminants&amp;RPage &amp;P of &amp;N</oddHeader>
  </headerFooter>
  <rowBreaks count="1" manualBreakCount="1">
    <brk id="9" max="1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69"/>
  <sheetViews>
    <sheetView workbookViewId="0">
      <pane xSplit="4" ySplit="11" topLeftCell="E12" activePane="bottomRight" state="frozen"/>
      <selection activeCell="J35" sqref="J35"/>
      <selection pane="topRight" activeCell="J35" sqref="J35"/>
      <selection pane="bottomLeft" activeCell="J35" sqref="J35"/>
      <selection pane="bottomRight" activeCell="C12" sqref="C12"/>
    </sheetView>
  </sheetViews>
  <sheetFormatPr defaultColWidth="9.140625" defaultRowHeight="10.5" x14ac:dyDescent="0.2"/>
  <cols>
    <col min="1" max="1" width="4.5703125" style="3" customWidth="1"/>
    <col min="2" max="2" width="23" style="3" customWidth="1"/>
    <col min="3" max="3" width="8" style="2" customWidth="1"/>
    <col min="4" max="4" width="8" style="3" customWidth="1"/>
    <col min="5" max="5" width="17" style="3" customWidth="1"/>
    <col min="6" max="6" width="31.140625" style="3" customWidth="1"/>
    <col min="7" max="7" width="15.42578125" style="3" customWidth="1"/>
    <col min="8" max="8" width="22.85546875" style="3" customWidth="1"/>
    <col min="9" max="9" width="18.42578125" style="3" customWidth="1"/>
    <col min="10" max="16384" width="9.140625" style="3"/>
  </cols>
  <sheetData>
    <row r="1" spans="1:9" ht="20.25" x14ac:dyDescent="0.2">
      <c r="A1" s="43" t="s">
        <v>212</v>
      </c>
      <c r="B1" s="1"/>
    </row>
    <row r="2" spans="1:9" ht="9.75" customHeight="1" thickBot="1" x14ac:dyDescent="0.25"/>
    <row r="3" spans="1:9" ht="12.75" customHeight="1" x14ac:dyDescent="0.2">
      <c r="A3" s="266" t="s">
        <v>45</v>
      </c>
      <c r="B3" s="267"/>
      <c r="C3" s="270"/>
      <c r="D3" s="271"/>
      <c r="F3" s="96" t="s">
        <v>186</v>
      </c>
      <c r="H3" s="104" t="s">
        <v>198</v>
      </c>
      <c r="I3" s="105"/>
    </row>
    <row r="4" spans="1:9" ht="21" thickBot="1" x14ac:dyDescent="0.25">
      <c r="A4" s="268" t="s">
        <v>46</v>
      </c>
      <c r="B4" s="269"/>
      <c r="C4" s="334">
        <v>2023</v>
      </c>
      <c r="D4" s="335"/>
      <c r="F4" s="130" t="s">
        <v>185</v>
      </c>
      <c r="G4" s="4"/>
      <c r="H4" s="106" t="s">
        <v>199</v>
      </c>
      <c r="I4" s="107"/>
    </row>
    <row r="5" spans="1:9" ht="21" thickBot="1" x14ac:dyDescent="0.25">
      <c r="A5" s="266" t="s">
        <v>47</v>
      </c>
      <c r="B5" s="267"/>
      <c r="C5" s="336" t="s">
        <v>57</v>
      </c>
      <c r="D5" s="337"/>
      <c r="H5" s="108" t="s">
        <v>200</v>
      </c>
      <c r="I5" s="109"/>
    </row>
    <row r="6" spans="1:9" ht="45.75" customHeight="1" thickBot="1" x14ac:dyDescent="0.2">
      <c r="A6" s="265" t="s">
        <v>224</v>
      </c>
      <c r="B6" s="345"/>
      <c r="C6" s="290">
        <v>62000</v>
      </c>
      <c r="D6" s="292"/>
      <c r="H6" s="7"/>
      <c r="I6" s="7"/>
    </row>
    <row r="7" spans="1:9" ht="21.75" customHeight="1" thickBot="1" x14ac:dyDescent="0.25">
      <c r="A7" s="276" t="s">
        <v>96</v>
      </c>
      <c r="B7" s="277"/>
      <c r="C7" s="279">
        <f>IF($C$6&lt;=60000, ($C$6/300), (($C$6-60000)/2000)+(60000/300))</f>
        <v>201</v>
      </c>
      <c r="D7" s="281"/>
    </row>
    <row r="8" spans="1:9" ht="21" thickBot="1" x14ac:dyDescent="0.25">
      <c r="A8" s="265" t="s">
        <v>48</v>
      </c>
      <c r="B8" s="267"/>
      <c r="C8" s="290"/>
      <c r="D8" s="292"/>
      <c r="F8" s="92" t="s">
        <v>189</v>
      </c>
      <c r="G8" s="93"/>
    </row>
    <row r="9" spans="1:9" ht="9.75" customHeight="1" x14ac:dyDescent="0.2">
      <c r="B9" s="8"/>
      <c r="C9" s="9"/>
      <c r="D9" s="10"/>
      <c r="E9" s="11"/>
      <c r="F9" s="11"/>
    </row>
    <row r="10" spans="1:9" ht="24" customHeight="1" x14ac:dyDescent="0.2">
      <c r="A10" s="284" t="s">
        <v>99</v>
      </c>
      <c r="B10" s="285"/>
      <c r="C10" s="346" t="s">
        <v>226</v>
      </c>
      <c r="D10" s="347"/>
      <c r="E10" s="261" t="s">
        <v>197</v>
      </c>
      <c r="F10" s="258" t="s">
        <v>1</v>
      </c>
      <c r="G10" s="258" t="s">
        <v>2</v>
      </c>
      <c r="H10" s="258" t="s">
        <v>73</v>
      </c>
      <c r="I10" s="258" t="s">
        <v>196</v>
      </c>
    </row>
    <row r="11" spans="1:9" ht="27" customHeight="1" x14ac:dyDescent="0.2">
      <c r="A11" s="288"/>
      <c r="B11" s="289"/>
      <c r="C11" s="131" t="s">
        <v>3</v>
      </c>
      <c r="D11" s="132" t="s">
        <v>0</v>
      </c>
      <c r="E11" s="263"/>
      <c r="F11" s="260"/>
      <c r="G11" s="260"/>
      <c r="H11" s="260"/>
      <c r="I11" s="260"/>
    </row>
    <row r="12" spans="1:9" ht="9.75" customHeight="1" x14ac:dyDescent="0.2">
      <c r="A12" s="37" t="s">
        <v>17</v>
      </c>
      <c r="B12" s="25" t="s">
        <v>9</v>
      </c>
      <c r="C12" s="26"/>
      <c r="D12" s="128"/>
      <c r="E12" s="101"/>
      <c r="F12" s="21"/>
      <c r="G12" s="21"/>
      <c r="H12" s="21"/>
      <c r="I12" s="21"/>
    </row>
    <row r="13" spans="1:9" ht="9.75" customHeight="1" x14ac:dyDescent="0.2">
      <c r="A13" s="264" t="s">
        <v>18</v>
      </c>
      <c r="B13" s="266" t="s">
        <v>20</v>
      </c>
      <c r="C13" s="314"/>
      <c r="D13" s="311"/>
      <c r="E13" s="100"/>
      <c r="F13" s="18"/>
      <c r="G13" s="18"/>
      <c r="H13" s="18"/>
      <c r="I13" s="18"/>
    </row>
    <row r="14" spans="1:9" ht="9.75" customHeight="1" x14ac:dyDescent="0.2">
      <c r="A14" s="264"/>
      <c r="B14" s="266"/>
      <c r="C14" s="314"/>
      <c r="D14" s="311"/>
      <c r="E14" s="100"/>
      <c r="F14" s="18"/>
      <c r="G14" s="18"/>
      <c r="H14" s="18"/>
      <c r="I14" s="18"/>
    </row>
    <row r="15" spans="1:9" ht="9.75" customHeight="1" x14ac:dyDescent="0.2">
      <c r="A15" s="264"/>
      <c r="B15" s="266"/>
      <c r="C15" s="314"/>
      <c r="D15" s="311"/>
      <c r="E15" s="100"/>
      <c r="F15" s="18"/>
      <c r="G15" s="18"/>
      <c r="H15" s="18"/>
      <c r="I15" s="18"/>
    </row>
    <row r="16" spans="1:9" ht="9.75" customHeight="1" x14ac:dyDescent="0.2">
      <c r="A16" s="264"/>
      <c r="B16" s="266"/>
      <c r="C16" s="314"/>
      <c r="D16" s="311"/>
      <c r="E16" s="100"/>
      <c r="F16" s="18"/>
      <c r="G16" s="18"/>
      <c r="H16" s="18"/>
      <c r="I16" s="18"/>
    </row>
    <row r="17" spans="1:9" ht="9.75" customHeight="1" x14ac:dyDescent="0.2">
      <c r="A17" s="264"/>
      <c r="B17" s="266"/>
      <c r="C17" s="314"/>
      <c r="D17" s="311"/>
      <c r="E17" s="100"/>
      <c r="F17" s="18"/>
      <c r="G17" s="18"/>
      <c r="H17" s="18"/>
      <c r="I17" s="18"/>
    </row>
    <row r="18" spans="1:9" ht="9.75" customHeight="1" x14ac:dyDescent="0.2">
      <c r="A18" s="264"/>
      <c r="B18" s="266"/>
      <c r="C18" s="314"/>
      <c r="D18" s="311"/>
      <c r="E18" s="101"/>
      <c r="F18" s="21"/>
      <c r="G18" s="21"/>
      <c r="H18" s="21"/>
      <c r="I18" s="21"/>
    </row>
    <row r="19" spans="1:9" ht="9.75" customHeight="1" x14ac:dyDescent="0.2">
      <c r="A19" s="264" t="s">
        <v>19</v>
      </c>
      <c r="B19" s="266" t="s">
        <v>21</v>
      </c>
      <c r="C19" s="314"/>
      <c r="D19" s="311"/>
      <c r="E19" s="100"/>
      <c r="F19" s="18"/>
      <c r="G19" s="18"/>
      <c r="H19" s="18"/>
      <c r="I19" s="18"/>
    </row>
    <row r="20" spans="1:9" ht="9.75" customHeight="1" x14ac:dyDescent="0.2">
      <c r="A20" s="264"/>
      <c r="B20" s="266"/>
      <c r="C20" s="314"/>
      <c r="D20" s="311"/>
      <c r="E20" s="100"/>
      <c r="F20" s="18"/>
      <c r="G20" s="18"/>
      <c r="H20" s="18"/>
      <c r="I20" s="18"/>
    </row>
    <row r="21" spans="1:9" ht="9.75" customHeight="1" x14ac:dyDescent="0.2">
      <c r="A21" s="264"/>
      <c r="B21" s="266"/>
      <c r="C21" s="314"/>
      <c r="D21" s="311"/>
      <c r="E21" s="100"/>
      <c r="F21" s="18"/>
      <c r="G21" s="18"/>
      <c r="H21" s="18"/>
      <c r="I21" s="18"/>
    </row>
    <row r="22" spans="1:9" ht="9.75" customHeight="1" x14ac:dyDescent="0.2">
      <c r="A22" s="264"/>
      <c r="B22" s="266"/>
      <c r="C22" s="314"/>
      <c r="D22" s="311"/>
      <c r="E22" s="100"/>
      <c r="F22" s="18"/>
      <c r="G22" s="18"/>
      <c r="H22" s="18"/>
      <c r="I22" s="18"/>
    </row>
    <row r="23" spans="1:9" ht="9.75" customHeight="1" x14ac:dyDescent="0.2">
      <c r="A23" s="264"/>
      <c r="B23" s="266"/>
      <c r="C23" s="314"/>
      <c r="D23" s="311"/>
      <c r="E23" s="100"/>
      <c r="F23" s="18"/>
      <c r="G23" s="18"/>
      <c r="H23" s="18"/>
      <c r="I23" s="18"/>
    </row>
    <row r="24" spans="1:9" ht="9.75" customHeight="1" x14ac:dyDescent="0.2">
      <c r="A24" s="264"/>
      <c r="B24" s="266"/>
      <c r="C24" s="314"/>
      <c r="D24" s="311"/>
      <c r="E24" s="100"/>
      <c r="F24" s="18"/>
      <c r="G24" s="18"/>
      <c r="H24" s="18"/>
      <c r="I24" s="18"/>
    </row>
    <row r="25" spans="1:9" ht="9.75" customHeight="1" x14ac:dyDescent="0.2">
      <c r="A25" s="264"/>
      <c r="B25" s="266"/>
      <c r="C25" s="314"/>
      <c r="D25" s="311"/>
      <c r="E25" s="101"/>
      <c r="F25" s="21"/>
      <c r="G25" s="21"/>
      <c r="H25" s="21"/>
      <c r="I25" s="21"/>
    </row>
    <row r="26" spans="1:9" ht="9.75" customHeight="1" x14ac:dyDescent="0.2">
      <c r="A26" s="264" t="s">
        <v>22</v>
      </c>
      <c r="B26" s="266" t="s">
        <v>23</v>
      </c>
      <c r="C26" s="314"/>
      <c r="D26" s="311"/>
      <c r="E26" s="100"/>
      <c r="F26" s="18"/>
      <c r="G26" s="18"/>
      <c r="H26" s="18"/>
      <c r="I26" s="18"/>
    </row>
    <row r="27" spans="1:9" ht="9.75" customHeight="1" x14ac:dyDescent="0.2">
      <c r="A27" s="264"/>
      <c r="B27" s="266"/>
      <c r="C27" s="314"/>
      <c r="D27" s="311"/>
      <c r="E27" s="100"/>
      <c r="F27" s="18"/>
      <c r="G27" s="18"/>
      <c r="H27" s="18"/>
      <c r="I27" s="18"/>
    </row>
    <row r="28" spans="1:9" ht="9.75" customHeight="1" x14ac:dyDescent="0.2">
      <c r="A28" s="264"/>
      <c r="B28" s="266"/>
      <c r="C28" s="314"/>
      <c r="D28" s="311"/>
      <c r="E28" s="100"/>
      <c r="F28" s="18"/>
      <c r="G28" s="18"/>
      <c r="H28" s="18"/>
      <c r="I28" s="18"/>
    </row>
    <row r="29" spans="1:9" ht="9.75" customHeight="1" x14ac:dyDescent="0.2">
      <c r="A29" s="264"/>
      <c r="B29" s="266"/>
      <c r="C29" s="314"/>
      <c r="D29" s="311"/>
      <c r="E29" s="100"/>
      <c r="F29" s="18"/>
      <c r="G29" s="18"/>
      <c r="H29" s="18"/>
      <c r="I29" s="18"/>
    </row>
    <row r="30" spans="1:9" ht="9.75" customHeight="1" x14ac:dyDescent="0.2">
      <c r="A30" s="264"/>
      <c r="B30" s="266"/>
      <c r="C30" s="314"/>
      <c r="D30" s="311"/>
      <c r="E30" s="101"/>
      <c r="F30" s="21"/>
      <c r="G30" s="21"/>
      <c r="H30" s="21"/>
      <c r="I30" s="21"/>
    </row>
    <row r="31" spans="1:9" ht="9.75" customHeight="1" x14ac:dyDescent="0.2">
      <c r="A31" s="342" t="s">
        <v>55</v>
      </c>
      <c r="B31" s="348" t="s">
        <v>56</v>
      </c>
      <c r="C31" s="251"/>
      <c r="D31" s="297"/>
      <c r="E31" s="100"/>
      <c r="F31" s="18"/>
      <c r="G31" s="18"/>
      <c r="H31" s="18"/>
      <c r="I31" s="18"/>
    </row>
    <row r="32" spans="1:9" ht="9.75" customHeight="1" x14ac:dyDescent="0.2">
      <c r="A32" s="343"/>
      <c r="B32" s="349"/>
      <c r="C32" s="252"/>
      <c r="D32" s="298"/>
      <c r="E32" s="100"/>
      <c r="F32" s="18"/>
      <c r="G32" s="18"/>
      <c r="H32" s="18"/>
      <c r="I32" s="18"/>
    </row>
    <row r="33" spans="1:9" ht="9.75" customHeight="1" x14ac:dyDescent="0.2">
      <c r="A33" s="343"/>
      <c r="B33" s="349"/>
      <c r="C33" s="252"/>
      <c r="D33" s="298"/>
      <c r="E33" s="100"/>
      <c r="F33" s="18"/>
      <c r="G33" s="18"/>
      <c r="H33" s="18"/>
      <c r="I33" s="18"/>
    </row>
    <row r="34" spans="1:9" ht="9.75" customHeight="1" x14ac:dyDescent="0.2">
      <c r="A34" s="343"/>
      <c r="B34" s="349"/>
      <c r="C34" s="252"/>
      <c r="D34" s="298"/>
      <c r="E34" s="100"/>
      <c r="F34" s="18"/>
      <c r="G34" s="18"/>
      <c r="H34" s="18"/>
      <c r="I34" s="18"/>
    </row>
    <row r="35" spans="1:9" ht="12.75" customHeight="1" x14ac:dyDescent="0.2">
      <c r="A35" s="344"/>
      <c r="B35" s="350"/>
      <c r="C35" s="253"/>
      <c r="D35" s="299"/>
      <c r="E35" s="101"/>
      <c r="F35" s="21"/>
      <c r="G35" s="21"/>
      <c r="H35" s="21"/>
      <c r="I35" s="21"/>
    </row>
    <row r="36" spans="1:9" ht="9.75" customHeight="1" x14ac:dyDescent="0.2">
      <c r="A36" s="264" t="s">
        <v>24</v>
      </c>
      <c r="B36" s="265" t="s">
        <v>41</v>
      </c>
      <c r="C36" s="314"/>
      <c r="D36" s="311"/>
      <c r="E36" s="100"/>
      <c r="F36" s="18"/>
      <c r="G36" s="18"/>
      <c r="H36" s="18"/>
      <c r="I36" s="18"/>
    </row>
    <row r="37" spans="1:9" ht="9.75" customHeight="1" x14ac:dyDescent="0.2">
      <c r="A37" s="264"/>
      <c r="B37" s="265"/>
      <c r="C37" s="314"/>
      <c r="D37" s="311"/>
      <c r="E37" s="100"/>
      <c r="F37" s="18"/>
      <c r="G37" s="18"/>
      <c r="H37" s="18"/>
      <c r="I37" s="18"/>
    </row>
    <row r="38" spans="1:9" ht="9.75" customHeight="1" x14ac:dyDescent="0.2">
      <c r="A38" s="264"/>
      <c r="B38" s="265"/>
      <c r="C38" s="314"/>
      <c r="D38" s="311"/>
      <c r="E38" s="100"/>
      <c r="F38" s="18"/>
      <c r="G38" s="18"/>
      <c r="H38" s="18"/>
      <c r="I38" s="18"/>
    </row>
    <row r="39" spans="1:9" ht="9.75" customHeight="1" x14ac:dyDescent="0.2">
      <c r="A39" s="264"/>
      <c r="B39" s="265"/>
      <c r="C39" s="314"/>
      <c r="D39" s="311"/>
      <c r="E39" s="100"/>
      <c r="F39" s="18"/>
      <c r="G39" s="18"/>
      <c r="H39" s="18"/>
      <c r="I39" s="18"/>
    </row>
    <row r="40" spans="1:9" ht="9.75" customHeight="1" x14ac:dyDescent="0.2">
      <c r="A40" s="264"/>
      <c r="B40" s="265"/>
      <c r="C40" s="314"/>
      <c r="D40" s="311"/>
      <c r="E40" s="100"/>
      <c r="F40" s="18"/>
      <c r="G40" s="18"/>
      <c r="H40" s="18"/>
      <c r="I40" s="18"/>
    </row>
    <row r="41" spans="1:9" ht="9.75" customHeight="1" x14ac:dyDescent="0.2">
      <c r="A41" s="264"/>
      <c r="B41" s="265"/>
      <c r="C41" s="314"/>
      <c r="D41" s="311"/>
      <c r="E41" s="100"/>
      <c r="F41" s="18"/>
      <c r="G41" s="18"/>
      <c r="H41" s="18"/>
      <c r="I41" s="18"/>
    </row>
    <row r="42" spans="1:9" ht="9.75" customHeight="1" x14ac:dyDescent="0.2">
      <c r="A42" s="264"/>
      <c r="B42" s="265"/>
      <c r="C42" s="314"/>
      <c r="D42" s="311"/>
      <c r="E42" s="100"/>
      <c r="F42" s="18"/>
      <c r="G42" s="18"/>
      <c r="H42" s="18"/>
      <c r="I42" s="18"/>
    </row>
    <row r="43" spans="1:9" ht="9.75" customHeight="1" x14ac:dyDescent="0.2">
      <c r="A43" s="264"/>
      <c r="B43" s="265"/>
      <c r="C43" s="314"/>
      <c r="D43" s="311"/>
      <c r="E43" s="100"/>
      <c r="F43" s="18"/>
      <c r="G43" s="18"/>
      <c r="H43" s="18"/>
      <c r="I43" s="18"/>
    </row>
    <row r="44" spans="1:9" ht="9.75" customHeight="1" x14ac:dyDescent="0.2">
      <c r="A44" s="264"/>
      <c r="B44" s="265"/>
      <c r="C44" s="314"/>
      <c r="D44" s="311"/>
      <c r="E44" s="100"/>
      <c r="F44" s="18"/>
      <c r="G44" s="18"/>
      <c r="H44" s="18"/>
      <c r="I44" s="18"/>
    </row>
    <row r="45" spans="1:9" ht="9.75" customHeight="1" x14ac:dyDescent="0.2">
      <c r="A45" s="264"/>
      <c r="B45" s="265"/>
      <c r="C45" s="314"/>
      <c r="D45" s="311"/>
      <c r="E45" s="100"/>
      <c r="F45" s="18"/>
      <c r="G45" s="18"/>
      <c r="H45" s="18"/>
      <c r="I45" s="18"/>
    </row>
    <row r="46" spans="1:9" ht="9.75" customHeight="1" x14ac:dyDescent="0.2">
      <c r="A46" s="264"/>
      <c r="B46" s="265"/>
      <c r="C46" s="314"/>
      <c r="D46" s="311"/>
      <c r="E46" s="100"/>
      <c r="F46" s="18"/>
      <c r="G46" s="18"/>
      <c r="H46" s="18"/>
      <c r="I46" s="18"/>
    </row>
    <row r="47" spans="1:9" ht="9.75" customHeight="1" x14ac:dyDescent="0.2">
      <c r="A47" s="264"/>
      <c r="B47" s="265"/>
      <c r="C47" s="314"/>
      <c r="D47" s="311"/>
      <c r="E47" s="100"/>
      <c r="F47" s="18"/>
      <c r="G47" s="18"/>
      <c r="H47" s="18"/>
      <c r="I47" s="18"/>
    </row>
    <row r="48" spans="1:9" ht="9.75" customHeight="1" x14ac:dyDescent="0.2">
      <c r="A48" s="264"/>
      <c r="B48" s="265"/>
      <c r="C48" s="314"/>
      <c r="D48" s="311"/>
      <c r="E48" s="100"/>
      <c r="F48" s="18"/>
      <c r="G48" s="18"/>
      <c r="H48" s="18"/>
      <c r="I48" s="18"/>
    </row>
    <row r="49" spans="1:9" ht="9.75" customHeight="1" x14ac:dyDescent="0.2">
      <c r="A49" s="264"/>
      <c r="B49" s="265"/>
      <c r="C49" s="314"/>
      <c r="D49" s="311"/>
      <c r="E49" s="100"/>
      <c r="F49" s="18"/>
      <c r="G49" s="18"/>
      <c r="H49" s="18"/>
      <c r="I49" s="18"/>
    </row>
    <row r="50" spans="1:9" ht="9.75" customHeight="1" x14ac:dyDescent="0.2">
      <c r="A50" s="264"/>
      <c r="B50" s="265"/>
      <c r="C50" s="314"/>
      <c r="D50" s="311"/>
      <c r="E50" s="101"/>
      <c r="F50" s="21"/>
      <c r="G50" s="21"/>
      <c r="H50" s="21"/>
      <c r="I50" s="21"/>
    </row>
    <row r="51" spans="1:9" ht="9.75" customHeight="1" x14ac:dyDescent="0.2">
      <c r="A51" s="264" t="s">
        <v>25</v>
      </c>
      <c r="B51" s="265" t="s">
        <v>27</v>
      </c>
      <c r="C51" s="314"/>
      <c r="D51" s="311"/>
      <c r="E51" s="100"/>
      <c r="F51" s="18"/>
      <c r="G51" s="18"/>
      <c r="H51" s="18"/>
      <c r="I51" s="18"/>
    </row>
    <row r="52" spans="1:9" ht="9.75" customHeight="1" x14ac:dyDescent="0.2">
      <c r="A52" s="264"/>
      <c r="B52" s="265"/>
      <c r="C52" s="314"/>
      <c r="D52" s="311"/>
      <c r="E52" s="100"/>
      <c r="F52" s="18"/>
      <c r="G52" s="18"/>
      <c r="H52" s="18"/>
      <c r="I52" s="18"/>
    </row>
    <row r="53" spans="1:9" ht="9.75" customHeight="1" x14ac:dyDescent="0.2">
      <c r="A53" s="264"/>
      <c r="B53" s="265"/>
      <c r="C53" s="314"/>
      <c r="D53" s="311"/>
      <c r="E53" s="100"/>
      <c r="F53" s="18"/>
      <c r="G53" s="18"/>
      <c r="H53" s="18"/>
      <c r="I53" s="18"/>
    </row>
    <row r="54" spans="1:9" ht="9.75" customHeight="1" x14ac:dyDescent="0.2">
      <c r="A54" s="264"/>
      <c r="B54" s="265"/>
      <c r="C54" s="314"/>
      <c r="D54" s="311"/>
      <c r="E54" s="100"/>
      <c r="F54" s="18"/>
      <c r="G54" s="18"/>
      <c r="H54" s="18"/>
      <c r="I54" s="18"/>
    </row>
    <row r="55" spans="1:9" ht="9.75" customHeight="1" x14ac:dyDescent="0.2">
      <c r="A55" s="264"/>
      <c r="B55" s="265"/>
      <c r="C55" s="314"/>
      <c r="D55" s="311"/>
      <c r="E55" s="100"/>
      <c r="F55" s="18"/>
      <c r="G55" s="18"/>
      <c r="H55" s="18"/>
      <c r="I55" s="18"/>
    </row>
    <row r="56" spans="1:9" ht="9.75" customHeight="1" x14ac:dyDescent="0.2">
      <c r="A56" s="264"/>
      <c r="B56" s="265"/>
      <c r="C56" s="314"/>
      <c r="D56" s="311"/>
      <c r="E56" s="100"/>
      <c r="F56" s="18"/>
      <c r="G56" s="18"/>
      <c r="H56" s="18"/>
      <c r="I56" s="18"/>
    </row>
    <row r="57" spans="1:9" ht="9.75" customHeight="1" x14ac:dyDescent="0.2">
      <c r="A57" s="264"/>
      <c r="B57" s="265"/>
      <c r="C57" s="314"/>
      <c r="D57" s="311"/>
      <c r="E57" s="100"/>
      <c r="F57" s="18"/>
      <c r="G57" s="18"/>
      <c r="H57" s="18"/>
      <c r="I57" s="18"/>
    </row>
    <row r="58" spans="1:9" ht="9.75" customHeight="1" x14ac:dyDescent="0.2">
      <c r="A58" s="264"/>
      <c r="B58" s="265"/>
      <c r="C58" s="314"/>
      <c r="D58" s="311"/>
      <c r="E58" s="100"/>
      <c r="F58" s="18"/>
      <c r="G58" s="18"/>
      <c r="H58" s="18"/>
      <c r="I58" s="18"/>
    </row>
    <row r="59" spans="1:9" ht="9.75" customHeight="1" x14ac:dyDescent="0.2">
      <c r="A59" s="264"/>
      <c r="B59" s="265"/>
      <c r="C59" s="314"/>
      <c r="D59" s="311"/>
      <c r="E59" s="100"/>
      <c r="F59" s="18"/>
      <c r="G59" s="18"/>
      <c r="H59" s="18"/>
      <c r="I59" s="18"/>
    </row>
    <row r="60" spans="1:9" ht="9.75" customHeight="1" x14ac:dyDescent="0.2">
      <c r="A60" s="264"/>
      <c r="B60" s="265"/>
      <c r="C60" s="314"/>
      <c r="D60" s="311"/>
      <c r="E60" s="100"/>
      <c r="F60" s="18"/>
      <c r="G60" s="18"/>
      <c r="H60" s="18"/>
      <c r="I60" s="18"/>
    </row>
    <row r="61" spans="1:9" ht="9.75" customHeight="1" x14ac:dyDescent="0.2">
      <c r="A61" s="264"/>
      <c r="B61" s="265"/>
      <c r="C61" s="314"/>
      <c r="D61" s="311"/>
      <c r="E61" s="101"/>
      <c r="F61" s="21"/>
      <c r="G61" s="21"/>
      <c r="H61" s="21"/>
      <c r="I61" s="21"/>
    </row>
    <row r="62" spans="1:9" ht="9.75" customHeight="1" x14ac:dyDescent="0.2">
      <c r="A62" s="264" t="s">
        <v>28</v>
      </c>
      <c r="B62" s="265" t="s">
        <v>40</v>
      </c>
      <c r="C62" s="314"/>
      <c r="D62" s="311"/>
      <c r="E62" s="100"/>
      <c r="F62" s="18"/>
      <c r="G62" s="18"/>
      <c r="H62" s="18"/>
      <c r="I62" s="18"/>
    </row>
    <row r="63" spans="1:9" ht="9.75" customHeight="1" x14ac:dyDescent="0.2">
      <c r="A63" s="264"/>
      <c r="B63" s="265"/>
      <c r="C63" s="314"/>
      <c r="D63" s="311"/>
      <c r="E63" s="100"/>
      <c r="F63" s="18"/>
      <c r="G63" s="18"/>
      <c r="H63" s="18"/>
      <c r="I63" s="18"/>
    </row>
    <row r="64" spans="1:9" ht="9.75" customHeight="1" x14ac:dyDescent="0.2">
      <c r="A64" s="264"/>
      <c r="B64" s="265"/>
      <c r="C64" s="314"/>
      <c r="D64" s="311"/>
      <c r="E64" s="100"/>
      <c r="F64" s="18"/>
      <c r="G64" s="18"/>
      <c r="H64" s="18"/>
      <c r="I64" s="18"/>
    </row>
    <row r="65" spans="1:9" ht="9.75" customHeight="1" x14ac:dyDescent="0.2">
      <c r="A65" s="264"/>
      <c r="B65" s="265"/>
      <c r="C65" s="314"/>
      <c r="D65" s="311"/>
      <c r="E65" s="100"/>
      <c r="F65" s="18"/>
      <c r="G65" s="18"/>
      <c r="H65" s="18"/>
      <c r="I65" s="18"/>
    </row>
    <row r="66" spans="1:9" ht="9.75" customHeight="1" x14ac:dyDescent="0.2">
      <c r="A66" s="264"/>
      <c r="B66" s="265"/>
      <c r="C66" s="314"/>
      <c r="D66" s="311"/>
      <c r="E66" s="100"/>
      <c r="F66" s="18"/>
      <c r="G66" s="18"/>
      <c r="H66" s="18"/>
      <c r="I66" s="18"/>
    </row>
    <row r="67" spans="1:9" ht="9.75" customHeight="1" x14ac:dyDescent="0.2">
      <c r="A67" s="264"/>
      <c r="B67" s="265"/>
      <c r="C67" s="314"/>
      <c r="D67" s="311"/>
      <c r="E67" s="100"/>
      <c r="F67" s="18"/>
      <c r="G67" s="18"/>
      <c r="H67" s="18"/>
      <c r="I67" s="18"/>
    </row>
    <row r="68" spans="1:9" ht="9.75" customHeight="1" x14ac:dyDescent="0.2">
      <c r="A68" s="264"/>
      <c r="B68" s="265"/>
      <c r="C68" s="314"/>
      <c r="D68" s="311"/>
      <c r="E68" s="100"/>
      <c r="F68" s="18"/>
      <c r="G68" s="18"/>
      <c r="H68" s="18"/>
      <c r="I68" s="18"/>
    </row>
    <row r="69" spans="1:9" ht="9.75" customHeight="1" x14ac:dyDescent="0.2">
      <c r="A69" s="264"/>
      <c r="B69" s="265"/>
      <c r="C69" s="314"/>
      <c r="D69" s="311"/>
      <c r="E69" s="101"/>
      <c r="F69" s="21"/>
      <c r="G69" s="21"/>
      <c r="H69" s="21"/>
      <c r="I69" s="21"/>
    </row>
  </sheetData>
  <protectedRanges>
    <protectedRange sqref="C3:D4 C6:D6 C8 D12:D69" name="Range1"/>
    <protectedRange password="CDC0" sqref="E12:I69" name="Range1_1"/>
  </protectedRanges>
  <mergeCells count="47">
    <mergeCell ref="A6:B6"/>
    <mergeCell ref="C6:D6"/>
    <mergeCell ref="C3:D3"/>
    <mergeCell ref="A3:B3"/>
    <mergeCell ref="A4:B4"/>
    <mergeCell ref="C4:D4"/>
    <mergeCell ref="A5:B5"/>
    <mergeCell ref="C5:D5"/>
    <mergeCell ref="A7:B7"/>
    <mergeCell ref="C7:D7"/>
    <mergeCell ref="A8:B8"/>
    <mergeCell ref="C8:D8"/>
    <mergeCell ref="A10:B11"/>
    <mergeCell ref="C10:D10"/>
    <mergeCell ref="E10:E11"/>
    <mergeCell ref="F10:F11"/>
    <mergeCell ref="G10:G11"/>
    <mergeCell ref="H10:H11"/>
    <mergeCell ref="I10:I11"/>
    <mergeCell ref="A13:A18"/>
    <mergeCell ref="B13:B18"/>
    <mergeCell ref="C13:C18"/>
    <mergeCell ref="D13:D18"/>
    <mergeCell ref="A19:A25"/>
    <mergeCell ref="B19:B25"/>
    <mergeCell ref="C19:C25"/>
    <mergeCell ref="D19:D25"/>
    <mergeCell ref="A26:A30"/>
    <mergeCell ref="B26:B30"/>
    <mergeCell ref="C26:C30"/>
    <mergeCell ref="D26:D30"/>
    <mergeCell ref="A31:A35"/>
    <mergeCell ref="B31:B35"/>
    <mergeCell ref="C31:C35"/>
    <mergeCell ref="D31:D35"/>
    <mergeCell ref="A62:A69"/>
    <mergeCell ref="B62:B69"/>
    <mergeCell ref="C62:C69"/>
    <mergeCell ref="D62:D69"/>
    <mergeCell ref="A36:A50"/>
    <mergeCell ref="B36:B50"/>
    <mergeCell ref="C36:C50"/>
    <mergeCell ref="D36:D50"/>
    <mergeCell ref="A51:A61"/>
    <mergeCell ref="B51:B61"/>
    <mergeCell ref="C51:C61"/>
    <mergeCell ref="D51:D61"/>
  </mergeCells>
  <hyperlinks>
    <hyperlink ref="F4" location="'b. List of result templates'!A1" display="the list of results templates" xr:uid="{00000000-0004-0000-1A00-000000000000}"/>
  </hyperlinks>
  <printOptions gridLines="1"/>
  <pageMargins left="0.70866141732283472" right="0.70866141732283472" top="0.74803149606299213" bottom="0.74803149606299213" header="0.31496062992125984" footer="0.31496062992125984"/>
  <pageSetup paperSize="9" scale="90" fitToHeight="4" orientation="landscape" verticalDpi="0" r:id="rId1"/>
  <headerFooter>
    <oddHeader>&amp;C&amp;12Residue RESULTS for aquaculture crustaceans
Group A&amp;RPage &amp;P of &amp;N</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H72"/>
  <sheetViews>
    <sheetView workbookViewId="0">
      <pane xSplit="3" ySplit="10" topLeftCell="D11" activePane="bottomRight" state="frozen"/>
      <selection activeCell="J35" sqref="J35"/>
      <selection pane="topRight" activeCell="J35" sqref="J35"/>
      <selection pane="bottomLeft" activeCell="J35" sqref="J35"/>
      <selection pane="bottomRight" activeCell="E6" sqref="E6"/>
    </sheetView>
  </sheetViews>
  <sheetFormatPr defaultColWidth="9.140625" defaultRowHeight="10.5" x14ac:dyDescent="0.2"/>
  <cols>
    <col min="1" max="1" width="4.5703125" style="3" customWidth="1"/>
    <col min="2" max="2" width="29.140625" style="3" customWidth="1"/>
    <col min="3" max="3" width="16.42578125" style="2" bestFit="1" customWidth="1"/>
    <col min="4" max="4" width="18.5703125" style="3" customWidth="1"/>
    <col min="5" max="5" width="33.85546875" style="3" customWidth="1"/>
    <col min="6" max="6" width="19.85546875" style="3" customWidth="1"/>
    <col min="7" max="8" width="21.5703125" style="3" customWidth="1"/>
    <col min="9" max="16384" width="9.140625" style="3"/>
  </cols>
  <sheetData>
    <row r="1" spans="1:8" ht="20.25" x14ac:dyDescent="0.2">
      <c r="A1" s="43" t="s">
        <v>213</v>
      </c>
      <c r="B1" s="1"/>
    </row>
    <row r="2" spans="1:8" ht="9.75" customHeight="1" thickBot="1" x14ac:dyDescent="0.25"/>
    <row r="3" spans="1:8" ht="12.75" customHeight="1" x14ac:dyDescent="0.2">
      <c r="A3" s="266" t="s">
        <v>45</v>
      </c>
      <c r="B3" s="267"/>
      <c r="C3" s="123"/>
      <c r="E3" s="96" t="s">
        <v>186</v>
      </c>
      <c r="G3" s="104" t="s">
        <v>198</v>
      </c>
      <c r="H3" s="105"/>
    </row>
    <row r="4" spans="1:8" ht="21" thickBot="1" x14ac:dyDescent="0.25">
      <c r="A4" s="268" t="s">
        <v>46</v>
      </c>
      <c r="B4" s="269"/>
      <c r="C4" s="170">
        <v>2023</v>
      </c>
      <c r="E4" s="130" t="s">
        <v>185</v>
      </c>
      <c r="F4" s="4"/>
      <c r="G4" s="106" t="s">
        <v>199</v>
      </c>
      <c r="H4" s="107"/>
    </row>
    <row r="5" spans="1:8" ht="21" thickBot="1" x14ac:dyDescent="0.25">
      <c r="A5" s="266" t="s">
        <v>47</v>
      </c>
      <c r="B5" s="267"/>
      <c r="C5" s="171" t="s">
        <v>57</v>
      </c>
      <c r="G5" s="108" t="s">
        <v>200</v>
      </c>
      <c r="H5" s="109"/>
    </row>
    <row r="6" spans="1:8" ht="34.5" customHeight="1" thickBot="1" x14ac:dyDescent="0.2">
      <c r="A6" s="265" t="s">
        <v>224</v>
      </c>
      <c r="B6" s="345"/>
      <c r="C6" s="119">
        <v>62000</v>
      </c>
      <c r="G6" s="7"/>
      <c r="H6" s="7"/>
    </row>
    <row r="7" spans="1:8" ht="21.75" customHeight="1" thickBot="1" x14ac:dyDescent="0.25">
      <c r="A7" s="340" t="s">
        <v>201</v>
      </c>
      <c r="B7" s="341"/>
      <c r="C7" s="42">
        <f>IF($C$6&lt;=60000, ($C$6/300), (($C$6-60000)/2000)+(60000/300))</f>
        <v>201</v>
      </c>
    </row>
    <row r="8" spans="1:8" ht="21" thickBot="1" x14ac:dyDescent="0.25">
      <c r="A8" s="265" t="s">
        <v>48</v>
      </c>
      <c r="B8" s="267"/>
      <c r="C8" s="119"/>
      <c r="E8" s="92" t="s">
        <v>189</v>
      </c>
      <c r="F8" s="93"/>
    </row>
    <row r="9" spans="1:8" ht="9.75" customHeight="1" x14ac:dyDescent="0.2">
      <c r="B9" s="8"/>
      <c r="C9" s="9"/>
      <c r="D9" s="11"/>
      <c r="E9" s="11"/>
    </row>
    <row r="10" spans="1:8" s="12" customFormat="1" ht="63" customHeight="1" x14ac:dyDescent="0.2">
      <c r="A10" s="338" t="s">
        <v>99</v>
      </c>
      <c r="B10" s="339"/>
      <c r="C10" s="47" t="s">
        <v>72</v>
      </c>
      <c r="D10" s="47" t="s">
        <v>197</v>
      </c>
      <c r="E10" s="48" t="s">
        <v>1</v>
      </c>
      <c r="F10" s="48" t="s">
        <v>2</v>
      </c>
      <c r="G10" s="48" t="s">
        <v>73</v>
      </c>
      <c r="H10" s="48" t="s">
        <v>196</v>
      </c>
    </row>
    <row r="11" spans="1:8" ht="11.25" customHeight="1" x14ac:dyDescent="0.2">
      <c r="A11" s="307" t="s">
        <v>29</v>
      </c>
      <c r="B11" s="265" t="s">
        <v>42</v>
      </c>
      <c r="C11" s="356"/>
      <c r="D11" s="102"/>
      <c r="E11" s="16"/>
      <c r="F11" s="16"/>
      <c r="G11" s="16"/>
      <c r="H11" s="16"/>
    </row>
    <row r="12" spans="1:8" ht="11.25" customHeight="1" x14ac:dyDescent="0.2">
      <c r="A12" s="307"/>
      <c r="B12" s="265"/>
      <c r="C12" s="357"/>
      <c r="D12" s="103"/>
      <c r="E12" s="17"/>
      <c r="F12" s="17"/>
      <c r="G12" s="17"/>
      <c r="H12" s="17"/>
    </row>
    <row r="13" spans="1:8" ht="11.25" customHeight="1" x14ac:dyDescent="0.2">
      <c r="A13" s="307"/>
      <c r="B13" s="265"/>
      <c r="C13" s="357"/>
      <c r="D13" s="103"/>
      <c r="E13" s="17"/>
      <c r="F13" s="17"/>
      <c r="G13" s="17"/>
      <c r="H13" s="17"/>
    </row>
    <row r="14" spans="1:8" ht="11.25" customHeight="1" x14ac:dyDescent="0.2">
      <c r="A14" s="307"/>
      <c r="B14" s="265"/>
      <c r="C14" s="357"/>
      <c r="D14" s="103"/>
      <c r="E14" s="17"/>
      <c r="F14" s="17"/>
      <c r="G14" s="17"/>
      <c r="H14" s="17"/>
    </row>
    <row r="15" spans="1:8" ht="11.25" customHeight="1" x14ac:dyDescent="0.2">
      <c r="A15" s="307"/>
      <c r="B15" s="265"/>
      <c r="C15" s="357"/>
      <c r="D15" s="103"/>
      <c r="E15" s="17"/>
      <c r="F15" s="17"/>
      <c r="G15" s="17"/>
      <c r="H15" s="17"/>
    </row>
    <row r="16" spans="1:8" ht="11.25" customHeight="1" x14ac:dyDescent="0.2">
      <c r="A16" s="307"/>
      <c r="B16" s="265"/>
      <c r="C16" s="357"/>
      <c r="D16" s="103"/>
      <c r="E16" s="17"/>
      <c r="F16" s="17"/>
      <c r="G16" s="17"/>
      <c r="H16" s="17"/>
    </row>
    <row r="17" spans="1:8" ht="11.25" customHeight="1" x14ac:dyDescent="0.2">
      <c r="A17" s="307"/>
      <c r="B17" s="265"/>
      <c r="C17" s="357"/>
      <c r="D17" s="103"/>
      <c r="E17" s="17"/>
      <c r="F17" s="17"/>
      <c r="G17" s="17"/>
      <c r="H17" s="17"/>
    </row>
    <row r="18" spans="1:8" ht="11.25" customHeight="1" x14ac:dyDescent="0.2">
      <c r="A18" s="307"/>
      <c r="B18" s="265"/>
      <c r="C18" s="357"/>
      <c r="D18" s="103"/>
      <c r="E18" s="17"/>
      <c r="F18" s="17"/>
      <c r="G18" s="17"/>
      <c r="H18" s="17"/>
    </row>
    <row r="19" spans="1:8" ht="11.25" customHeight="1" x14ac:dyDescent="0.2">
      <c r="A19" s="307"/>
      <c r="B19" s="265"/>
      <c r="C19" s="357"/>
      <c r="D19" s="103"/>
      <c r="E19" s="17"/>
      <c r="F19" s="17"/>
      <c r="G19" s="17"/>
      <c r="H19" s="17"/>
    </row>
    <row r="20" spans="1:8" ht="11.25" customHeight="1" x14ac:dyDescent="0.2">
      <c r="A20" s="307"/>
      <c r="B20" s="265"/>
      <c r="C20" s="357"/>
      <c r="D20" s="103"/>
      <c r="E20" s="17"/>
      <c r="F20" s="17"/>
      <c r="G20" s="17"/>
      <c r="H20" s="17"/>
    </row>
    <row r="21" spans="1:8" ht="11.25" customHeight="1" x14ac:dyDescent="0.2">
      <c r="A21" s="307"/>
      <c r="B21" s="265"/>
      <c r="C21" s="357"/>
      <c r="D21" s="103"/>
      <c r="E21" s="17"/>
      <c r="F21" s="17"/>
      <c r="G21" s="17"/>
      <c r="H21" s="17"/>
    </row>
    <row r="22" spans="1:8" ht="11.25" customHeight="1" x14ac:dyDescent="0.2">
      <c r="A22" s="307"/>
      <c r="B22" s="265"/>
      <c r="C22" s="357"/>
      <c r="D22" s="103"/>
      <c r="E22" s="17"/>
      <c r="F22" s="17"/>
      <c r="G22" s="17"/>
      <c r="H22" s="17"/>
    </row>
    <row r="23" spans="1:8" ht="11.25" customHeight="1" x14ac:dyDescent="0.2">
      <c r="A23" s="307"/>
      <c r="B23" s="265"/>
      <c r="C23" s="357"/>
      <c r="D23" s="103"/>
      <c r="E23" s="17"/>
      <c r="F23" s="17"/>
      <c r="G23" s="17"/>
      <c r="H23" s="17"/>
    </row>
    <row r="24" spans="1:8" ht="11.25" customHeight="1" x14ac:dyDescent="0.2">
      <c r="A24" s="307"/>
      <c r="B24" s="265"/>
      <c r="C24" s="357"/>
      <c r="D24" s="103"/>
      <c r="E24" s="17"/>
      <c r="F24" s="17"/>
      <c r="G24" s="17"/>
      <c r="H24" s="17"/>
    </row>
    <row r="25" spans="1:8" ht="11.25" customHeight="1" x14ac:dyDescent="0.2">
      <c r="A25" s="307"/>
      <c r="B25" s="265"/>
      <c r="C25" s="357"/>
      <c r="D25" s="103"/>
      <c r="E25" s="17"/>
      <c r="F25" s="17"/>
      <c r="G25" s="17"/>
      <c r="H25" s="17"/>
    </row>
    <row r="26" spans="1:8" ht="11.25" customHeight="1" x14ac:dyDescent="0.2">
      <c r="A26" s="307"/>
      <c r="B26" s="265"/>
      <c r="C26" s="357"/>
      <c r="D26" s="103"/>
      <c r="E26" s="17"/>
      <c r="F26" s="17"/>
      <c r="G26" s="17"/>
      <c r="H26" s="17"/>
    </row>
    <row r="27" spans="1:8" ht="11.25" customHeight="1" x14ac:dyDescent="0.2">
      <c r="A27" s="307"/>
      <c r="B27" s="265"/>
      <c r="C27" s="357"/>
      <c r="D27" s="103"/>
      <c r="E27" s="17"/>
      <c r="F27" s="17"/>
      <c r="G27" s="17"/>
      <c r="H27" s="17"/>
    </row>
    <row r="28" spans="1:8" ht="11.25" customHeight="1" x14ac:dyDescent="0.2">
      <c r="A28" s="307"/>
      <c r="B28" s="265"/>
      <c r="C28" s="357"/>
      <c r="D28" s="103"/>
      <c r="E28" s="17"/>
      <c r="F28" s="17"/>
      <c r="G28" s="17"/>
      <c r="H28" s="17"/>
    </row>
    <row r="29" spans="1:8" ht="11.25" customHeight="1" x14ac:dyDescent="0.2">
      <c r="A29" s="307"/>
      <c r="B29" s="265"/>
      <c r="C29" s="357"/>
      <c r="D29" s="103"/>
      <c r="E29" s="17"/>
      <c r="F29" s="17"/>
      <c r="G29" s="17"/>
      <c r="H29" s="17"/>
    </row>
    <row r="30" spans="1:8" ht="11.25" customHeight="1" x14ac:dyDescent="0.2">
      <c r="A30" s="307"/>
      <c r="B30" s="265"/>
      <c r="C30" s="357"/>
      <c r="D30" s="103"/>
      <c r="E30" s="17"/>
      <c r="F30" s="17"/>
      <c r="G30" s="17"/>
      <c r="H30" s="17"/>
    </row>
    <row r="31" spans="1:8" ht="11.25" customHeight="1" x14ac:dyDescent="0.2">
      <c r="A31" s="307"/>
      <c r="B31" s="265"/>
      <c r="C31" s="357"/>
      <c r="D31" s="103"/>
      <c r="E31" s="17"/>
      <c r="F31" s="17"/>
      <c r="G31" s="17"/>
      <c r="H31" s="17"/>
    </row>
    <row r="32" spans="1:8" ht="11.25" customHeight="1" x14ac:dyDescent="0.2">
      <c r="A32" s="307"/>
      <c r="B32" s="265"/>
      <c r="C32" s="357"/>
      <c r="D32" s="103"/>
      <c r="E32" s="17"/>
      <c r="F32" s="17"/>
      <c r="G32" s="17"/>
      <c r="H32" s="17"/>
    </row>
    <row r="33" spans="1:8" ht="11.25" customHeight="1" x14ac:dyDescent="0.2">
      <c r="A33" s="307"/>
      <c r="B33" s="265"/>
      <c r="C33" s="357"/>
      <c r="D33" s="103"/>
      <c r="E33" s="17"/>
      <c r="F33" s="17"/>
      <c r="G33" s="17"/>
      <c r="H33" s="17"/>
    </row>
    <row r="34" spans="1:8" ht="11.25" customHeight="1" x14ac:dyDescent="0.2">
      <c r="A34" s="307"/>
      <c r="B34" s="265"/>
      <c r="C34" s="357"/>
      <c r="D34" s="103"/>
      <c r="E34" s="17"/>
      <c r="F34" s="17"/>
      <c r="G34" s="17"/>
      <c r="H34" s="17"/>
    </row>
    <row r="35" spans="1:8" ht="11.25" customHeight="1" x14ac:dyDescent="0.2">
      <c r="A35" s="307"/>
      <c r="B35" s="265"/>
      <c r="C35" s="357"/>
      <c r="D35" s="103"/>
      <c r="E35" s="17"/>
      <c r="F35" s="17"/>
      <c r="G35" s="17"/>
      <c r="H35" s="17"/>
    </row>
    <row r="36" spans="1:8" ht="11.25" customHeight="1" x14ac:dyDescent="0.2">
      <c r="A36" s="307"/>
      <c r="B36" s="265"/>
      <c r="C36" s="357"/>
      <c r="D36" s="103"/>
      <c r="E36" s="17"/>
      <c r="F36" s="17"/>
      <c r="G36" s="17"/>
      <c r="H36" s="17"/>
    </row>
    <row r="37" spans="1:8" ht="11.25" customHeight="1" x14ac:dyDescent="0.2">
      <c r="A37" s="307"/>
      <c r="B37" s="265"/>
      <c r="C37" s="357"/>
      <c r="D37" s="103"/>
      <c r="E37" s="17"/>
      <c r="F37" s="17"/>
      <c r="G37" s="17"/>
      <c r="H37" s="17"/>
    </row>
    <row r="38" spans="1:8" ht="11.25" customHeight="1" x14ac:dyDescent="0.2">
      <c r="A38" s="307"/>
      <c r="B38" s="265"/>
      <c r="C38" s="357"/>
      <c r="D38" s="103"/>
      <c r="E38" s="17"/>
      <c r="F38" s="17"/>
      <c r="G38" s="17"/>
      <c r="H38" s="17"/>
    </row>
    <row r="39" spans="1:8" ht="11.25" customHeight="1" x14ac:dyDescent="0.2">
      <c r="A39" s="307"/>
      <c r="B39" s="265"/>
      <c r="C39" s="357"/>
      <c r="D39" s="103"/>
      <c r="E39" s="17"/>
      <c r="F39" s="17"/>
      <c r="G39" s="17"/>
      <c r="H39" s="17"/>
    </row>
    <row r="40" spans="1:8" ht="11.25" customHeight="1" x14ac:dyDescent="0.2">
      <c r="A40" s="307"/>
      <c r="B40" s="265"/>
      <c r="C40" s="357"/>
      <c r="D40" s="103"/>
      <c r="E40" s="17"/>
      <c r="F40" s="17"/>
      <c r="G40" s="17"/>
      <c r="H40" s="17"/>
    </row>
    <row r="41" spans="1:8" ht="11.25" customHeight="1" x14ac:dyDescent="0.2">
      <c r="A41" s="307"/>
      <c r="B41" s="265"/>
      <c r="C41" s="357"/>
      <c r="D41" s="103"/>
      <c r="E41" s="17"/>
      <c r="F41" s="17"/>
      <c r="G41" s="17"/>
      <c r="H41" s="17"/>
    </row>
    <row r="42" spans="1:8" ht="11.25" customHeight="1" x14ac:dyDescent="0.2">
      <c r="A42" s="307"/>
      <c r="B42" s="265"/>
      <c r="C42" s="357"/>
      <c r="D42" s="103"/>
      <c r="E42" s="17"/>
      <c r="F42" s="17"/>
      <c r="G42" s="17"/>
      <c r="H42" s="17"/>
    </row>
    <row r="43" spans="1:8" ht="11.25" customHeight="1" x14ac:dyDescent="0.2">
      <c r="A43" s="307"/>
      <c r="B43" s="265"/>
      <c r="C43" s="357"/>
      <c r="D43" s="103"/>
      <c r="E43" s="17"/>
      <c r="F43" s="17"/>
      <c r="G43" s="17"/>
      <c r="H43" s="17"/>
    </row>
    <row r="44" spans="1:8" ht="11.25" customHeight="1" x14ac:dyDescent="0.2">
      <c r="A44" s="307"/>
      <c r="B44" s="265"/>
      <c r="C44" s="357"/>
      <c r="D44" s="103"/>
      <c r="E44" s="17"/>
      <c r="F44" s="17"/>
      <c r="G44" s="17"/>
      <c r="H44" s="17"/>
    </row>
    <row r="45" spans="1:8" ht="11.25" customHeight="1" x14ac:dyDescent="0.2">
      <c r="A45" s="307"/>
      <c r="B45" s="265"/>
      <c r="C45" s="357"/>
      <c r="D45" s="103"/>
      <c r="E45" s="17"/>
      <c r="F45" s="17"/>
      <c r="G45" s="17"/>
      <c r="H45" s="17"/>
    </row>
    <row r="46" spans="1:8" ht="11.25" customHeight="1" x14ac:dyDescent="0.2">
      <c r="A46" s="307"/>
      <c r="B46" s="265"/>
      <c r="C46" s="357"/>
      <c r="D46" s="103"/>
      <c r="E46" s="17"/>
      <c r="F46" s="17"/>
      <c r="G46" s="17"/>
      <c r="H46" s="17"/>
    </row>
    <row r="47" spans="1:8" ht="11.25" customHeight="1" x14ac:dyDescent="0.2">
      <c r="A47" s="307"/>
      <c r="B47" s="265"/>
      <c r="C47" s="357"/>
      <c r="D47" s="103"/>
      <c r="E47" s="17"/>
      <c r="F47" s="17"/>
      <c r="G47" s="17"/>
      <c r="H47" s="17"/>
    </row>
    <row r="48" spans="1:8" ht="11.25" customHeight="1" x14ac:dyDescent="0.2">
      <c r="A48" s="307"/>
      <c r="B48" s="265"/>
      <c r="C48" s="357"/>
      <c r="D48" s="103"/>
      <c r="E48" s="17"/>
      <c r="F48" s="17"/>
      <c r="G48" s="17"/>
      <c r="H48" s="17"/>
    </row>
    <row r="49" spans="1:8" ht="11.25" customHeight="1" x14ac:dyDescent="0.2">
      <c r="A49" s="307"/>
      <c r="B49" s="265"/>
      <c r="C49" s="357"/>
      <c r="D49" s="103"/>
      <c r="E49" s="17"/>
      <c r="F49" s="17"/>
      <c r="G49" s="17"/>
      <c r="H49" s="17"/>
    </row>
    <row r="50" spans="1:8" ht="11.25" customHeight="1" x14ac:dyDescent="0.2">
      <c r="A50" s="307"/>
      <c r="B50" s="265"/>
      <c r="C50" s="357"/>
      <c r="D50" s="103"/>
      <c r="E50" s="17"/>
      <c r="F50" s="17"/>
      <c r="G50" s="17"/>
      <c r="H50" s="17"/>
    </row>
    <row r="51" spans="1:8" ht="11.25" customHeight="1" x14ac:dyDescent="0.2">
      <c r="A51" s="307"/>
      <c r="B51" s="265"/>
      <c r="C51" s="357"/>
      <c r="D51" s="103"/>
      <c r="E51" s="17"/>
      <c r="F51" s="17"/>
      <c r="G51" s="17"/>
      <c r="H51" s="17"/>
    </row>
    <row r="52" spans="1:8" ht="11.25" customHeight="1" x14ac:dyDescent="0.2">
      <c r="A52" s="307"/>
      <c r="B52" s="265"/>
      <c r="C52" s="357"/>
      <c r="D52" s="103"/>
      <c r="E52" s="17"/>
      <c r="F52" s="17"/>
      <c r="G52" s="17"/>
      <c r="H52" s="17"/>
    </row>
    <row r="53" spans="1:8" ht="11.25" customHeight="1" x14ac:dyDescent="0.2">
      <c r="A53" s="307"/>
      <c r="B53" s="265"/>
      <c r="C53" s="358"/>
      <c r="D53" s="101"/>
      <c r="E53" s="21"/>
      <c r="F53" s="21"/>
      <c r="G53" s="21"/>
      <c r="H53" s="21"/>
    </row>
    <row r="54" spans="1:8" ht="11.25" customHeight="1" x14ac:dyDescent="0.2">
      <c r="A54" s="307" t="s">
        <v>30</v>
      </c>
      <c r="B54" s="265" t="s">
        <v>31</v>
      </c>
      <c r="C54" s="356"/>
      <c r="D54" s="103"/>
      <c r="E54" s="17"/>
      <c r="F54" s="17"/>
      <c r="G54" s="17"/>
      <c r="H54" s="17"/>
    </row>
    <row r="55" spans="1:8" ht="11.25" customHeight="1" x14ac:dyDescent="0.2">
      <c r="A55" s="307"/>
      <c r="B55" s="265"/>
      <c r="C55" s="357"/>
      <c r="D55" s="103"/>
      <c r="E55" s="17"/>
      <c r="F55" s="17"/>
      <c r="G55" s="17"/>
      <c r="H55" s="17"/>
    </row>
    <row r="56" spans="1:8" ht="11.25" customHeight="1" x14ac:dyDescent="0.2">
      <c r="A56" s="307"/>
      <c r="B56" s="265"/>
      <c r="C56" s="357"/>
      <c r="D56" s="103"/>
      <c r="E56" s="17"/>
      <c r="F56" s="17"/>
      <c r="G56" s="17"/>
      <c r="H56" s="17"/>
    </row>
    <row r="57" spans="1:8" ht="11.25" customHeight="1" x14ac:dyDescent="0.2">
      <c r="A57" s="307"/>
      <c r="B57" s="265"/>
      <c r="C57" s="357"/>
      <c r="D57" s="103"/>
      <c r="E57" s="17"/>
      <c r="F57" s="17"/>
      <c r="G57" s="17"/>
      <c r="H57" s="17"/>
    </row>
    <row r="58" spans="1:8" ht="11.25" customHeight="1" x14ac:dyDescent="0.2">
      <c r="A58" s="307"/>
      <c r="B58" s="265"/>
      <c r="C58" s="358"/>
      <c r="D58" s="103"/>
      <c r="E58" s="17"/>
      <c r="F58" s="17"/>
      <c r="G58" s="17"/>
      <c r="H58" s="17"/>
    </row>
    <row r="59" spans="1:8" ht="11.25" customHeight="1" x14ac:dyDescent="0.2">
      <c r="A59" s="124" t="s">
        <v>32</v>
      </c>
      <c r="B59" s="122" t="s">
        <v>33</v>
      </c>
      <c r="C59" s="169"/>
      <c r="D59" s="101"/>
      <c r="E59" s="21"/>
      <c r="F59" s="21"/>
      <c r="G59" s="21"/>
      <c r="H59" s="21"/>
    </row>
    <row r="60" spans="1:8" ht="11.25" customHeight="1" x14ac:dyDescent="0.2">
      <c r="A60" s="359" t="s">
        <v>34</v>
      </c>
      <c r="B60" s="325" t="s">
        <v>61</v>
      </c>
      <c r="C60" s="357"/>
      <c r="D60" s="103"/>
      <c r="E60" s="17"/>
      <c r="F60" s="17"/>
      <c r="G60" s="17"/>
      <c r="H60" s="17"/>
    </row>
    <row r="61" spans="1:8" ht="11.25" customHeight="1" x14ac:dyDescent="0.2">
      <c r="A61" s="306"/>
      <c r="B61" s="327"/>
      <c r="C61" s="358"/>
      <c r="D61" s="101"/>
      <c r="E61" s="21"/>
      <c r="F61" s="21"/>
      <c r="G61" s="21"/>
      <c r="H61" s="21"/>
    </row>
    <row r="62" spans="1:8" ht="11.25" customHeight="1" x14ac:dyDescent="0.2">
      <c r="A62" s="307" t="s">
        <v>36</v>
      </c>
      <c r="B62" s="265" t="s">
        <v>43</v>
      </c>
      <c r="C62" s="356"/>
      <c r="D62" s="103"/>
      <c r="E62" s="17"/>
      <c r="F62" s="17"/>
      <c r="G62" s="17"/>
      <c r="H62" s="17"/>
    </row>
    <row r="63" spans="1:8" ht="11.25" customHeight="1" x14ac:dyDescent="0.2">
      <c r="A63" s="307"/>
      <c r="B63" s="265"/>
      <c r="C63" s="357"/>
      <c r="D63" s="103"/>
      <c r="E63" s="17"/>
      <c r="F63" s="17"/>
      <c r="G63" s="17"/>
      <c r="H63" s="17"/>
    </row>
    <row r="64" spans="1:8" ht="11.25" customHeight="1" x14ac:dyDescent="0.2">
      <c r="A64" s="307"/>
      <c r="B64" s="265"/>
      <c r="C64" s="357"/>
      <c r="D64" s="103"/>
      <c r="E64" s="17"/>
      <c r="F64" s="17"/>
      <c r="G64" s="17"/>
      <c r="H64" s="17"/>
    </row>
    <row r="65" spans="1:8" ht="11.25" customHeight="1" x14ac:dyDescent="0.2">
      <c r="A65" s="307"/>
      <c r="B65" s="265"/>
      <c r="C65" s="357"/>
      <c r="D65" s="103"/>
      <c r="E65" s="17"/>
      <c r="F65" s="17"/>
      <c r="G65" s="17"/>
      <c r="H65" s="17"/>
    </row>
    <row r="66" spans="1:8" ht="11.25" customHeight="1" x14ac:dyDescent="0.2">
      <c r="A66" s="307"/>
      <c r="B66" s="265"/>
      <c r="C66" s="357"/>
      <c r="D66" s="103"/>
      <c r="E66" s="17"/>
      <c r="F66" s="17"/>
      <c r="G66" s="17"/>
      <c r="H66" s="17"/>
    </row>
    <row r="67" spans="1:8" ht="11.25" customHeight="1" x14ac:dyDescent="0.2">
      <c r="A67" s="307"/>
      <c r="B67" s="265"/>
      <c r="C67" s="358"/>
      <c r="D67" s="101"/>
      <c r="E67" s="21"/>
      <c r="F67" s="21"/>
      <c r="G67" s="21"/>
      <c r="H67" s="21"/>
    </row>
    <row r="68" spans="1:8" ht="11.25" customHeight="1" x14ac:dyDescent="0.2">
      <c r="A68" s="307" t="s">
        <v>37</v>
      </c>
      <c r="B68" s="265" t="s">
        <v>38</v>
      </c>
      <c r="C68" s="353"/>
      <c r="D68" s="103"/>
      <c r="E68" s="17"/>
      <c r="F68" s="17"/>
      <c r="G68" s="17"/>
      <c r="H68" s="17"/>
    </row>
    <row r="69" spans="1:8" ht="11.25" customHeight="1" x14ac:dyDescent="0.2">
      <c r="A69" s="307"/>
      <c r="B69" s="265"/>
      <c r="C69" s="354"/>
      <c r="D69" s="103"/>
      <c r="E69" s="17"/>
      <c r="F69" s="17"/>
      <c r="G69" s="17"/>
      <c r="H69" s="17"/>
    </row>
    <row r="70" spans="1:8" ht="11.25" customHeight="1" x14ac:dyDescent="0.2">
      <c r="A70" s="307"/>
      <c r="B70" s="265"/>
      <c r="C70" s="354"/>
      <c r="D70" s="103"/>
      <c r="E70" s="17"/>
      <c r="F70" s="17"/>
      <c r="G70" s="17"/>
      <c r="H70" s="17"/>
    </row>
    <row r="71" spans="1:8" ht="11.25" customHeight="1" x14ac:dyDescent="0.2">
      <c r="A71" s="307"/>
      <c r="B71" s="265"/>
      <c r="C71" s="354"/>
      <c r="D71" s="103"/>
      <c r="E71" s="17"/>
      <c r="F71" s="17"/>
      <c r="G71" s="17"/>
      <c r="H71" s="17"/>
    </row>
    <row r="72" spans="1:8" ht="11.25" customHeight="1" x14ac:dyDescent="0.2">
      <c r="A72" s="307"/>
      <c r="B72" s="265"/>
      <c r="C72" s="355"/>
      <c r="D72" s="101"/>
      <c r="E72" s="21"/>
      <c r="F72" s="21"/>
      <c r="G72" s="21"/>
      <c r="H72" s="21"/>
    </row>
  </sheetData>
  <protectedRanges>
    <protectedRange sqref="C6 C3:C4 C8 D11:H72" name="Range1"/>
  </protectedRanges>
  <mergeCells count="22">
    <mergeCell ref="A68:A72"/>
    <mergeCell ref="B68:B72"/>
    <mergeCell ref="C68:C72"/>
    <mergeCell ref="A8:B8"/>
    <mergeCell ref="C54:C58"/>
    <mergeCell ref="C62:C67"/>
    <mergeCell ref="A54:A58"/>
    <mergeCell ref="B54:B58"/>
    <mergeCell ref="A62:A67"/>
    <mergeCell ref="B62:B67"/>
    <mergeCell ref="A60:A61"/>
    <mergeCell ref="B60:B61"/>
    <mergeCell ref="C60:C61"/>
    <mergeCell ref="A11:A53"/>
    <mergeCell ref="B11:B53"/>
    <mergeCell ref="C11:C53"/>
    <mergeCell ref="A10:B10"/>
    <mergeCell ref="A3:B3"/>
    <mergeCell ref="A4:B4"/>
    <mergeCell ref="A5:B5"/>
    <mergeCell ref="A7:B7"/>
    <mergeCell ref="A6:B6"/>
  </mergeCells>
  <hyperlinks>
    <hyperlink ref="E4" location="'b. List of result templates'!A1" display="the list of results templates" xr:uid="{00000000-0004-0000-1B00-000000000000}"/>
  </hyperlinks>
  <printOptions gridLines="1"/>
  <pageMargins left="0.70866141732283472" right="0.70866141732283472" top="0.74803149606299213" bottom="0.74803149606299213" header="0.31496062992125984" footer="0.31496062992125984"/>
  <pageSetup paperSize="9" scale="80" fitToHeight="4" orientation="landscape" verticalDpi="0" r:id="rId1"/>
  <headerFooter>
    <oddHeader>&amp;CResidue RESULTS for aquaculture crustaceans
Group B&amp;RPage &amp;P of &amp;N</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23"/>
  <sheetViews>
    <sheetView zoomScaleNormal="100" zoomScaleSheetLayoutView="100" workbookViewId="0">
      <pane xSplit="2" ySplit="8" topLeftCell="C9" activePane="bottomRight" state="frozen"/>
      <selection activeCell="J35" sqref="J35"/>
      <selection pane="topRight" activeCell="J35" sqref="J35"/>
      <selection pane="bottomLeft" activeCell="J35" sqref="J35"/>
      <selection pane="bottomRight" activeCell="D27" sqref="D27"/>
    </sheetView>
  </sheetViews>
  <sheetFormatPr defaultColWidth="9.140625" defaultRowHeight="10.5" x14ac:dyDescent="0.2"/>
  <cols>
    <col min="1" max="1" width="35.42578125" style="3" customWidth="1"/>
    <col min="2" max="2" width="17" style="2" customWidth="1"/>
    <col min="3" max="3" width="15.42578125" style="3" customWidth="1"/>
    <col min="4" max="4" width="32.5703125" style="3" customWidth="1"/>
    <col min="5" max="5" width="22.42578125" style="3" customWidth="1"/>
    <col min="6" max="6" width="18.5703125" style="3" customWidth="1"/>
    <col min="7" max="7" width="23.42578125" style="3" customWidth="1"/>
    <col min="8" max="16384" width="9.140625" style="3"/>
  </cols>
  <sheetData>
    <row r="1" spans="1:7" ht="20.25" x14ac:dyDescent="0.2">
      <c r="A1" s="43" t="s">
        <v>208</v>
      </c>
    </row>
    <row r="2" spans="1:7" ht="9.75" customHeight="1" thickBot="1" x14ac:dyDescent="0.25"/>
    <row r="3" spans="1:7" ht="12.75" customHeight="1" x14ac:dyDescent="0.2">
      <c r="A3" s="44" t="s">
        <v>45</v>
      </c>
      <c r="B3" s="40"/>
      <c r="D3" s="96" t="s">
        <v>186</v>
      </c>
      <c r="F3" s="104" t="s">
        <v>198</v>
      </c>
      <c r="G3" s="105"/>
    </row>
    <row r="4" spans="1:7" ht="21" thickBot="1" x14ac:dyDescent="0.25">
      <c r="A4" s="45" t="s">
        <v>46</v>
      </c>
      <c r="B4" s="41">
        <v>2023</v>
      </c>
      <c r="D4" s="97" t="s">
        <v>185</v>
      </c>
      <c r="E4" s="4"/>
      <c r="F4" s="106" t="s">
        <v>199</v>
      </c>
      <c r="G4" s="107"/>
    </row>
    <row r="5" spans="1:7" ht="21" thickBot="1" x14ac:dyDescent="0.25">
      <c r="A5" s="44" t="s">
        <v>47</v>
      </c>
      <c r="B5" s="126" t="s">
        <v>57</v>
      </c>
      <c r="F5" s="108" t="s">
        <v>200</v>
      </c>
      <c r="G5" s="109"/>
    </row>
    <row r="6" spans="1:7" ht="20.25" customHeight="1" thickBot="1" x14ac:dyDescent="0.25">
      <c r="A6" s="25" t="s">
        <v>86</v>
      </c>
      <c r="B6" s="119"/>
      <c r="D6" s="92" t="s">
        <v>189</v>
      </c>
      <c r="E6" s="93"/>
    </row>
    <row r="7" spans="1:7" ht="9.75" customHeight="1" x14ac:dyDescent="0.2">
      <c r="B7" s="9"/>
      <c r="C7" s="11"/>
      <c r="D7" s="11"/>
    </row>
    <row r="8" spans="1:7" s="12" customFormat="1" ht="57" customHeight="1" x14ac:dyDescent="0.2">
      <c r="A8" s="48" t="s">
        <v>95</v>
      </c>
      <c r="B8" s="47" t="s">
        <v>72</v>
      </c>
      <c r="C8" s="47" t="s">
        <v>192</v>
      </c>
      <c r="D8" s="48" t="s">
        <v>1</v>
      </c>
      <c r="E8" s="48" t="s">
        <v>2</v>
      </c>
      <c r="F8" s="48" t="s">
        <v>73</v>
      </c>
      <c r="G8" s="48" t="s">
        <v>196</v>
      </c>
    </row>
    <row r="9" spans="1:7" ht="11.25" customHeight="1" x14ac:dyDescent="0.2">
      <c r="A9" s="265" t="s">
        <v>94</v>
      </c>
      <c r="B9" s="300"/>
      <c r="C9" s="112"/>
      <c r="D9" s="18"/>
      <c r="E9" s="18"/>
      <c r="F9" s="20"/>
      <c r="G9" s="20"/>
    </row>
    <row r="10" spans="1:7" ht="9.75" customHeight="1" x14ac:dyDescent="0.2">
      <c r="A10" s="265"/>
      <c r="B10" s="300"/>
      <c r="C10" s="112"/>
      <c r="D10" s="18"/>
      <c r="E10" s="18"/>
      <c r="F10" s="20"/>
      <c r="G10" s="20"/>
    </row>
    <row r="11" spans="1:7" ht="9.75" customHeight="1" x14ac:dyDescent="0.2">
      <c r="A11" s="265"/>
      <c r="B11" s="300"/>
      <c r="C11" s="112"/>
      <c r="D11" s="18"/>
      <c r="E11" s="18"/>
      <c r="F11" s="18"/>
      <c r="G11" s="18"/>
    </row>
    <row r="12" spans="1:7" ht="9.75" customHeight="1" x14ac:dyDescent="0.2">
      <c r="A12" s="265"/>
      <c r="B12" s="300"/>
      <c r="C12" s="94"/>
      <c r="D12" s="31"/>
      <c r="E12" s="18"/>
      <c r="F12" s="18"/>
      <c r="G12" s="18"/>
    </row>
    <row r="13" spans="1:7" ht="9.75" customHeight="1" x14ac:dyDescent="0.2">
      <c r="A13" s="265"/>
      <c r="B13" s="300"/>
      <c r="C13" s="113"/>
      <c r="D13" s="21"/>
      <c r="E13" s="22"/>
      <c r="F13" s="22"/>
      <c r="G13" s="22"/>
    </row>
    <row r="14" spans="1:7" ht="11.25" customHeight="1" x14ac:dyDescent="0.2">
      <c r="A14" s="265" t="s">
        <v>80</v>
      </c>
      <c r="B14" s="300"/>
      <c r="C14" s="112"/>
      <c r="D14" s="18"/>
      <c r="E14" s="18"/>
      <c r="F14" s="20"/>
      <c r="G14" s="20"/>
    </row>
    <row r="15" spans="1:7" ht="9.75" customHeight="1" x14ac:dyDescent="0.2">
      <c r="A15" s="265"/>
      <c r="B15" s="300"/>
      <c r="C15" s="112"/>
      <c r="D15" s="18"/>
      <c r="E15" s="18"/>
      <c r="F15" s="20"/>
      <c r="G15" s="20"/>
    </row>
    <row r="16" spans="1:7" ht="9.75" customHeight="1" x14ac:dyDescent="0.2">
      <c r="A16" s="265"/>
      <c r="B16" s="300"/>
      <c r="C16" s="112"/>
      <c r="D16" s="18"/>
      <c r="E16" s="18"/>
      <c r="F16" s="18"/>
      <c r="G16" s="18"/>
    </row>
    <row r="17" spans="1:7" ht="9.75" customHeight="1" x14ac:dyDescent="0.2">
      <c r="A17" s="265"/>
      <c r="B17" s="300"/>
      <c r="C17" s="94"/>
      <c r="D17" s="31"/>
      <c r="E17" s="18"/>
      <c r="F17" s="18"/>
      <c r="G17" s="18"/>
    </row>
    <row r="18" spans="1:7" ht="9.75" customHeight="1" x14ac:dyDescent="0.2">
      <c r="A18" s="265"/>
      <c r="B18" s="300"/>
      <c r="C18" s="113"/>
      <c r="D18" s="21"/>
      <c r="E18" s="22"/>
      <c r="F18" s="22"/>
      <c r="G18" s="22"/>
    </row>
    <row r="19" spans="1:7" ht="11.25" customHeight="1" x14ac:dyDescent="0.2">
      <c r="A19" s="265" t="s">
        <v>79</v>
      </c>
      <c r="B19" s="300"/>
      <c r="C19" s="112"/>
      <c r="D19" s="18"/>
      <c r="E19" s="18"/>
      <c r="F19" s="20"/>
      <c r="G19" s="20"/>
    </row>
    <row r="20" spans="1:7" ht="9.75" customHeight="1" x14ac:dyDescent="0.2">
      <c r="A20" s="265"/>
      <c r="B20" s="300"/>
      <c r="C20" s="112"/>
      <c r="D20" s="18"/>
      <c r="E20" s="18"/>
      <c r="F20" s="20"/>
      <c r="G20" s="20"/>
    </row>
    <row r="21" spans="1:7" ht="9.75" customHeight="1" x14ac:dyDescent="0.2">
      <c r="A21" s="265"/>
      <c r="B21" s="300"/>
      <c r="C21" s="112"/>
      <c r="D21" s="18"/>
      <c r="E21" s="18"/>
      <c r="F21" s="18"/>
      <c r="G21" s="18"/>
    </row>
    <row r="22" spans="1:7" ht="9.75" customHeight="1" x14ac:dyDescent="0.2">
      <c r="A22" s="265"/>
      <c r="B22" s="300"/>
      <c r="C22" s="94"/>
      <c r="D22" s="31"/>
      <c r="E22" s="18"/>
      <c r="F22" s="18"/>
      <c r="G22" s="18"/>
    </row>
    <row r="23" spans="1:7" ht="9.75" customHeight="1" x14ac:dyDescent="0.2">
      <c r="A23" s="265"/>
      <c r="B23" s="300"/>
      <c r="C23" s="113"/>
      <c r="D23" s="21"/>
      <c r="E23" s="22"/>
      <c r="F23" s="22"/>
      <c r="G23" s="22"/>
    </row>
  </sheetData>
  <protectedRanges>
    <protectedRange password="CDC0" sqref="B3:B4 C9:G23" name="Range1"/>
  </protectedRanges>
  <mergeCells count="6">
    <mergeCell ref="A19:A23"/>
    <mergeCell ref="B19:B23"/>
    <mergeCell ref="A9:A13"/>
    <mergeCell ref="B9:B13"/>
    <mergeCell ref="A14:A18"/>
    <mergeCell ref="B14:B18"/>
  </mergeCells>
  <hyperlinks>
    <hyperlink ref="D4" location="'b. List of result templates'!A1" display="the list of results templates" xr:uid="{00000000-0004-0000-1C00-000000000000}"/>
  </hyperlinks>
  <printOptions gridLines="1"/>
  <pageMargins left="0.74803149606299213" right="0.31496062992125984" top="0.98425196850393704" bottom="0.98425196850393704" header="0.51181102362204722" footer="0.51181102362204722"/>
  <pageSetup paperSize="9" scale="84" fitToHeight="4" orientation="landscape" r:id="rId1"/>
  <headerFooter alignWithMargins="0">
    <oddHeader>&amp;CResidue RESULTS for aquaculture crustaceans  
Contaminants&amp;RPage &amp;P of &amp;N</oddHeader>
  </headerFooter>
  <rowBreaks count="1" manualBreakCount="1">
    <brk id="7"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K89"/>
  <sheetViews>
    <sheetView topLeftCell="A72" zoomScale="98" zoomScaleNormal="98" zoomScaleSheetLayoutView="100" workbookViewId="0">
      <selection activeCell="I75" sqref="I75"/>
    </sheetView>
  </sheetViews>
  <sheetFormatPr defaultColWidth="9.140625" defaultRowHeight="10.5" x14ac:dyDescent="0.2"/>
  <cols>
    <col min="1" max="1" width="4.5703125" style="3" customWidth="1"/>
    <col min="2" max="2" width="24.5703125" style="3" customWidth="1"/>
    <col min="3" max="3" width="7.140625" style="2" customWidth="1"/>
    <col min="4" max="4" width="11.5703125" style="3" customWidth="1"/>
    <col min="5" max="5" width="6" style="3" customWidth="1"/>
    <col min="6" max="6" width="7" style="3" customWidth="1"/>
    <col min="7" max="7" width="13.42578125" style="3" customWidth="1"/>
    <col min="8" max="8" width="61.42578125" style="3" bestFit="1" customWidth="1"/>
    <col min="9" max="9" width="17.5703125" style="3" bestFit="1" customWidth="1"/>
    <col min="10" max="10" width="22.5703125" style="3" customWidth="1"/>
    <col min="11" max="11" width="19.85546875" style="3" customWidth="1"/>
    <col min="12" max="16384" width="9.140625" style="3"/>
  </cols>
  <sheetData>
    <row r="1" spans="1:11" ht="20.25" x14ac:dyDescent="0.2">
      <c r="A1" s="43" t="s">
        <v>180</v>
      </c>
      <c r="B1" s="1"/>
    </row>
    <row r="2" spans="1:11" ht="9.75" customHeight="1" thickBot="1" x14ac:dyDescent="0.25"/>
    <row r="3" spans="1:11" ht="18" customHeight="1" x14ac:dyDescent="0.2">
      <c r="A3" s="266" t="s">
        <v>45</v>
      </c>
      <c r="B3" s="267"/>
      <c r="C3" s="270" t="s">
        <v>491</v>
      </c>
      <c r="D3" s="271"/>
      <c r="E3" s="272"/>
      <c r="F3" s="4"/>
      <c r="G3" s="4"/>
      <c r="H3" s="96" t="s">
        <v>186</v>
      </c>
      <c r="I3" s="4"/>
      <c r="J3" s="104" t="s">
        <v>198</v>
      </c>
      <c r="K3" s="105"/>
    </row>
    <row r="4" spans="1:11" ht="21" thickBot="1" x14ac:dyDescent="0.25">
      <c r="A4" s="268" t="s">
        <v>46</v>
      </c>
      <c r="B4" s="269"/>
      <c r="C4" s="273">
        <v>2023</v>
      </c>
      <c r="D4" s="274"/>
      <c r="E4" s="275"/>
      <c r="F4" s="178"/>
      <c r="G4" s="4"/>
      <c r="H4" s="97" t="s">
        <v>185</v>
      </c>
      <c r="I4" s="4"/>
      <c r="J4" s="106" t="s">
        <v>199</v>
      </c>
      <c r="K4" s="107"/>
    </row>
    <row r="5" spans="1:11" ht="21" thickBot="1" x14ac:dyDescent="0.25">
      <c r="A5" s="266" t="s">
        <v>47</v>
      </c>
      <c r="B5" s="267"/>
      <c r="C5" s="282" t="s">
        <v>4</v>
      </c>
      <c r="D5" s="283"/>
      <c r="E5" s="283"/>
      <c r="F5" s="179"/>
      <c r="G5" s="5"/>
      <c r="H5" s="5"/>
      <c r="I5" s="5"/>
      <c r="J5" s="108" t="s">
        <v>200</v>
      </c>
      <c r="K5" s="109"/>
    </row>
    <row r="6" spans="1:11" ht="44.25" customHeight="1" thickBot="1" x14ac:dyDescent="0.25">
      <c r="A6" s="265" t="s">
        <v>44</v>
      </c>
      <c r="B6" s="278"/>
      <c r="C6" s="293">
        <v>34616</v>
      </c>
      <c r="D6" s="294"/>
      <c r="E6" s="295"/>
      <c r="F6" s="180"/>
      <c r="G6" s="6"/>
      <c r="J6" s="7"/>
      <c r="K6" s="7"/>
    </row>
    <row r="7" spans="1:11" ht="25.5" customHeight="1" thickBot="1" x14ac:dyDescent="0.25">
      <c r="A7" s="276" t="s">
        <v>181</v>
      </c>
      <c r="B7" s="277"/>
      <c r="C7" s="279">
        <f>C6*0.25%</f>
        <v>86.54</v>
      </c>
      <c r="D7" s="280"/>
      <c r="E7" s="280"/>
      <c r="F7" s="281"/>
      <c r="G7" s="9"/>
    </row>
    <row r="8" spans="1:11" ht="21" thickBot="1" x14ac:dyDescent="0.25">
      <c r="A8" s="265" t="s">
        <v>62</v>
      </c>
      <c r="B8" s="278"/>
      <c r="C8" s="290">
        <v>87</v>
      </c>
      <c r="D8" s="291"/>
      <c r="E8" s="291"/>
      <c r="F8" s="292"/>
      <c r="G8" s="9"/>
      <c r="H8" s="92" t="s">
        <v>189</v>
      </c>
      <c r="I8" s="208">
        <v>87</v>
      </c>
    </row>
    <row r="9" spans="1:11" ht="9.75" customHeight="1" x14ac:dyDescent="0.2">
      <c r="B9" s="8"/>
      <c r="C9" s="9"/>
      <c r="D9" s="10"/>
      <c r="E9" s="10"/>
      <c r="F9" s="10"/>
      <c r="G9" s="10"/>
      <c r="H9" s="11"/>
      <c r="I9" s="11"/>
    </row>
    <row r="10" spans="1:11" s="12" customFormat="1" ht="20.100000000000001" customHeight="1" x14ac:dyDescent="0.2">
      <c r="A10" s="284" t="s">
        <v>99</v>
      </c>
      <c r="B10" s="285"/>
      <c r="C10" s="255" t="s">
        <v>217</v>
      </c>
      <c r="D10" s="256"/>
      <c r="E10" s="256"/>
      <c r="F10" s="257"/>
      <c r="G10" s="261" t="s">
        <v>187</v>
      </c>
      <c r="H10" s="254" t="s">
        <v>1</v>
      </c>
      <c r="I10" s="258" t="s">
        <v>184</v>
      </c>
      <c r="J10" s="254" t="s">
        <v>73</v>
      </c>
      <c r="K10" s="254" t="s">
        <v>178</v>
      </c>
    </row>
    <row r="11" spans="1:11" s="12" customFormat="1" ht="20.100000000000001" customHeight="1" x14ac:dyDescent="0.2">
      <c r="A11" s="286"/>
      <c r="B11" s="287"/>
      <c r="C11" s="13" t="s">
        <v>5</v>
      </c>
      <c r="D11" s="13" t="s">
        <v>6</v>
      </c>
      <c r="E11" s="14" t="s">
        <v>11</v>
      </c>
      <c r="F11" s="47" t="s">
        <v>11</v>
      </c>
      <c r="G11" s="262"/>
      <c r="H11" s="254"/>
      <c r="I11" s="259"/>
      <c r="J11" s="254"/>
      <c r="K11" s="254"/>
    </row>
    <row r="12" spans="1:11" s="12" customFormat="1" ht="12" x14ac:dyDescent="0.2">
      <c r="A12" s="288"/>
      <c r="B12" s="289"/>
      <c r="C12" s="15" t="s">
        <v>3</v>
      </c>
      <c r="D12" s="15" t="s">
        <v>3</v>
      </c>
      <c r="E12" s="15" t="s">
        <v>3</v>
      </c>
      <c r="F12" s="47" t="s">
        <v>0</v>
      </c>
      <c r="G12" s="263"/>
      <c r="H12" s="254"/>
      <c r="I12" s="260"/>
      <c r="J12" s="254"/>
      <c r="K12" s="254"/>
    </row>
    <row r="13" spans="1:11" ht="9.75" customHeight="1" x14ac:dyDescent="0.2">
      <c r="A13" s="264" t="s">
        <v>12</v>
      </c>
      <c r="B13" s="296" t="s">
        <v>53</v>
      </c>
      <c r="C13" s="251">
        <v>2</v>
      </c>
      <c r="D13" s="251">
        <v>2</v>
      </c>
      <c r="E13" s="251">
        <f>SUM(C13:D16)</f>
        <v>4</v>
      </c>
      <c r="F13" s="248">
        <v>4</v>
      </c>
      <c r="G13" s="181">
        <v>4</v>
      </c>
      <c r="H13" s="181" t="s">
        <v>228</v>
      </c>
      <c r="I13" s="181" t="s">
        <v>231</v>
      </c>
      <c r="J13" s="181" t="s">
        <v>490</v>
      </c>
      <c r="K13" s="181"/>
    </row>
    <row r="14" spans="1:11" ht="9.75" customHeight="1" x14ac:dyDescent="0.2">
      <c r="A14" s="264"/>
      <c r="B14" s="296"/>
      <c r="C14" s="252"/>
      <c r="D14" s="252"/>
      <c r="E14" s="252"/>
      <c r="F14" s="249"/>
      <c r="G14" s="181">
        <v>4</v>
      </c>
      <c r="H14" s="181" t="s">
        <v>229</v>
      </c>
      <c r="I14" s="181" t="s">
        <v>231</v>
      </c>
      <c r="J14" s="181" t="s">
        <v>490</v>
      </c>
      <c r="K14" s="181"/>
    </row>
    <row r="15" spans="1:11" ht="9.75" customHeight="1" x14ac:dyDescent="0.2">
      <c r="A15" s="264"/>
      <c r="B15" s="296"/>
      <c r="C15" s="252"/>
      <c r="D15" s="252"/>
      <c r="E15" s="252"/>
      <c r="F15" s="249"/>
      <c r="G15" s="181">
        <v>4</v>
      </c>
      <c r="H15" s="181" t="s">
        <v>230</v>
      </c>
      <c r="I15" s="181" t="s">
        <v>231</v>
      </c>
      <c r="J15" s="181" t="s">
        <v>490</v>
      </c>
      <c r="K15" s="181"/>
    </row>
    <row r="16" spans="1:11" ht="9.75" customHeight="1" x14ac:dyDescent="0.2">
      <c r="A16" s="264"/>
      <c r="B16" s="296"/>
      <c r="C16" s="253"/>
      <c r="D16" s="253"/>
      <c r="E16" s="253"/>
      <c r="F16" s="250"/>
      <c r="G16" s="181"/>
      <c r="H16" s="181"/>
      <c r="I16" s="181"/>
      <c r="J16" s="181"/>
      <c r="K16" s="181"/>
    </row>
    <row r="17" spans="1:11" ht="9.75" customHeight="1" x14ac:dyDescent="0.2">
      <c r="A17" s="264" t="s">
        <v>13</v>
      </c>
      <c r="B17" s="296" t="s">
        <v>83</v>
      </c>
      <c r="C17" s="251">
        <v>2</v>
      </c>
      <c r="D17" s="251">
        <v>8</v>
      </c>
      <c r="E17" s="251">
        <f>SUM(C17:D23)</f>
        <v>10</v>
      </c>
      <c r="F17" s="248">
        <v>12</v>
      </c>
      <c r="G17" s="181">
        <v>12</v>
      </c>
      <c r="H17" s="181" t="s">
        <v>232</v>
      </c>
      <c r="I17" s="181" t="s">
        <v>236</v>
      </c>
      <c r="J17" s="181" t="s">
        <v>490</v>
      </c>
      <c r="K17" s="181"/>
    </row>
    <row r="18" spans="1:11" ht="9.75" customHeight="1" x14ac:dyDescent="0.2">
      <c r="A18" s="264"/>
      <c r="B18" s="296"/>
      <c r="C18" s="252"/>
      <c r="D18" s="252"/>
      <c r="E18" s="252"/>
      <c r="F18" s="249"/>
      <c r="G18" s="181">
        <v>12</v>
      </c>
      <c r="H18" s="181" t="s">
        <v>233</v>
      </c>
      <c r="I18" s="181" t="s">
        <v>236</v>
      </c>
      <c r="J18" s="181" t="s">
        <v>490</v>
      </c>
      <c r="K18" s="181"/>
    </row>
    <row r="19" spans="1:11" ht="9.75" customHeight="1" x14ac:dyDescent="0.2">
      <c r="A19" s="264"/>
      <c r="B19" s="296"/>
      <c r="C19" s="252"/>
      <c r="D19" s="252"/>
      <c r="E19" s="252"/>
      <c r="F19" s="249"/>
      <c r="G19" s="181">
        <v>12</v>
      </c>
      <c r="H19" s="181" t="s">
        <v>234</v>
      </c>
      <c r="I19" s="181" t="s">
        <v>236</v>
      </c>
      <c r="J19" s="181" t="s">
        <v>490</v>
      </c>
      <c r="K19" s="181"/>
    </row>
    <row r="20" spans="1:11" ht="9.75" customHeight="1" x14ac:dyDescent="0.2">
      <c r="A20" s="264"/>
      <c r="B20" s="296"/>
      <c r="C20" s="252"/>
      <c r="D20" s="252"/>
      <c r="E20" s="252"/>
      <c r="F20" s="249"/>
      <c r="G20" s="181">
        <v>12</v>
      </c>
      <c r="H20" s="181" t="s">
        <v>235</v>
      </c>
      <c r="I20" s="181" t="s">
        <v>236</v>
      </c>
      <c r="J20" s="181" t="s">
        <v>490</v>
      </c>
      <c r="K20" s="181"/>
    </row>
    <row r="21" spans="1:11" ht="9.75" customHeight="1" x14ac:dyDescent="0.2">
      <c r="A21" s="264"/>
      <c r="B21" s="296"/>
      <c r="C21" s="252"/>
      <c r="D21" s="252"/>
      <c r="E21" s="252"/>
      <c r="F21" s="249"/>
      <c r="G21" s="181"/>
      <c r="H21" s="181"/>
      <c r="I21" s="181"/>
      <c r="J21" s="181"/>
      <c r="K21" s="181"/>
    </row>
    <row r="22" spans="1:11" ht="9.75" customHeight="1" x14ac:dyDescent="0.2">
      <c r="A22" s="264"/>
      <c r="B22" s="296"/>
      <c r="C22" s="252"/>
      <c r="D22" s="252"/>
      <c r="E22" s="252"/>
      <c r="F22" s="249"/>
      <c r="G22" s="181"/>
      <c r="H22" s="181"/>
      <c r="I22" s="181"/>
      <c r="J22" s="181"/>
      <c r="K22" s="181"/>
    </row>
    <row r="23" spans="1:11" ht="9.75" customHeight="1" x14ac:dyDescent="0.2">
      <c r="A23" s="264"/>
      <c r="B23" s="296"/>
      <c r="C23" s="253"/>
      <c r="D23" s="253"/>
      <c r="E23" s="253"/>
      <c r="F23" s="250"/>
      <c r="G23" s="181"/>
      <c r="H23" s="181"/>
      <c r="I23" s="181"/>
      <c r="J23" s="181"/>
      <c r="K23" s="181"/>
    </row>
    <row r="24" spans="1:11" ht="9.75" customHeight="1" x14ac:dyDescent="0.2">
      <c r="A24" s="264" t="s">
        <v>14</v>
      </c>
      <c r="B24" s="296" t="s">
        <v>84</v>
      </c>
      <c r="C24" s="251">
        <v>2</v>
      </c>
      <c r="D24" s="251">
        <v>10</v>
      </c>
      <c r="E24" s="251">
        <f>SUM(C24:D31)</f>
        <v>12</v>
      </c>
      <c r="F24" s="248">
        <v>12</v>
      </c>
      <c r="G24" s="181">
        <v>12</v>
      </c>
      <c r="H24" s="181" t="s">
        <v>238</v>
      </c>
      <c r="I24" s="181" t="s">
        <v>237</v>
      </c>
      <c r="J24" s="181" t="s">
        <v>490</v>
      </c>
      <c r="K24" s="181"/>
    </row>
    <row r="25" spans="1:11" ht="9.75" customHeight="1" x14ac:dyDescent="0.2">
      <c r="A25" s="264"/>
      <c r="B25" s="296"/>
      <c r="C25" s="252"/>
      <c r="D25" s="252"/>
      <c r="E25" s="252"/>
      <c r="F25" s="249"/>
      <c r="G25" s="181">
        <v>12</v>
      </c>
      <c r="H25" s="181" t="s">
        <v>239</v>
      </c>
      <c r="I25" s="181" t="s">
        <v>237</v>
      </c>
      <c r="J25" s="181" t="s">
        <v>490</v>
      </c>
      <c r="K25" s="181"/>
    </row>
    <row r="26" spans="1:11" ht="9.75" customHeight="1" x14ac:dyDescent="0.2">
      <c r="A26" s="264"/>
      <c r="B26" s="296"/>
      <c r="C26" s="252"/>
      <c r="D26" s="252"/>
      <c r="E26" s="252"/>
      <c r="F26" s="249"/>
      <c r="G26" s="181">
        <v>12</v>
      </c>
      <c r="H26" s="181" t="s">
        <v>240</v>
      </c>
      <c r="I26" s="181" t="s">
        <v>237</v>
      </c>
      <c r="J26" s="181" t="s">
        <v>490</v>
      </c>
      <c r="K26" s="181"/>
    </row>
    <row r="27" spans="1:11" ht="9.75" customHeight="1" x14ac:dyDescent="0.2">
      <c r="A27" s="264"/>
      <c r="B27" s="296"/>
      <c r="C27" s="252"/>
      <c r="D27" s="252"/>
      <c r="E27" s="252"/>
      <c r="F27" s="249"/>
      <c r="G27" s="181">
        <v>12</v>
      </c>
      <c r="H27" s="181" t="s">
        <v>241</v>
      </c>
      <c r="I27" s="181" t="s">
        <v>237</v>
      </c>
      <c r="J27" s="181" t="s">
        <v>490</v>
      </c>
      <c r="K27" s="181"/>
    </row>
    <row r="28" spans="1:11" ht="9.75" customHeight="1" x14ac:dyDescent="0.2">
      <c r="A28" s="264"/>
      <c r="B28" s="296"/>
      <c r="C28" s="252"/>
      <c r="D28" s="252"/>
      <c r="E28" s="252"/>
      <c r="F28" s="249"/>
      <c r="G28" s="181">
        <v>12</v>
      </c>
      <c r="H28" s="181" t="s">
        <v>242</v>
      </c>
      <c r="I28" s="181" t="s">
        <v>237</v>
      </c>
      <c r="J28" s="181" t="s">
        <v>490</v>
      </c>
      <c r="K28" s="181"/>
    </row>
    <row r="29" spans="1:11" ht="9.75" customHeight="1" x14ac:dyDescent="0.2">
      <c r="A29" s="264"/>
      <c r="B29" s="296"/>
      <c r="C29" s="252"/>
      <c r="D29" s="252"/>
      <c r="E29" s="252"/>
      <c r="F29" s="249"/>
      <c r="G29" s="181">
        <v>12</v>
      </c>
      <c r="H29" s="181" t="s">
        <v>243</v>
      </c>
      <c r="I29" s="181" t="s">
        <v>237</v>
      </c>
      <c r="J29" s="181" t="s">
        <v>490</v>
      </c>
      <c r="K29" s="181"/>
    </row>
    <row r="30" spans="1:11" ht="9.75" customHeight="1" x14ac:dyDescent="0.2">
      <c r="A30" s="264"/>
      <c r="B30" s="296"/>
      <c r="C30" s="252"/>
      <c r="D30" s="252"/>
      <c r="E30" s="252"/>
      <c r="F30" s="249"/>
      <c r="G30" s="181"/>
      <c r="H30" s="198" t="s">
        <v>369</v>
      </c>
      <c r="I30" s="19"/>
      <c r="J30" s="19"/>
      <c r="K30" s="19"/>
    </row>
    <row r="31" spans="1:11" ht="9.75" customHeight="1" x14ac:dyDescent="0.2">
      <c r="A31" s="264"/>
      <c r="B31" s="296"/>
      <c r="C31" s="252"/>
      <c r="D31" s="252"/>
      <c r="E31" s="252"/>
      <c r="F31" s="249"/>
      <c r="G31" s="181"/>
      <c r="H31" s="199" t="s">
        <v>461</v>
      </c>
      <c r="I31" s="19"/>
      <c r="J31" s="19"/>
      <c r="K31" s="19"/>
    </row>
    <row r="32" spans="1:11" ht="9.75" customHeight="1" x14ac:dyDescent="0.2">
      <c r="A32" s="264" t="s">
        <v>15</v>
      </c>
      <c r="B32" s="296" t="s">
        <v>85</v>
      </c>
      <c r="C32" s="251">
        <v>2</v>
      </c>
      <c r="D32" s="251">
        <v>6</v>
      </c>
      <c r="E32" s="251">
        <f>SUM(C32:D38)</f>
        <v>8</v>
      </c>
      <c r="F32" s="248">
        <v>8</v>
      </c>
      <c r="G32" s="181">
        <v>8</v>
      </c>
      <c r="H32" s="181" t="s">
        <v>244</v>
      </c>
      <c r="I32" s="181" t="s">
        <v>248</v>
      </c>
      <c r="J32" s="181" t="s">
        <v>490</v>
      </c>
      <c r="K32" s="181"/>
    </row>
    <row r="33" spans="1:11" ht="9.75" customHeight="1" x14ac:dyDescent="0.2">
      <c r="A33" s="264"/>
      <c r="B33" s="296"/>
      <c r="C33" s="252"/>
      <c r="D33" s="252"/>
      <c r="E33" s="252"/>
      <c r="F33" s="249"/>
      <c r="G33" s="181">
        <v>8</v>
      </c>
      <c r="H33" s="181" t="s">
        <v>245</v>
      </c>
      <c r="I33" s="181" t="s">
        <v>248</v>
      </c>
      <c r="J33" s="181" t="s">
        <v>490</v>
      </c>
      <c r="K33" s="181"/>
    </row>
    <row r="34" spans="1:11" ht="9.75" customHeight="1" x14ac:dyDescent="0.2">
      <c r="A34" s="264"/>
      <c r="B34" s="296"/>
      <c r="C34" s="252"/>
      <c r="D34" s="252"/>
      <c r="E34" s="252"/>
      <c r="F34" s="249"/>
      <c r="G34" s="181">
        <v>8</v>
      </c>
      <c r="H34" s="181" t="s">
        <v>246</v>
      </c>
      <c r="I34" s="181" t="s">
        <v>248</v>
      </c>
      <c r="J34" s="181" t="s">
        <v>490</v>
      </c>
      <c r="K34" s="181"/>
    </row>
    <row r="35" spans="1:11" ht="9.75" customHeight="1" x14ac:dyDescent="0.2">
      <c r="A35" s="264"/>
      <c r="B35" s="296"/>
      <c r="C35" s="252"/>
      <c r="D35" s="252"/>
      <c r="E35" s="252"/>
      <c r="F35" s="249"/>
      <c r="G35" s="181">
        <v>8</v>
      </c>
      <c r="H35" s="181" t="s">
        <v>247</v>
      </c>
      <c r="I35" s="181" t="s">
        <v>248</v>
      </c>
      <c r="J35" s="181" t="s">
        <v>490</v>
      </c>
      <c r="K35" s="181"/>
    </row>
    <row r="36" spans="1:11" ht="9.75" customHeight="1" x14ac:dyDescent="0.2">
      <c r="A36" s="264"/>
      <c r="B36" s="296"/>
      <c r="C36" s="252"/>
      <c r="D36" s="252"/>
      <c r="E36" s="252"/>
      <c r="F36" s="249"/>
      <c r="G36" s="181"/>
      <c r="H36" s="181"/>
      <c r="I36" s="181"/>
      <c r="J36" s="181"/>
      <c r="K36" s="181"/>
    </row>
    <row r="37" spans="1:11" ht="9.75" customHeight="1" x14ac:dyDescent="0.2">
      <c r="A37" s="264"/>
      <c r="B37" s="296"/>
      <c r="C37" s="252"/>
      <c r="D37" s="252"/>
      <c r="E37" s="252"/>
      <c r="F37" s="249"/>
      <c r="G37" s="181"/>
      <c r="H37" s="181"/>
      <c r="I37" s="181"/>
      <c r="J37" s="181"/>
      <c r="K37" s="181"/>
    </row>
    <row r="38" spans="1:11" ht="9.75" customHeight="1" x14ac:dyDescent="0.2">
      <c r="A38" s="264"/>
      <c r="B38" s="296"/>
      <c r="C38" s="253"/>
      <c r="D38" s="253"/>
      <c r="E38" s="253"/>
      <c r="F38" s="250"/>
      <c r="G38" s="181"/>
      <c r="H38" s="181"/>
      <c r="I38" s="181"/>
      <c r="J38" s="181"/>
      <c r="K38" s="181"/>
    </row>
    <row r="39" spans="1:11" ht="9.75" customHeight="1" x14ac:dyDescent="0.2">
      <c r="A39" s="264" t="s">
        <v>16</v>
      </c>
      <c r="B39" s="296" t="s">
        <v>49</v>
      </c>
      <c r="C39" s="251">
        <v>2</v>
      </c>
      <c r="D39" s="251">
        <f>C39</f>
        <v>2</v>
      </c>
      <c r="E39" s="251">
        <f>SUM(C39:D41)</f>
        <v>4</v>
      </c>
      <c r="F39" s="248">
        <v>4</v>
      </c>
      <c r="G39" s="181">
        <v>4</v>
      </c>
      <c r="H39" s="181" t="s">
        <v>249</v>
      </c>
      <c r="I39" s="181" t="s">
        <v>248</v>
      </c>
      <c r="J39" s="181" t="s">
        <v>490</v>
      </c>
      <c r="K39" s="181"/>
    </row>
    <row r="40" spans="1:11" ht="9.75" customHeight="1" x14ac:dyDescent="0.2">
      <c r="A40" s="264"/>
      <c r="B40" s="296"/>
      <c r="C40" s="252"/>
      <c r="D40" s="252"/>
      <c r="E40" s="252"/>
      <c r="F40" s="249"/>
      <c r="G40" s="181">
        <v>4</v>
      </c>
      <c r="H40" s="181" t="s">
        <v>250</v>
      </c>
      <c r="I40" s="181" t="s">
        <v>248</v>
      </c>
      <c r="J40" s="181" t="s">
        <v>490</v>
      </c>
      <c r="K40" s="181"/>
    </row>
    <row r="41" spans="1:11" ht="9.75" customHeight="1" x14ac:dyDescent="0.2">
      <c r="A41" s="264"/>
      <c r="B41" s="296"/>
      <c r="C41" s="252"/>
      <c r="D41" s="252"/>
      <c r="E41" s="252"/>
      <c r="F41" s="249"/>
      <c r="G41" s="181">
        <v>4</v>
      </c>
      <c r="H41" s="181" t="s">
        <v>251</v>
      </c>
      <c r="I41" s="181" t="s">
        <v>248</v>
      </c>
      <c r="J41" s="181" t="s">
        <v>490</v>
      </c>
      <c r="K41" s="181"/>
    </row>
    <row r="42" spans="1:11" ht="19.5" customHeight="1" x14ac:dyDescent="0.2">
      <c r="A42" s="37" t="s">
        <v>17</v>
      </c>
      <c r="B42" s="25" t="s">
        <v>9</v>
      </c>
      <c r="C42" s="26">
        <v>2</v>
      </c>
      <c r="D42" s="26">
        <v>6</v>
      </c>
      <c r="E42" s="26">
        <f>SUM(C42:D42)</f>
        <v>8</v>
      </c>
      <c r="F42" s="27">
        <v>8</v>
      </c>
      <c r="G42" s="181">
        <v>8</v>
      </c>
      <c r="H42" s="181" t="s">
        <v>9</v>
      </c>
      <c r="I42" s="181" t="s">
        <v>257</v>
      </c>
      <c r="J42" s="181" t="s">
        <v>490</v>
      </c>
      <c r="K42" s="181"/>
    </row>
    <row r="43" spans="1:11" ht="9.75" customHeight="1" x14ac:dyDescent="0.2">
      <c r="A43" s="264" t="s">
        <v>18</v>
      </c>
      <c r="B43" s="266" t="s">
        <v>20</v>
      </c>
      <c r="C43" s="251">
        <v>0</v>
      </c>
      <c r="D43" s="251">
        <v>5</v>
      </c>
      <c r="E43" s="251">
        <f>SUM(C43:D43)</f>
        <v>5</v>
      </c>
      <c r="F43" s="297">
        <v>5</v>
      </c>
      <c r="G43" s="181">
        <v>5</v>
      </c>
      <c r="H43" s="181" t="s">
        <v>253</v>
      </c>
      <c r="I43" s="181" t="s">
        <v>252</v>
      </c>
      <c r="J43" s="181" t="s">
        <v>490</v>
      </c>
      <c r="K43" s="181"/>
    </row>
    <row r="44" spans="1:11" ht="9.75" customHeight="1" x14ac:dyDescent="0.2">
      <c r="A44" s="264"/>
      <c r="B44" s="266"/>
      <c r="C44" s="252"/>
      <c r="D44" s="252"/>
      <c r="E44" s="252"/>
      <c r="F44" s="298"/>
      <c r="G44" s="181">
        <v>5</v>
      </c>
      <c r="H44" s="181" t="s">
        <v>254</v>
      </c>
      <c r="I44" s="181" t="s">
        <v>252</v>
      </c>
      <c r="J44" s="181" t="s">
        <v>490</v>
      </c>
      <c r="K44" s="181"/>
    </row>
    <row r="45" spans="1:11" ht="9.75" customHeight="1" x14ac:dyDescent="0.2">
      <c r="A45" s="264"/>
      <c r="B45" s="266"/>
      <c r="C45" s="252"/>
      <c r="D45" s="252"/>
      <c r="E45" s="252"/>
      <c r="F45" s="298"/>
      <c r="G45" s="181">
        <v>5</v>
      </c>
      <c r="H45" s="181" t="s">
        <v>255</v>
      </c>
      <c r="I45" s="181" t="s">
        <v>252</v>
      </c>
      <c r="J45" s="181" t="s">
        <v>490</v>
      </c>
      <c r="K45" s="181"/>
    </row>
    <row r="46" spans="1:11" ht="9.75" customHeight="1" x14ac:dyDescent="0.2">
      <c r="A46" s="264"/>
      <c r="B46" s="266"/>
      <c r="C46" s="252"/>
      <c r="D46" s="252"/>
      <c r="E46" s="252"/>
      <c r="F46" s="298"/>
      <c r="G46" s="181"/>
      <c r="H46" s="181" t="s">
        <v>256</v>
      </c>
      <c r="I46" s="181" t="s">
        <v>252</v>
      </c>
      <c r="J46" s="181" t="s">
        <v>490</v>
      </c>
      <c r="K46" s="181"/>
    </row>
    <row r="47" spans="1:11" ht="9.75" customHeight="1" x14ac:dyDescent="0.2">
      <c r="A47" s="264" t="s">
        <v>19</v>
      </c>
      <c r="B47" s="266" t="s">
        <v>21</v>
      </c>
      <c r="C47" s="251">
        <v>2</v>
      </c>
      <c r="D47" s="251">
        <v>2</v>
      </c>
      <c r="E47" s="251">
        <f>SUM(C47:D47)</f>
        <v>4</v>
      </c>
      <c r="F47" s="297">
        <v>4</v>
      </c>
      <c r="G47" s="181">
        <v>4</v>
      </c>
      <c r="H47" s="181" t="s">
        <v>258</v>
      </c>
      <c r="I47" s="181" t="s">
        <v>262</v>
      </c>
      <c r="J47" s="181" t="s">
        <v>490</v>
      </c>
      <c r="K47" s="181"/>
    </row>
    <row r="48" spans="1:11" ht="9.75" customHeight="1" x14ac:dyDescent="0.2">
      <c r="A48" s="264"/>
      <c r="B48" s="266"/>
      <c r="C48" s="252"/>
      <c r="D48" s="252"/>
      <c r="E48" s="252"/>
      <c r="F48" s="298"/>
      <c r="G48" s="181">
        <v>4</v>
      </c>
      <c r="H48" s="181" t="s">
        <v>259</v>
      </c>
      <c r="I48" s="181" t="s">
        <v>262</v>
      </c>
      <c r="J48" s="181" t="s">
        <v>490</v>
      </c>
      <c r="K48" s="181"/>
    </row>
    <row r="49" spans="1:11" ht="9.75" customHeight="1" x14ac:dyDescent="0.2">
      <c r="A49" s="264"/>
      <c r="B49" s="266"/>
      <c r="C49" s="252"/>
      <c r="D49" s="252"/>
      <c r="E49" s="252"/>
      <c r="F49" s="298"/>
      <c r="G49" s="181">
        <v>4</v>
      </c>
      <c r="H49" s="181" t="s">
        <v>260</v>
      </c>
      <c r="I49" s="181" t="s">
        <v>262</v>
      </c>
      <c r="J49" s="181" t="s">
        <v>490</v>
      </c>
      <c r="K49" s="181"/>
    </row>
    <row r="50" spans="1:11" ht="9.75" customHeight="1" x14ac:dyDescent="0.2">
      <c r="A50" s="264"/>
      <c r="B50" s="266"/>
      <c r="C50" s="252"/>
      <c r="D50" s="252"/>
      <c r="E50" s="252"/>
      <c r="F50" s="298"/>
      <c r="G50" s="181">
        <v>4</v>
      </c>
      <c r="H50" s="181" t="s">
        <v>261</v>
      </c>
      <c r="I50" s="181" t="s">
        <v>262</v>
      </c>
      <c r="J50" s="181" t="s">
        <v>490</v>
      </c>
      <c r="K50" s="181"/>
    </row>
    <row r="51" spans="1:11" ht="9.75" customHeight="1" x14ac:dyDescent="0.2">
      <c r="A51" s="264"/>
      <c r="B51" s="266"/>
      <c r="C51" s="252"/>
      <c r="D51" s="252"/>
      <c r="E51" s="252"/>
      <c r="F51" s="298"/>
      <c r="G51" s="181"/>
      <c r="H51" s="199" t="s">
        <v>460</v>
      </c>
      <c r="I51" s="17"/>
      <c r="J51" s="17"/>
      <c r="K51" s="17"/>
    </row>
    <row r="52" spans="1:11" ht="9.75" customHeight="1" x14ac:dyDescent="0.2">
      <c r="A52" s="264" t="s">
        <v>22</v>
      </c>
      <c r="B52" s="266" t="s">
        <v>23</v>
      </c>
      <c r="C52" s="251">
        <v>0</v>
      </c>
      <c r="D52" s="251">
        <v>4</v>
      </c>
      <c r="E52" s="251">
        <f>SUM(C52:D52)</f>
        <v>4</v>
      </c>
      <c r="F52" s="297">
        <v>4</v>
      </c>
      <c r="G52" s="181">
        <v>4</v>
      </c>
      <c r="H52" s="181" t="s">
        <v>263</v>
      </c>
      <c r="I52" s="181" t="s">
        <v>264</v>
      </c>
      <c r="J52" s="17" t="s">
        <v>490</v>
      </c>
      <c r="K52" s="17"/>
    </row>
    <row r="53" spans="1:11" ht="9.75" customHeight="1" x14ac:dyDescent="0.2">
      <c r="A53" s="264"/>
      <c r="B53" s="266"/>
      <c r="C53" s="252"/>
      <c r="D53" s="252"/>
      <c r="E53" s="252"/>
      <c r="F53" s="298"/>
      <c r="G53" s="181"/>
      <c r="H53" s="17"/>
      <c r="I53" s="17"/>
      <c r="J53" s="17"/>
      <c r="K53" s="18"/>
    </row>
    <row r="54" spans="1:11" ht="9.75" customHeight="1" x14ac:dyDescent="0.2">
      <c r="A54" s="264"/>
      <c r="B54" s="266"/>
      <c r="C54" s="252"/>
      <c r="D54" s="252"/>
      <c r="E54" s="252"/>
      <c r="F54" s="298"/>
      <c r="G54" s="181"/>
      <c r="H54" s="17"/>
      <c r="I54" s="17"/>
      <c r="J54" s="17"/>
      <c r="K54" s="18"/>
    </row>
    <row r="55" spans="1:11" ht="9.75" customHeight="1" x14ac:dyDescent="0.2">
      <c r="A55" s="264"/>
      <c r="B55" s="266"/>
      <c r="C55" s="252"/>
      <c r="D55" s="252"/>
      <c r="E55" s="252"/>
      <c r="F55" s="298"/>
      <c r="G55" s="181"/>
      <c r="H55" s="17"/>
      <c r="I55" s="17"/>
      <c r="J55" s="17"/>
      <c r="K55" s="18"/>
    </row>
    <row r="56" spans="1:11" ht="9.75" customHeight="1" x14ac:dyDescent="0.2">
      <c r="A56" s="264"/>
      <c r="B56" s="266"/>
      <c r="C56" s="253"/>
      <c r="D56" s="253"/>
      <c r="E56" s="253"/>
      <c r="F56" s="299"/>
      <c r="G56" s="181"/>
      <c r="H56" s="21"/>
      <c r="I56" s="21"/>
      <c r="J56" s="21"/>
      <c r="K56" s="21"/>
    </row>
    <row r="57" spans="1:11" ht="9.75" customHeight="1" x14ac:dyDescent="0.2">
      <c r="A57" s="264" t="s">
        <v>24</v>
      </c>
      <c r="B57" s="265" t="s">
        <v>41</v>
      </c>
      <c r="C57" s="251">
        <v>0</v>
      </c>
      <c r="D57" s="251">
        <v>9</v>
      </c>
      <c r="E57" s="251">
        <f>SUM(C57:D57)</f>
        <v>9</v>
      </c>
      <c r="F57" s="297">
        <v>9</v>
      </c>
      <c r="G57" s="181">
        <v>9</v>
      </c>
      <c r="H57" s="181" t="s">
        <v>266</v>
      </c>
      <c r="I57" s="181" t="s">
        <v>285</v>
      </c>
      <c r="J57" s="183">
        <v>200</v>
      </c>
      <c r="K57" s="17"/>
    </row>
    <row r="58" spans="1:11" ht="9.75" customHeight="1" x14ac:dyDescent="0.2">
      <c r="A58" s="264"/>
      <c r="B58" s="265"/>
      <c r="C58" s="252"/>
      <c r="D58" s="252"/>
      <c r="E58" s="252"/>
      <c r="F58" s="298"/>
      <c r="G58" s="181">
        <v>9</v>
      </c>
      <c r="H58" s="181" t="s">
        <v>267</v>
      </c>
      <c r="I58" s="181" t="s">
        <v>285</v>
      </c>
      <c r="J58" s="206">
        <v>50</v>
      </c>
      <c r="K58" s="18"/>
    </row>
    <row r="59" spans="1:11" ht="9.75" customHeight="1" x14ac:dyDescent="0.2">
      <c r="A59" s="264"/>
      <c r="B59" s="265"/>
      <c r="C59" s="252"/>
      <c r="D59" s="252"/>
      <c r="E59" s="252"/>
      <c r="F59" s="298"/>
      <c r="G59" s="181">
        <v>9</v>
      </c>
      <c r="H59" s="181" t="s">
        <v>268</v>
      </c>
      <c r="I59" s="181" t="s">
        <v>285</v>
      </c>
      <c r="J59" s="183">
        <v>1000</v>
      </c>
      <c r="K59" s="18"/>
    </row>
    <row r="60" spans="1:11" ht="9.75" customHeight="1" x14ac:dyDescent="0.2">
      <c r="A60" s="264"/>
      <c r="B60" s="265"/>
      <c r="C60" s="252"/>
      <c r="D60" s="252"/>
      <c r="E60" s="252"/>
      <c r="F60" s="298"/>
      <c r="G60" s="181">
        <v>9</v>
      </c>
      <c r="H60" s="181" t="s">
        <v>269</v>
      </c>
      <c r="I60" s="181" t="s">
        <v>285</v>
      </c>
      <c r="J60" s="206">
        <v>50</v>
      </c>
      <c r="K60" s="18"/>
    </row>
    <row r="61" spans="1:11" ht="9.75" customHeight="1" x14ac:dyDescent="0.2">
      <c r="A61" s="264"/>
      <c r="B61" s="265"/>
      <c r="C61" s="252"/>
      <c r="D61" s="252"/>
      <c r="E61" s="252"/>
      <c r="F61" s="298"/>
      <c r="G61" s="181">
        <v>9</v>
      </c>
      <c r="H61" s="181" t="s">
        <v>270</v>
      </c>
      <c r="I61" s="181" t="s">
        <v>285</v>
      </c>
      <c r="J61" s="183">
        <v>50</v>
      </c>
      <c r="K61" s="18"/>
    </row>
    <row r="62" spans="1:11" ht="9.75" customHeight="1" x14ac:dyDescent="0.2">
      <c r="A62" s="264"/>
      <c r="B62" s="265"/>
      <c r="C62" s="252"/>
      <c r="D62" s="252"/>
      <c r="E62" s="252"/>
      <c r="F62" s="298"/>
      <c r="G62" s="181">
        <v>9</v>
      </c>
      <c r="H62" s="181" t="s">
        <v>271</v>
      </c>
      <c r="I62" s="181" t="s">
        <v>285</v>
      </c>
      <c r="J62" s="183">
        <v>200</v>
      </c>
      <c r="K62" s="18"/>
    </row>
    <row r="63" spans="1:11" ht="9.75" customHeight="1" x14ac:dyDescent="0.2">
      <c r="A63" s="264"/>
      <c r="B63" s="265"/>
      <c r="C63" s="252"/>
      <c r="D63" s="252"/>
      <c r="E63" s="252"/>
      <c r="F63" s="298"/>
      <c r="G63" s="181">
        <v>9</v>
      </c>
      <c r="H63" s="181" t="s">
        <v>272</v>
      </c>
      <c r="I63" s="181" t="s">
        <v>285</v>
      </c>
      <c r="J63" s="207">
        <v>10</v>
      </c>
      <c r="K63" s="18"/>
    </row>
    <row r="64" spans="1:11" ht="9.75" customHeight="1" x14ac:dyDescent="0.2">
      <c r="A64" s="264"/>
      <c r="B64" s="265"/>
      <c r="C64" s="252"/>
      <c r="D64" s="252"/>
      <c r="E64" s="252"/>
      <c r="F64" s="298"/>
      <c r="G64" s="181">
        <v>9</v>
      </c>
      <c r="H64" s="181" t="s">
        <v>273</v>
      </c>
      <c r="I64" s="181" t="s">
        <v>285</v>
      </c>
      <c r="J64" s="206">
        <v>10</v>
      </c>
      <c r="K64" s="18"/>
    </row>
    <row r="65" spans="1:11" ht="9.75" customHeight="1" x14ac:dyDescent="0.2">
      <c r="A65" s="264"/>
      <c r="B65" s="265"/>
      <c r="C65" s="252"/>
      <c r="D65" s="252"/>
      <c r="E65" s="252"/>
      <c r="F65" s="298"/>
      <c r="G65" s="181">
        <v>9</v>
      </c>
      <c r="H65" s="181" t="s">
        <v>274</v>
      </c>
      <c r="I65" s="181" t="s">
        <v>285</v>
      </c>
      <c r="J65" s="183">
        <v>10</v>
      </c>
      <c r="K65" s="18"/>
    </row>
    <row r="66" spans="1:11" ht="9.75" customHeight="1" x14ac:dyDescent="0.2">
      <c r="A66" s="264"/>
      <c r="B66" s="265"/>
      <c r="C66" s="252"/>
      <c r="D66" s="252"/>
      <c r="E66" s="252"/>
      <c r="F66" s="298"/>
      <c r="G66" s="181">
        <v>9</v>
      </c>
      <c r="H66" s="181" t="s">
        <v>275</v>
      </c>
      <c r="I66" s="181" t="s">
        <v>285</v>
      </c>
      <c r="J66" s="206">
        <v>10</v>
      </c>
      <c r="K66" s="18"/>
    </row>
    <row r="67" spans="1:11" ht="9.75" customHeight="1" x14ac:dyDescent="0.2">
      <c r="A67" s="264"/>
      <c r="B67" s="265"/>
      <c r="C67" s="252"/>
      <c r="D67" s="252"/>
      <c r="E67" s="252"/>
      <c r="F67" s="298"/>
      <c r="G67" s="181">
        <v>9</v>
      </c>
      <c r="H67" s="181" t="s">
        <v>276</v>
      </c>
      <c r="I67" s="181" t="s">
        <v>285</v>
      </c>
      <c r="J67" s="183">
        <v>10</v>
      </c>
      <c r="K67" s="18"/>
    </row>
    <row r="68" spans="1:11" ht="9.75" customHeight="1" x14ac:dyDescent="0.2">
      <c r="A68" s="264"/>
      <c r="B68" s="265"/>
      <c r="C68" s="252"/>
      <c r="D68" s="252"/>
      <c r="E68" s="252"/>
      <c r="F68" s="298"/>
      <c r="G68" s="181">
        <v>9</v>
      </c>
      <c r="H68" s="181" t="s">
        <v>277</v>
      </c>
      <c r="I68" s="181" t="s">
        <v>285</v>
      </c>
      <c r="J68" s="183">
        <v>50</v>
      </c>
      <c r="K68" s="18"/>
    </row>
    <row r="69" spans="1:11" ht="9.75" customHeight="1" x14ac:dyDescent="0.2">
      <c r="A69" s="264"/>
      <c r="B69" s="265"/>
      <c r="C69" s="252"/>
      <c r="D69" s="252"/>
      <c r="E69" s="252"/>
      <c r="F69" s="298"/>
      <c r="G69" s="181">
        <v>9</v>
      </c>
      <c r="H69" s="181" t="s">
        <v>278</v>
      </c>
      <c r="I69" s="181" t="s">
        <v>285</v>
      </c>
      <c r="J69" s="206">
        <v>10</v>
      </c>
      <c r="K69" s="18"/>
    </row>
    <row r="70" spans="1:11" ht="9.75" customHeight="1" x14ac:dyDescent="0.2">
      <c r="A70" s="264"/>
      <c r="B70" s="265"/>
      <c r="C70" s="252"/>
      <c r="D70" s="252"/>
      <c r="E70" s="252"/>
      <c r="F70" s="298"/>
      <c r="G70" s="181">
        <v>9</v>
      </c>
      <c r="H70" s="184" t="s">
        <v>279</v>
      </c>
      <c r="I70" s="181" t="s">
        <v>285</v>
      </c>
      <c r="J70" s="183">
        <v>10</v>
      </c>
      <c r="K70" s="18"/>
    </row>
    <row r="71" spans="1:11" ht="9.75" customHeight="1" x14ac:dyDescent="0.2">
      <c r="A71" s="264"/>
      <c r="B71" s="265"/>
      <c r="C71" s="252"/>
      <c r="D71" s="252"/>
      <c r="E71" s="252"/>
      <c r="F71" s="298"/>
      <c r="G71" s="181">
        <v>9</v>
      </c>
      <c r="H71" s="181" t="s">
        <v>280</v>
      </c>
      <c r="I71" s="181" t="s">
        <v>285</v>
      </c>
      <c r="J71" s="181">
        <v>3000</v>
      </c>
      <c r="K71" s="19"/>
    </row>
    <row r="72" spans="1:11" ht="9.75" customHeight="1" x14ac:dyDescent="0.2">
      <c r="A72" s="264"/>
      <c r="B72" s="265"/>
      <c r="C72" s="252"/>
      <c r="D72" s="252"/>
      <c r="E72" s="252"/>
      <c r="F72" s="298"/>
      <c r="G72" s="181">
        <v>9</v>
      </c>
      <c r="H72" s="181" t="s">
        <v>281</v>
      </c>
      <c r="I72" s="181" t="s">
        <v>285</v>
      </c>
      <c r="J72" s="181">
        <v>50</v>
      </c>
      <c r="K72" s="19"/>
    </row>
    <row r="73" spans="1:11" ht="9.75" customHeight="1" x14ac:dyDescent="0.2">
      <c r="A73" s="264"/>
      <c r="B73" s="265"/>
      <c r="C73" s="252"/>
      <c r="D73" s="252"/>
      <c r="E73" s="252"/>
      <c r="F73" s="298"/>
      <c r="G73" s="181">
        <v>9</v>
      </c>
      <c r="H73" s="181" t="s">
        <v>282</v>
      </c>
      <c r="I73" s="181" t="s">
        <v>285</v>
      </c>
      <c r="J73" s="181">
        <v>60</v>
      </c>
      <c r="K73" s="19"/>
    </row>
    <row r="74" spans="1:11" ht="9.75" customHeight="1" x14ac:dyDescent="0.2">
      <c r="A74" s="264"/>
      <c r="B74" s="265"/>
      <c r="C74" s="252"/>
      <c r="D74" s="252"/>
      <c r="E74" s="252"/>
      <c r="F74" s="298"/>
      <c r="G74" s="181">
        <v>9</v>
      </c>
      <c r="H74" s="181" t="s">
        <v>265</v>
      </c>
      <c r="I74" s="181" t="s">
        <v>285</v>
      </c>
      <c r="J74" s="181" t="s">
        <v>490</v>
      </c>
      <c r="K74" s="19"/>
    </row>
    <row r="75" spans="1:11" ht="9.75" customHeight="1" x14ac:dyDescent="0.2">
      <c r="A75" s="37" t="s">
        <v>25</v>
      </c>
      <c r="B75" s="122" t="s">
        <v>27</v>
      </c>
      <c r="C75" s="210">
        <v>0</v>
      </c>
      <c r="D75" s="210">
        <v>5</v>
      </c>
      <c r="E75" s="210">
        <f>SUM(C75:D75)</f>
        <v>5</v>
      </c>
      <c r="F75" s="211">
        <v>5</v>
      </c>
      <c r="G75" s="181">
        <v>5</v>
      </c>
      <c r="H75" s="181" t="s">
        <v>283</v>
      </c>
      <c r="I75" s="181" t="s">
        <v>284</v>
      </c>
      <c r="J75" s="181" t="s">
        <v>490</v>
      </c>
      <c r="K75" s="17"/>
    </row>
    <row r="76" spans="1:11" ht="9.75" customHeight="1" x14ac:dyDescent="0.2">
      <c r="A76" s="264" t="s">
        <v>26</v>
      </c>
      <c r="B76" s="265" t="s">
        <v>39</v>
      </c>
      <c r="C76" s="251">
        <v>0</v>
      </c>
      <c r="D76" s="251">
        <v>4</v>
      </c>
      <c r="E76" s="251">
        <f>SUM(C76:D76)</f>
        <v>4</v>
      </c>
      <c r="F76" s="297">
        <v>4</v>
      </c>
      <c r="G76" s="181">
        <v>6</v>
      </c>
      <c r="H76" s="181" t="s">
        <v>286</v>
      </c>
      <c r="I76" s="181" t="s">
        <v>290</v>
      </c>
      <c r="J76" s="181" t="s">
        <v>490</v>
      </c>
      <c r="K76" s="17"/>
    </row>
    <row r="77" spans="1:11" ht="9.75" customHeight="1" x14ac:dyDescent="0.2">
      <c r="A77" s="264"/>
      <c r="B77" s="265"/>
      <c r="C77" s="252"/>
      <c r="D77" s="252"/>
      <c r="E77" s="252"/>
      <c r="F77" s="298"/>
      <c r="G77" s="181">
        <v>6</v>
      </c>
      <c r="H77" s="181" t="s">
        <v>287</v>
      </c>
      <c r="I77" s="181" t="s">
        <v>290</v>
      </c>
      <c r="J77" s="181" t="s">
        <v>490</v>
      </c>
      <c r="K77" s="18"/>
    </row>
    <row r="78" spans="1:11" ht="9.75" customHeight="1" x14ac:dyDescent="0.2">
      <c r="A78" s="264"/>
      <c r="B78" s="265"/>
      <c r="C78" s="252"/>
      <c r="D78" s="252"/>
      <c r="E78" s="252"/>
      <c r="F78" s="298"/>
      <c r="G78" s="181">
        <v>1</v>
      </c>
      <c r="H78" s="181" t="s">
        <v>288</v>
      </c>
      <c r="I78" s="181" t="s">
        <v>290</v>
      </c>
      <c r="J78" s="181" t="s">
        <v>490</v>
      </c>
      <c r="K78" s="18"/>
    </row>
    <row r="79" spans="1:11" ht="9.75" customHeight="1" x14ac:dyDescent="0.2">
      <c r="A79" s="264"/>
      <c r="B79" s="265"/>
      <c r="C79" s="252"/>
      <c r="D79" s="252"/>
      <c r="E79" s="252"/>
      <c r="F79" s="298"/>
      <c r="G79" s="181">
        <v>1</v>
      </c>
      <c r="H79" s="181" t="s">
        <v>289</v>
      </c>
      <c r="I79" s="181" t="s">
        <v>290</v>
      </c>
      <c r="J79" s="181" t="s">
        <v>490</v>
      </c>
      <c r="K79" s="18"/>
    </row>
    <row r="80" spans="1:11" x14ac:dyDescent="0.2">
      <c r="A80" s="264" t="s">
        <v>28</v>
      </c>
      <c r="B80" s="265" t="s">
        <v>40</v>
      </c>
      <c r="C80" s="251">
        <v>0</v>
      </c>
      <c r="D80" s="251">
        <v>8</v>
      </c>
      <c r="E80" s="251">
        <v>8</v>
      </c>
      <c r="F80" s="297">
        <v>8</v>
      </c>
      <c r="G80" s="181">
        <v>2</v>
      </c>
      <c r="H80" s="181" t="s">
        <v>291</v>
      </c>
      <c r="I80" s="181" t="s">
        <v>284</v>
      </c>
      <c r="J80" s="181" t="s">
        <v>490</v>
      </c>
      <c r="K80" s="17"/>
    </row>
    <row r="81" spans="1:11" ht="9.75" customHeight="1" x14ac:dyDescent="0.2">
      <c r="A81" s="264"/>
      <c r="B81" s="265"/>
      <c r="C81" s="252"/>
      <c r="D81" s="252"/>
      <c r="E81" s="252"/>
      <c r="F81" s="298"/>
      <c r="G81" s="181">
        <v>2</v>
      </c>
      <c r="H81" s="181" t="s">
        <v>292</v>
      </c>
      <c r="I81" s="181" t="s">
        <v>284</v>
      </c>
      <c r="J81" s="181" t="s">
        <v>490</v>
      </c>
      <c r="K81" s="18"/>
    </row>
    <row r="82" spans="1:11" ht="9.75" customHeight="1" x14ac:dyDescent="0.2">
      <c r="A82" s="264"/>
      <c r="B82" s="265"/>
      <c r="C82" s="252"/>
      <c r="D82" s="252"/>
      <c r="E82" s="252"/>
      <c r="F82" s="298"/>
      <c r="G82" s="181">
        <v>1</v>
      </c>
      <c r="H82" s="181" t="s">
        <v>293</v>
      </c>
      <c r="I82" s="181" t="s">
        <v>284</v>
      </c>
      <c r="J82" s="181" t="s">
        <v>490</v>
      </c>
      <c r="K82" s="18"/>
    </row>
    <row r="83" spans="1:11" ht="9.75" customHeight="1" x14ac:dyDescent="0.2">
      <c r="A83" s="264"/>
      <c r="B83" s="265"/>
      <c r="C83" s="252"/>
      <c r="D83" s="252"/>
      <c r="E83" s="252"/>
      <c r="F83" s="298"/>
      <c r="G83" s="181">
        <v>1</v>
      </c>
      <c r="H83" s="181" t="s">
        <v>294</v>
      </c>
      <c r="I83" s="181" t="s">
        <v>284</v>
      </c>
      <c r="J83" s="181" t="s">
        <v>490</v>
      </c>
      <c r="K83" s="18"/>
    </row>
    <row r="84" spans="1:11" ht="9.75" customHeight="1" x14ac:dyDescent="0.2">
      <c r="A84" s="264"/>
      <c r="B84" s="265"/>
      <c r="C84" s="252"/>
      <c r="D84" s="252"/>
      <c r="E84" s="252"/>
      <c r="F84" s="298"/>
      <c r="G84" s="181">
        <v>1</v>
      </c>
      <c r="H84" s="181" t="s">
        <v>295</v>
      </c>
      <c r="I84" s="181" t="s">
        <v>264</v>
      </c>
      <c r="J84" s="181" t="s">
        <v>490</v>
      </c>
      <c r="K84" s="18"/>
    </row>
    <row r="85" spans="1:11" ht="9.75" customHeight="1" x14ac:dyDescent="0.2">
      <c r="A85" s="264"/>
      <c r="B85" s="265"/>
      <c r="C85" s="252"/>
      <c r="D85" s="252"/>
      <c r="E85" s="252"/>
      <c r="F85" s="298"/>
      <c r="G85" s="181">
        <v>1</v>
      </c>
      <c r="H85" s="181" t="s">
        <v>296</v>
      </c>
      <c r="I85" s="181" t="s">
        <v>264</v>
      </c>
      <c r="J85" s="181" t="s">
        <v>490</v>
      </c>
      <c r="K85" s="18"/>
    </row>
    <row r="86" spans="1:11" ht="9.75" customHeight="1" x14ac:dyDescent="0.2">
      <c r="A86" s="264"/>
      <c r="B86" s="265"/>
      <c r="C86" s="252"/>
      <c r="D86" s="252"/>
      <c r="E86" s="252"/>
      <c r="F86" s="298"/>
      <c r="G86" s="181"/>
      <c r="H86" s="17"/>
      <c r="I86" s="181"/>
      <c r="J86" s="181"/>
      <c r="K86" s="18"/>
    </row>
    <row r="87" spans="1:11" ht="9.75" customHeight="1" x14ac:dyDescent="0.2">
      <c r="A87" s="264"/>
      <c r="B87" s="265"/>
      <c r="C87" s="253"/>
      <c r="D87" s="253"/>
      <c r="E87" s="253"/>
      <c r="F87" s="299"/>
      <c r="G87" s="181"/>
      <c r="H87" s="22"/>
      <c r="I87" s="181"/>
      <c r="J87" s="22"/>
      <c r="K87" s="21"/>
    </row>
    <row r="88" spans="1:11" x14ac:dyDescent="0.2">
      <c r="C88" s="36"/>
      <c r="D88" s="10"/>
    </row>
    <row r="89" spans="1:11" x14ac:dyDescent="0.2">
      <c r="C89" s="36"/>
      <c r="D89" s="10"/>
    </row>
  </sheetData>
  <protectedRanges>
    <protectedRange password="CDC0" sqref="C3:D4 C6:D6 G16:K16 I13:K15 G21:K23 J17:K20 G13:G15 G17:G20 J24:K29 G24:H29 G36:K38 G39:G41 I39:K41 G43:G50 I43:K50 G53:K56 G52 J52:K52 G57:G75 J75:K75 F13:F79 G86:K87 G80:G85 I80:K85 G30:G35 I30:K35 K57:K74 I57:I74 G51:K51 F80:F87 G76:K79" name="Range1"/>
    <protectedRange password="CDC0" sqref="I17:I20" name="Range1_9"/>
    <protectedRange password="CDC0" sqref="I24:I29" name="Range1_1"/>
    <protectedRange password="CDC0" sqref="H43:H46" name="Range1_8"/>
    <protectedRange password="CDC0" sqref="H47:H50" name="Range1_7"/>
    <protectedRange password="CDC0" sqref="I52" name="Range1_2"/>
    <protectedRange password="CDC0" sqref="H52" name="Range1_6"/>
    <protectedRange password="CDC0" sqref="H66" name="Range1_4_2"/>
    <protectedRange password="CDC0" sqref="H67" name="Range1_4_4_1"/>
    <protectedRange password="CDC0" sqref="H68" name="Range1_31"/>
    <protectedRange password="CDC0" sqref="H69:H70" name="Range1_33"/>
    <protectedRange password="CDC0" sqref="H71" name="Range1_1_1"/>
    <protectedRange password="CDC0" sqref="H72:H74" name="Range1_1_1_3"/>
    <protectedRange password="CDC0" sqref="H75:I75" name="Range1_3"/>
    <protectedRange password="CDC0" sqref="H80" name="Range1_10"/>
    <protectedRange password="CDC0" sqref="H81" name="Range1_10_1"/>
    <protectedRange password="CDC0" sqref="H82" name="Range1_10_2"/>
    <protectedRange password="CDC0" sqref="H83" name="Range1_10_3"/>
    <protectedRange password="CDC0" sqref="H84" name="Range1_22"/>
    <protectedRange password="CDC0" sqref="H85" name="Range1_22_1"/>
    <protectedRange password="CDC0" sqref="H30" name="Range1_4"/>
    <protectedRange password="CDC0" sqref="J57:J67" name="Range1_1_2"/>
    <protectedRange password="CDC0" sqref="J68:J74" name="Range1_1_3"/>
  </protectedRanges>
  <mergeCells count="85">
    <mergeCell ref="F80:F87"/>
    <mergeCell ref="B76:B79"/>
    <mergeCell ref="C76:C79"/>
    <mergeCell ref="D76:D79"/>
    <mergeCell ref="E76:E79"/>
    <mergeCell ref="F76:F79"/>
    <mergeCell ref="E80:E87"/>
    <mergeCell ref="F43:F46"/>
    <mergeCell ref="F47:F51"/>
    <mergeCell ref="A52:A56"/>
    <mergeCell ref="B52:B56"/>
    <mergeCell ref="A57:A74"/>
    <mergeCell ref="B57:B74"/>
    <mergeCell ref="C52:C56"/>
    <mergeCell ref="D52:D56"/>
    <mergeCell ref="E52:E56"/>
    <mergeCell ref="F52:F56"/>
    <mergeCell ref="C57:C74"/>
    <mergeCell ref="D57:D74"/>
    <mergeCell ref="E57:E74"/>
    <mergeCell ref="F57:F74"/>
    <mergeCell ref="E47:E51"/>
    <mergeCell ref="A76:A79"/>
    <mergeCell ref="A17:A23"/>
    <mergeCell ref="B17:B23"/>
    <mergeCell ref="C17:C23"/>
    <mergeCell ref="D17:D23"/>
    <mergeCell ref="A39:A41"/>
    <mergeCell ref="B39:B41"/>
    <mergeCell ref="A32:A38"/>
    <mergeCell ref="B32:B38"/>
    <mergeCell ref="C32:C38"/>
    <mergeCell ref="A47:A51"/>
    <mergeCell ref="B47:B51"/>
    <mergeCell ref="C47:C51"/>
    <mergeCell ref="D47:D51"/>
    <mergeCell ref="C6:E6"/>
    <mergeCell ref="A43:A46"/>
    <mergeCell ref="B43:B46"/>
    <mergeCell ref="C43:C46"/>
    <mergeCell ref="D43:D46"/>
    <mergeCell ref="E43:E46"/>
    <mergeCell ref="A13:A16"/>
    <mergeCell ref="B13:B16"/>
    <mergeCell ref="A24:A31"/>
    <mergeCell ref="B24:B31"/>
    <mergeCell ref="C24:C31"/>
    <mergeCell ref="A80:A87"/>
    <mergeCell ref="B80:B87"/>
    <mergeCell ref="C80:C87"/>
    <mergeCell ref="D80:D87"/>
    <mergeCell ref="A3:B3"/>
    <mergeCell ref="A4:B4"/>
    <mergeCell ref="A5:B5"/>
    <mergeCell ref="C3:E3"/>
    <mergeCell ref="C4:E4"/>
    <mergeCell ref="A7:B7"/>
    <mergeCell ref="A6:B6"/>
    <mergeCell ref="C7:F7"/>
    <mergeCell ref="C5:E5"/>
    <mergeCell ref="A8:B8"/>
    <mergeCell ref="A10:B12"/>
    <mergeCell ref="C8:F8"/>
    <mergeCell ref="J10:J12"/>
    <mergeCell ref="K10:K12"/>
    <mergeCell ref="H10:H12"/>
    <mergeCell ref="D13:D16"/>
    <mergeCell ref="F13:F16"/>
    <mergeCell ref="E13:E16"/>
    <mergeCell ref="C10:F10"/>
    <mergeCell ref="I10:I12"/>
    <mergeCell ref="G10:G12"/>
    <mergeCell ref="C13:C16"/>
    <mergeCell ref="F24:F31"/>
    <mergeCell ref="F32:F38"/>
    <mergeCell ref="F39:F41"/>
    <mergeCell ref="C39:C41"/>
    <mergeCell ref="E17:E23"/>
    <mergeCell ref="D24:D31"/>
    <mergeCell ref="D32:D38"/>
    <mergeCell ref="D39:D41"/>
    <mergeCell ref="E24:E31"/>
    <mergeCell ref="E32:E38"/>
    <mergeCell ref="E39:E41"/>
    <mergeCell ref="F17:F23"/>
  </mergeCells>
  <phoneticPr fontId="5" type="noConversion"/>
  <hyperlinks>
    <hyperlink ref="H4" location="'b. List of result templates'!A1" display="the list of results templates" xr:uid="{00000000-0004-0000-0200-000000000000}"/>
  </hyperlinks>
  <printOptions gridLines="1"/>
  <pageMargins left="0.74803149606299213" right="0.31496062992125984" top="0.98425196850393704" bottom="0.98425196850393704" header="0.51181102362204722" footer="0.51181102362204722"/>
  <pageSetup paperSize="9" scale="83" fitToHeight="5" orientation="landscape" r:id="rId1"/>
  <headerFooter alignWithMargins="0">
    <oddHeader>&amp;C&amp;12Residue RESULTS for Bovine
Group A&amp;RPage &amp;P of &amp;N</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G37"/>
  <sheetViews>
    <sheetView zoomScaleNormal="100" zoomScaleSheetLayoutView="100" workbookViewId="0">
      <pane xSplit="2" ySplit="8" topLeftCell="C9" activePane="bottomRight" state="frozen"/>
      <selection activeCell="J35" sqref="J35"/>
      <selection pane="topRight" activeCell="J35" sqref="J35"/>
      <selection pane="bottomLeft" activeCell="J35" sqref="J35"/>
      <selection pane="bottomRight" activeCell="C15" sqref="C15"/>
    </sheetView>
  </sheetViews>
  <sheetFormatPr defaultColWidth="9.140625" defaultRowHeight="10.5" x14ac:dyDescent="0.2"/>
  <cols>
    <col min="1" max="1" width="39.42578125" style="3" customWidth="1"/>
    <col min="2" max="2" width="18.5703125" style="2" customWidth="1"/>
    <col min="3" max="3" width="20.42578125" style="3" customWidth="1"/>
    <col min="4" max="4" width="34.5703125" style="3" customWidth="1"/>
    <col min="5" max="5" width="21.5703125" style="3" customWidth="1"/>
    <col min="6" max="6" width="25.5703125" style="3" customWidth="1"/>
    <col min="7" max="7" width="23.5703125" style="3" customWidth="1"/>
    <col min="8" max="16384" width="9.140625" style="3"/>
  </cols>
  <sheetData>
    <row r="1" spans="1:7" ht="20.25" x14ac:dyDescent="0.2">
      <c r="A1" s="43" t="s">
        <v>207</v>
      </c>
    </row>
    <row r="2" spans="1:7" ht="9.75" customHeight="1" thickBot="1" x14ac:dyDescent="0.25"/>
    <row r="3" spans="1:7" ht="12.75" customHeight="1" x14ac:dyDescent="0.2">
      <c r="A3" s="44" t="s">
        <v>45</v>
      </c>
      <c r="B3" s="40"/>
      <c r="D3" s="96" t="s">
        <v>186</v>
      </c>
      <c r="F3" s="104" t="s">
        <v>198</v>
      </c>
      <c r="G3" s="105"/>
    </row>
    <row r="4" spans="1:7" ht="21" thickBot="1" x14ac:dyDescent="0.25">
      <c r="A4" s="45" t="s">
        <v>46</v>
      </c>
      <c r="B4" s="41">
        <v>2023</v>
      </c>
      <c r="D4" s="130" t="s">
        <v>185</v>
      </c>
      <c r="E4" s="4"/>
      <c r="F4" s="106" t="s">
        <v>199</v>
      </c>
      <c r="G4" s="107"/>
    </row>
    <row r="5" spans="1:7" ht="21" thickBot="1" x14ac:dyDescent="0.25">
      <c r="A5" s="44" t="s">
        <v>47</v>
      </c>
      <c r="B5" s="126" t="s">
        <v>57</v>
      </c>
      <c r="F5" s="108" t="s">
        <v>200</v>
      </c>
      <c r="G5" s="109"/>
    </row>
    <row r="6" spans="1:7" ht="21" thickBot="1" x14ac:dyDescent="0.25">
      <c r="A6" s="25" t="s">
        <v>86</v>
      </c>
      <c r="B6" s="119"/>
      <c r="D6" s="92" t="s">
        <v>189</v>
      </c>
      <c r="E6" s="93"/>
    </row>
    <row r="7" spans="1:7" ht="9.75" customHeight="1" x14ac:dyDescent="0.2">
      <c r="B7" s="9"/>
      <c r="C7" s="11"/>
      <c r="D7" s="11"/>
    </row>
    <row r="8" spans="1:7" s="12" customFormat="1" ht="63" customHeight="1" x14ac:dyDescent="0.2">
      <c r="A8" s="48" t="s">
        <v>100</v>
      </c>
      <c r="B8" s="47" t="s">
        <v>72</v>
      </c>
      <c r="C8" s="47" t="s">
        <v>197</v>
      </c>
      <c r="D8" s="48" t="s">
        <v>1</v>
      </c>
      <c r="E8" s="48" t="s">
        <v>2</v>
      </c>
      <c r="F8" s="48" t="s">
        <v>73</v>
      </c>
      <c r="G8" s="48" t="s">
        <v>196</v>
      </c>
    </row>
    <row r="9" spans="1:7" ht="9.75" customHeight="1" x14ac:dyDescent="0.2">
      <c r="A9" s="265" t="s">
        <v>75</v>
      </c>
      <c r="B9" s="304"/>
      <c r="C9" s="98"/>
      <c r="D9" s="17"/>
      <c r="E9" s="18"/>
      <c r="F9" s="18"/>
      <c r="G9" s="18"/>
    </row>
    <row r="10" spans="1:7" ht="9.75" customHeight="1" x14ac:dyDescent="0.2">
      <c r="A10" s="265"/>
      <c r="B10" s="304"/>
      <c r="C10" s="112"/>
      <c r="D10" s="31"/>
      <c r="E10" s="18"/>
      <c r="F10" s="18"/>
      <c r="G10" s="18"/>
    </row>
    <row r="11" spans="1:7" ht="9.75" customHeight="1" x14ac:dyDescent="0.2">
      <c r="A11" s="265"/>
      <c r="B11" s="304"/>
      <c r="C11" s="94"/>
      <c r="D11" s="31"/>
      <c r="E11" s="18"/>
      <c r="F11" s="18"/>
      <c r="G11" s="18"/>
    </row>
    <row r="12" spans="1:7" ht="9.75" customHeight="1" x14ac:dyDescent="0.2">
      <c r="A12" s="265"/>
      <c r="B12" s="304"/>
      <c r="C12" s="112"/>
      <c r="D12" s="31"/>
      <c r="E12" s="18"/>
      <c r="F12" s="18"/>
      <c r="G12" s="18"/>
    </row>
    <row r="13" spans="1:7" ht="9.75" customHeight="1" x14ac:dyDescent="0.2">
      <c r="A13" s="265"/>
      <c r="B13" s="304"/>
      <c r="C13" s="94"/>
      <c r="D13" s="31"/>
      <c r="E13" s="18"/>
      <c r="F13" s="18"/>
      <c r="G13" s="18"/>
    </row>
    <row r="14" spans="1:7" ht="9.75" customHeight="1" x14ac:dyDescent="0.2">
      <c r="A14" s="265"/>
      <c r="B14" s="304"/>
      <c r="C14" s="112"/>
      <c r="D14" s="31"/>
      <c r="E14" s="18"/>
      <c r="F14" s="18"/>
      <c r="G14" s="18"/>
    </row>
    <row r="15" spans="1:7" ht="9.75" customHeight="1" x14ac:dyDescent="0.2">
      <c r="A15" s="265"/>
      <c r="B15" s="304"/>
      <c r="C15" s="99"/>
      <c r="D15" s="49"/>
      <c r="E15" s="21"/>
      <c r="F15" s="21"/>
      <c r="G15" s="21"/>
    </row>
    <row r="16" spans="1:7" s="34" customFormat="1" ht="9" customHeight="1" x14ac:dyDescent="0.2">
      <c r="A16" s="265" t="s">
        <v>76</v>
      </c>
      <c r="B16" s="300"/>
      <c r="C16" s="98"/>
      <c r="D16" s="24"/>
      <c r="E16" s="17"/>
      <c r="F16" s="17"/>
      <c r="G16" s="17"/>
    </row>
    <row r="17" spans="1:7" ht="9.75" customHeight="1" x14ac:dyDescent="0.2">
      <c r="A17" s="265"/>
      <c r="B17" s="300"/>
      <c r="C17" s="94"/>
      <c r="D17" s="31"/>
      <c r="E17" s="18"/>
      <c r="F17" s="18"/>
      <c r="G17" s="18"/>
    </row>
    <row r="18" spans="1:7" ht="9.75" customHeight="1" x14ac:dyDescent="0.2">
      <c r="A18" s="265"/>
      <c r="B18" s="300"/>
      <c r="C18" s="112"/>
      <c r="D18" s="31"/>
      <c r="E18" s="18"/>
      <c r="F18" s="18"/>
      <c r="G18" s="18"/>
    </row>
    <row r="19" spans="1:7" ht="9.75" customHeight="1" x14ac:dyDescent="0.2">
      <c r="A19" s="265"/>
      <c r="B19" s="300"/>
      <c r="C19" s="94"/>
      <c r="D19" s="31"/>
      <c r="E19" s="18"/>
      <c r="F19" s="18"/>
      <c r="G19" s="18"/>
    </row>
    <row r="20" spans="1:7" ht="9.75" customHeight="1" x14ac:dyDescent="0.2">
      <c r="A20" s="265"/>
      <c r="B20" s="300"/>
      <c r="C20" s="101"/>
      <c r="D20" s="49"/>
      <c r="E20" s="21"/>
      <c r="F20" s="21"/>
      <c r="G20" s="21"/>
    </row>
    <row r="21" spans="1:7" ht="9.75" customHeight="1" x14ac:dyDescent="0.2">
      <c r="A21" s="265" t="s">
        <v>77</v>
      </c>
      <c r="B21" s="300"/>
      <c r="C21" s="95"/>
      <c r="D21" s="24"/>
      <c r="E21" s="17"/>
      <c r="F21" s="17"/>
      <c r="G21" s="17"/>
    </row>
    <row r="22" spans="1:7" ht="9.75" customHeight="1" x14ac:dyDescent="0.2">
      <c r="A22" s="265"/>
      <c r="B22" s="300"/>
      <c r="C22" s="112"/>
      <c r="D22" s="31"/>
      <c r="E22" s="18"/>
      <c r="F22" s="18"/>
      <c r="G22" s="18"/>
    </row>
    <row r="23" spans="1:7" ht="9.75" customHeight="1" x14ac:dyDescent="0.2">
      <c r="A23" s="265"/>
      <c r="B23" s="300"/>
      <c r="C23" s="94"/>
      <c r="D23" s="31"/>
      <c r="E23" s="18"/>
      <c r="F23" s="18"/>
      <c r="G23" s="18"/>
    </row>
    <row r="24" spans="1:7" ht="9.75" customHeight="1" x14ac:dyDescent="0.2">
      <c r="A24" s="265"/>
      <c r="B24" s="300"/>
      <c r="C24" s="112"/>
      <c r="D24" s="31"/>
      <c r="E24" s="18"/>
      <c r="F24" s="18"/>
      <c r="G24" s="18"/>
    </row>
    <row r="25" spans="1:7" ht="9.75" customHeight="1" x14ac:dyDescent="0.2">
      <c r="A25" s="265"/>
      <c r="B25" s="300"/>
      <c r="C25" s="99"/>
      <c r="D25" s="49"/>
      <c r="E25" s="21"/>
      <c r="F25" s="21"/>
      <c r="G25" s="21"/>
    </row>
    <row r="26" spans="1:7" s="34" customFormat="1" ht="12.75" customHeight="1" x14ac:dyDescent="0.2">
      <c r="A26" s="265" t="s">
        <v>78</v>
      </c>
      <c r="B26" s="300"/>
      <c r="C26" s="98"/>
      <c r="D26" s="24"/>
      <c r="E26" s="17"/>
      <c r="F26" s="17"/>
      <c r="G26" s="17"/>
    </row>
    <row r="27" spans="1:7" ht="9.75" customHeight="1" x14ac:dyDescent="0.2">
      <c r="A27" s="265"/>
      <c r="B27" s="300"/>
      <c r="C27" s="94"/>
      <c r="D27" s="31"/>
      <c r="E27" s="18"/>
      <c r="F27" s="18"/>
      <c r="G27" s="18"/>
    </row>
    <row r="28" spans="1:7" ht="9.75" customHeight="1" x14ac:dyDescent="0.2">
      <c r="A28" s="265"/>
      <c r="B28" s="300"/>
      <c r="C28" s="112"/>
      <c r="D28" s="31"/>
      <c r="E28" s="18"/>
      <c r="F28" s="18"/>
      <c r="G28" s="18"/>
    </row>
    <row r="29" spans="1:7" ht="9.75" customHeight="1" x14ac:dyDescent="0.2">
      <c r="A29" s="265"/>
      <c r="B29" s="300"/>
      <c r="C29" s="94"/>
      <c r="D29" s="31"/>
      <c r="E29" s="18"/>
      <c r="F29" s="18"/>
      <c r="G29" s="18"/>
    </row>
    <row r="30" spans="1:7" ht="9.75" customHeight="1" x14ac:dyDescent="0.2">
      <c r="A30" s="265"/>
      <c r="B30" s="300"/>
      <c r="C30" s="112"/>
      <c r="D30" s="31"/>
      <c r="E30" s="18"/>
      <c r="F30" s="18"/>
      <c r="G30" s="18"/>
    </row>
    <row r="31" spans="1:7" ht="9.75" customHeight="1" x14ac:dyDescent="0.2">
      <c r="A31" s="265"/>
      <c r="B31" s="300"/>
      <c r="C31" s="99"/>
      <c r="D31" s="49"/>
      <c r="E31" s="21"/>
      <c r="F31" s="21"/>
      <c r="G31" s="21"/>
    </row>
    <row r="32" spans="1:7" ht="9.75" customHeight="1" x14ac:dyDescent="0.2">
      <c r="A32" s="265" t="s">
        <v>79</v>
      </c>
      <c r="B32" s="300"/>
      <c r="C32" s="98"/>
      <c r="D32" s="24"/>
      <c r="E32" s="17"/>
      <c r="F32" s="17"/>
      <c r="G32" s="17"/>
    </row>
    <row r="33" spans="1:7" ht="9.75" customHeight="1" x14ac:dyDescent="0.2">
      <c r="A33" s="265"/>
      <c r="B33" s="300"/>
      <c r="C33" s="94"/>
      <c r="D33" s="31"/>
      <c r="E33" s="18"/>
      <c r="F33" s="18"/>
      <c r="G33" s="18"/>
    </row>
    <row r="34" spans="1:7" ht="9.75" customHeight="1" x14ac:dyDescent="0.2">
      <c r="A34" s="265"/>
      <c r="B34" s="300"/>
      <c r="C34" s="112"/>
      <c r="D34" s="31"/>
      <c r="E34" s="18"/>
      <c r="F34" s="18"/>
      <c r="G34" s="18"/>
    </row>
    <row r="35" spans="1:7" ht="9.75" customHeight="1" x14ac:dyDescent="0.2">
      <c r="A35" s="265"/>
      <c r="B35" s="300"/>
      <c r="C35" s="94"/>
      <c r="D35" s="31"/>
      <c r="E35" s="18"/>
      <c r="F35" s="18"/>
      <c r="G35" s="18"/>
    </row>
    <row r="36" spans="1:7" ht="9.75" customHeight="1" x14ac:dyDescent="0.2">
      <c r="A36" s="265"/>
      <c r="B36" s="300"/>
      <c r="C36" s="112"/>
      <c r="D36" s="31"/>
      <c r="E36" s="18"/>
      <c r="F36" s="18"/>
      <c r="G36" s="18"/>
    </row>
    <row r="37" spans="1:7" ht="9.75" customHeight="1" x14ac:dyDescent="0.2">
      <c r="A37" s="265"/>
      <c r="B37" s="300"/>
      <c r="C37" s="99"/>
      <c r="D37" s="49"/>
      <c r="E37" s="21"/>
      <c r="F37" s="21"/>
      <c r="G37" s="21"/>
    </row>
  </sheetData>
  <protectedRanges>
    <protectedRange password="CDC0" sqref="B3:B4 C9:G37" name="Range1"/>
  </protectedRanges>
  <mergeCells count="10">
    <mergeCell ref="A9:A15"/>
    <mergeCell ref="B9:B15"/>
    <mergeCell ref="A16:A20"/>
    <mergeCell ref="B16:B20"/>
    <mergeCell ref="A32:A37"/>
    <mergeCell ref="B32:B37"/>
    <mergeCell ref="A21:A25"/>
    <mergeCell ref="B21:B25"/>
    <mergeCell ref="A26:A31"/>
    <mergeCell ref="B26:B31"/>
  </mergeCells>
  <hyperlinks>
    <hyperlink ref="D4" location="'b. List of result templates'!A1" display="the list of results templates" xr:uid="{00000000-0004-0000-1D00-000000000000}"/>
  </hyperlinks>
  <printOptions gridLines="1"/>
  <pageMargins left="0.74803149606299213" right="0.31496062992125984" top="0.98425196850393704" bottom="0.98425196850393704" header="0.51181102362204722" footer="0.51181102362204722"/>
  <pageSetup paperSize="9" scale="75" fitToHeight="4" orientation="landscape" r:id="rId1"/>
  <headerFooter alignWithMargins="0">
    <oddHeader>&amp;CResidue RESULTS for aquaculture crustaceans  
Pesticides&amp;RPage &amp;P of &amp;N</oddHeader>
  </headerFooter>
  <rowBreaks count="1" manualBreakCount="1">
    <brk id="7" max="1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69"/>
  <sheetViews>
    <sheetView workbookViewId="0">
      <pane xSplit="4" ySplit="11" topLeftCell="E12" activePane="bottomRight" state="frozen"/>
      <selection activeCell="J35" sqref="J35"/>
      <selection pane="topRight" activeCell="J35" sqref="J35"/>
      <selection pane="bottomLeft" activeCell="J35" sqref="J35"/>
      <selection pane="bottomRight" activeCell="C12" sqref="C12"/>
    </sheetView>
  </sheetViews>
  <sheetFormatPr defaultColWidth="9.140625" defaultRowHeight="10.5" x14ac:dyDescent="0.2"/>
  <cols>
    <col min="1" max="1" width="4.5703125" style="3" customWidth="1"/>
    <col min="2" max="2" width="29.42578125" style="3" customWidth="1"/>
    <col min="3" max="3" width="7" style="2" customWidth="1"/>
    <col min="4" max="4" width="6.85546875" style="3" customWidth="1"/>
    <col min="5" max="5" width="13.85546875" style="3" customWidth="1"/>
    <col min="6" max="6" width="30.42578125" style="3" customWidth="1"/>
    <col min="7" max="7" width="19.85546875" style="3" customWidth="1"/>
    <col min="8" max="8" width="22.5703125" style="3" customWidth="1"/>
    <col min="9" max="9" width="21.5703125" style="3" customWidth="1"/>
    <col min="10" max="16384" width="9.140625" style="3"/>
  </cols>
  <sheetData>
    <row r="1" spans="1:9" ht="20.25" x14ac:dyDescent="0.2">
      <c r="A1" s="43" t="s">
        <v>212</v>
      </c>
      <c r="B1" s="1"/>
    </row>
    <row r="2" spans="1:9" ht="9.75" customHeight="1" thickBot="1" x14ac:dyDescent="0.25"/>
    <row r="3" spans="1:9" ht="12.75" customHeight="1" x14ac:dyDescent="0.2">
      <c r="A3" s="266" t="s">
        <v>45</v>
      </c>
      <c r="B3" s="267"/>
      <c r="C3" s="270"/>
      <c r="D3" s="271"/>
      <c r="F3" s="96" t="s">
        <v>186</v>
      </c>
      <c r="H3" s="104" t="s">
        <v>198</v>
      </c>
      <c r="I3" s="105"/>
    </row>
    <row r="4" spans="1:9" ht="21" thickBot="1" x14ac:dyDescent="0.25">
      <c r="A4" s="268" t="s">
        <v>46</v>
      </c>
      <c r="B4" s="269"/>
      <c r="C4" s="334">
        <v>2023</v>
      </c>
      <c r="D4" s="335"/>
      <c r="F4" s="130" t="s">
        <v>185</v>
      </c>
      <c r="G4" s="4"/>
      <c r="H4" s="106" t="s">
        <v>199</v>
      </c>
      <c r="I4" s="107"/>
    </row>
    <row r="5" spans="1:9" ht="21" thickBot="1" x14ac:dyDescent="0.25">
      <c r="A5" s="266" t="s">
        <v>47</v>
      </c>
      <c r="B5" s="267"/>
      <c r="C5" s="336" t="s">
        <v>66</v>
      </c>
      <c r="D5" s="337"/>
      <c r="G5" s="4"/>
      <c r="H5" s="108" t="s">
        <v>200</v>
      </c>
      <c r="I5" s="109"/>
    </row>
    <row r="6" spans="1:9" ht="45" customHeight="1" thickBot="1" x14ac:dyDescent="0.2">
      <c r="A6" s="265" t="s">
        <v>224</v>
      </c>
      <c r="B6" s="345"/>
      <c r="C6" s="290">
        <v>62000</v>
      </c>
      <c r="D6" s="292"/>
      <c r="H6" s="7"/>
    </row>
    <row r="7" spans="1:9" ht="21.75" customHeight="1" thickBot="1" x14ac:dyDescent="0.25">
      <c r="A7" s="276" t="s">
        <v>96</v>
      </c>
      <c r="B7" s="277"/>
      <c r="C7" s="279">
        <f>IF($C$6&lt;=60000, ($C$6/300), (($C$6-60000)/2000)+(60000/300))</f>
        <v>201</v>
      </c>
      <c r="D7" s="281"/>
    </row>
    <row r="8" spans="1:9" ht="21" thickBot="1" x14ac:dyDescent="0.25">
      <c r="A8" s="265" t="s">
        <v>48</v>
      </c>
      <c r="B8" s="267"/>
      <c r="C8" s="290"/>
      <c r="D8" s="292"/>
      <c r="F8" s="92" t="s">
        <v>189</v>
      </c>
      <c r="G8" s="93"/>
    </row>
    <row r="9" spans="1:9" ht="9.75" customHeight="1" x14ac:dyDescent="0.2">
      <c r="B9" s="8"/>
      <c r="C9" s="9"/>
      <c r="D9" s="10"/>
      <c r="E9" s="11"/>
      <c r="F9" s="11"/>
    </row>
    <row r="10" spans="1:9" ht="24" customHeight="1" x14ac:dyDescent="0.2">
      <c r="A10" s="284" t="s">
        <v>99</v>
      </c>
      <c r="B10" s="285"/>
      <c r="C10" s="346" t="s">
        <v>225</v>
      </c>
      <c r="D10" s="347"/>
      <c r="E10" s="261" t="s">
        <v>192</v>
      </c>
      <c r="F10" s="258" t="s">
        <v>1</v>
      </c>
      <c r="G10" s="258" t="s">
        <v>2</v>
      </c>
      <c r="H10" s="258" t="s">
        <v>73</v>
      </c>
      <c r="I10" s="258" t="s">
        <v>196</v>
      </c>
    </row>
    <row r="11" spans="1:9" ht="27" customHeight="1" x14ac:dyDescent="0.2">
      <c r="A11" s="288"/>
      <c r="B11" s="289"/>
      <c r="C11" s="131" t="s">
        <v>3</v>
      </c>
      <c r="D11" s="132" t="s">
        <v>0</v>
      </c>
      <c r="E11" s="263"/>
      <c r="F11" s="260"/>
      <c r="G11" s="260"/>
      <c r="H11" s="260"/>
      <c r="I11" s="260"/>
    </row>
    <row r="12" spans="1:9" ht="9.75" customHeight="1" x14ac:dyDescent="0.2">
      <c r="A12" s="37" t="s">
        <v>17</v>
      </c>
      <c r="B12" s="25" t="s">
        <v>9</v>
      </c>
      <c r="C12" s="26"/>
      <c r="D12" s="128"/>
      <c r="E12" s="101"/>
      <c r="F12" s="21"/>
      <c r="G12" s="21"/>
      <c r="H12" s="21"/>
      <c r="I12" s="21"/>
    </row>
    <row r="13" spans="1:9" ht="9.75" customHeight="1" x14ac:dyDescent="0.2">
      <c r="A13" s="264" t="s">
        <v>18</v>
      </c>
      <c r="B13" s="266" t="s">
        <v>20</v>
      </c>
      <c r="C13" s="314"/>
      <c r="D13" s="311"/>
      <c r="E13" s="100"/>
      <c r="F13" s="18"/>
      <c r="G13" s="18"/>
      <c r="H13" s="18"/>
      <c r="I13" s="18"/>
    </row>
    <row r="14" spans="1:9" ht="9.75" customHeight="1" x14ac:dyDescent="0.2">
      <c r="A14" s="264"/>
      <c r="B14" s="266"/>
      <c r="C14" s="314"/>
      <c r="D14" s="311"/>
      <c r="E14" s="100"/>
      <c r="F14" s="18"/>
      <c r="G14" s="18"/>
      <c r="H14" s="18"/>
      <c r="I14" s="18"/>
    </row>
    <row r="15" spans="1:9" ht="9.75" customHeight="1" x14ac:dyDescent="0.2">
      <c r="A15" s="264"/>
      <c r="B15" s="266"/>
      <c r="C15" s="314"/>
      <c r="D15" s="311"/>
      <c r="E15" s="100"/>
      <c r="F15" s="18"/>
      <c r="G15" s="18"/>
      <c r="H15" s="18"/>
      <c r="I15" s="18"/>
    </row>
    <row r="16" spans="1:9" ht="9.75" customHeight="1" x14ac:dyDescent="0.2">
      <c r="A16" s="264"/>
      <c r="B16" s="266"/>
      <c r="C16" s="314"/>
      <c r="D16" s="311"/>
      <c r="E16" s="100"/>
      <c r="F16" s="18"/>
      <c r="G16" s="18"/>
      <c r="H16" s="18"/>
      <c r="I16" s="18"/>
    </row>
    <row r="17" spans="1:9" ht="9.75" customHeight="1" x14ac:dyDescent="0.2">
      <c r="A17" s="264"/>
      <c r="B17" s="266"/>
      <c r="C17" s="314"/>
      <c r="D17" s="311"/>
      <c r="E17" s="100"/>
      <c r="F17" s="18"/>
      <c r="G17" s="18"/>
      <c r="H17" s="18"/>
      <c r="I17" s="18"/>
    </row>
    <row r="18" spans="1:9" ht="9.75" customHeight="1" x14ac:dyDescent="0.2">
      <c r="A18" s="264"/>
      <c r="B18" s="266"/>
      <c r="C18" s="314"/>
      <c r="D18" s="311"/>
      <c r="E18" s="101"/>
      <c r="F18" s="21"/>
      <c r="G18" s="21"/>
      <c r="H18" s="21"/>
      <c r="I18" s="21"/>
    </row>
    <row r="19" spans="1:9" ht="9.75" customHeight="1" x14ac:dyDescent="0.2">
      <c r="A19" s="264" t="s">
        <v>19</v>
      </c>
      <c r="B19" s="266" t="s">
        <v>21</v>
      </c>
      <c r="C19" s="314"/>
      <c r="D19" s="311"/>
      <c r="E19" s="100"/>
      <c r="F19" s="18"/>
      <c r="G19" s="18"/>
      <c r="H19" s="18"/>
      <c r="I19" s="18"/>
    </row>
    <row r="20" spans="1:9" ht="9.75" customHeight="1" x14ac:dyDescent="0.2">
      <c r="A20" s="264"/>
      <c r="B20" s="266"/>
      <c r="C20" s="314"/>
      <c r="D20" s="311"/>
      <c r="E20" s="100"/>
      <c r="F20" s="18"/>
      <c r="G20" s="18"/>
      <c r="H20" s="18"/>
      <c r="I20" s="18"/>
    </row>
    <row r="21" spans="1:9" ht="9.75" customHeight="1" x14ac:dyDescent="0.2">
      <c r="A21" s="264"/>
      <c r="B21" s="266"/>
      <c r="C21" s="314"/>
      <c r="D21" s="311"/>
      <c r="E21" s="100"/>
      <c r="F21" s="18"/>
      <c r="G21" s="18"/>
      <c r="H21" s="18"/>
      <c r="I21" s="18"/>
    </row>
    <row r="22" spans="1:9" ht="9.75" customHeight="1" x14ac:dyDescent="0.2">
      <c r="A22" s="264"/>
      <c r="B22" s="266"/>
      <c r="C22" s="314"/>
      <c r="D22" s="311"/>
      <c r="E22" s="100"/>
      <c r="F22" s="18"/>
      <c r="G22" s="18"/>
      <c r="H22" s="18"/>
      <c r="I22" s="18"/>
    </row>
    <row r="23" spans="1:9" ht="9.75" customHeight="1" x14ac:dyDescent="0.2">
      <c r="A23" s="264"/>
      <c r="B23" s="266"/>
      <c r="C23" s="314"/>
      <c r="D23" s="311"/>
      <c r="E23" s="100"/>
      <c r="F23" s="18"/>
      <c r="G23" s="18"/>
      <c r="H23" s="18"/>
      <c r="I23" s="18"/>
    </row>
    <row r="24" spans="1:9" ht="9.75" customHeight="1" x14ac:dyDescent="0.2">
      <c r="A24" s="264"/>
      <c r="B24" s="266"/>
      <c r="C24" s="314"/>
      <c r="D24" s="311"/>
      <c r="E24" s="100"/>
      <c r="F24" s="18"/>
      <c r="G24" s="18"/>
      <c r="H24" s="18"/>
      <c r="I24" s="18"/>
    </row>
    <row r="25" spans="1:9" ht="9.75" customHeight="1" x14ac:dyDescent="0.2">
      <c r="A25" s="264"/>
      <c r="B25" s="266"/>
      <c r="C25" s="314"/>
      <c r="D25" s="311"/>
      <c r="E25" s="101"/>
      <c r="F25" s="21"/>
      <c r="G25" s="21"/>
      <c r="H25" s="21"/>
      <c r="I25" s="21"/>
    </row>
    <row r="26" spans="1:9" ht="9.75" customHeight="1" x14ac:dyDescent="0.2">
      <c r="A26" s="264" t="s">
        <v>22</v>
      </c>
      <c r="B26" s="266" t="s">
        <v>23</v>
      </c>
      <c r="C26" s="314"/>
      <c r="D26" s="311"/>
      <c r="E26" s="100"/>
      <c r="F26" s="18"/>
      <c r="G26" s="18"/>
      <c r="H26" s="18"/>
      <c r="I26" s="18"/>
    </row>
    <row r="27" spans="1:9" ht="9.75" customHeight="1" x14ac:dyDescent="0.2">
      <c r="A27" s="264"/>
      <c r="B27" s="266"/>
      <c r="C27" s="314"/>
      <c r="D27" s="311"/>
      <c r="E27" s="100"/>
      <c r="F27" s="18"/>
      <c r="G27" s="18"/>
      <c r="H27" s="18"/>
      <c r="I27" s="18"/>
    </row>
    <row r="28" spans="1:9" ht="9.75" customHeight="1" x14ac:dyDescent="0.2">
      <c r="A28" s="264"/>
      <c r="B28" s="266"/>
      <c r="C28" s="314"/>
      <c r="D28" s="311"/>
      <c r="E28" s="100"/>
      <c r="F28" s="18"/>
      <c r="G28" s="18"/>
      <c r="H28" s="18"/>
      <c r="I28" s="18"/>
    </row>
    <row r="29" spans="1:9" ht="9.75" customHeight="1" x14ac:dyDescent="0.2">
      <c r="A29" s="264"/>
      <c r="B29" s="266"/>
      <c r="C29" s="314"/>
      <c r="D29" s="311"/>
      <c r="E29" s="100"/>
      <c r="F29" s="18"/>
      <c r="G29" s="18"/>
      <c r="H29" s="18"/>
      <c r="I29" s="18"/>
    </row>
    <row r="30" spans="1:9" ht="9.75" customHeight="1" x14ac:dyDescent="0.2">
      <c r="A30" s="264"/>
      <c r="B30" s="266"/>
      <c r="C30" s="314"/>
      <c r="D30" s="311"/>
      <c r="E30" s="101"/>
      <c r="F30" s="21"/>
      <c r="G30" s="21"/>
      <c r="H30" s="21"/>
      <c r="I30" s="21"/>
    </row>
    <row r="31" spans="1:9" ht="9.75" customHeight="1" x14ac:dyDescent="0.2">
      <c r="A31" s="342" t="s">
        <v>55</v>
      </c>
      <c r="B31" s="348" t="s">
        <v>56</v>
      </c>
      <c r="C31" s="251"/>
      <c r="D31" s="297"/>
      <c r="E31" s="100"/>
      <c r="F31" s="18"/>
      <c r="G31" s="18"/>
      <c r="H31" s="18"/>
      <c r="I31" s="18"/>
    </row>
    <row r="32" spans="1:9" ht="9.75" customHeight="1" x14ac:dyDescent="0.2">
      <c r="A32" s="343"/>
      <c r="B32" s="349"/>
      <c r="C32" s="252"/>
      <c r="D32" s="298"/>
      <c r="E32" s="100"/>
      <c r="F32" s="18"/>
      <c r="G32" s="18"/>
      <c r="H32" s="18"/>
      <c r="I32" s="18"/>
    </row>
    <row r="33" spans="1:9" ht="9.75" customHeight="1" x14ac:dyDescent="0.2">
      <c r="A33" s="343"/>
      <c r="B33" s="349"/>
      <c r="C33" s="252"/>
      <c r="D33" s="298"/>
      <c r="E33" s="100"/>
      <c r="F33" s="18"/>
      <c r="G33" s="18"/>
      <c r="H33" s="18"/>
      <c r="I33" s="18"/>
    </row>
    <row r="34" spans="1:9" ht="9.75" customHeight="1" x14ac:dyDescent="0.2">
      <c r="A34" s="343"/>
      <c r="B34" s="349"/>
      <c r="C34" s="252"/>
      <c r="D34" s="298"/>
      <c r="E34" s="100"/>
      <c r="F34" s="18"/>
      <c r="G34" s="18"/>
      <c r="H34" s="18"/>
      <c r="I34" s="18"/>
    </row>
    <row r="35" spans="1:9" ht="12.75" customHeight="1" x14ac:dyDescent="0.2">
      <c r="A35" s="344"/>
      <c r="B35" s="350"/>
      <c r="C35" s="253"/>
      <c r="D35" s="299"/>
      <c r="E35" s="101"/>
      <c r="F35" s="21"/>
      <c r="G35" s="21"/>
      <c r="H35" s="21"/>
      <c r="I35" s="21"/>
    </row>
    <row r="36" spans="1:9" ht="9.75" customHeight="1" x14ac:dyDescent="0.2">
      <c r="A36" s="264" t="s">
        <v>24</v>
      </c>
      <c r="B36" s="265" t="s">
        <v>41</v>
      </c>
      <c r="C36" s="314"/>
      <c r="D36" s="311"/>
      <c r="E36" s="100"/>
      <c r="F36" s="18"/>
      <c r="G36" s="18"/>
      <c r="H36" s="18"/>
      <c r="I36" s="18"/>
    </row>
    <row r="37" spans="1:9" ht="9.75" customHeight="1" x14ac:dyDescent="0.2">
      <c r="A37" s="264"/>
      <c r="B37" s="265"/>
      <c r="C37" s="314"/>
      <c r="D37" s="311"/>
      <c r="E37" s="100"/>
      <c r="F37" s="18"/>
      <c r="G37" s="18"/>
      <c r="H37" s="18"/>
      <c r="I37" s="18"/>
    </row>
    <row r="38" spans="1:9" ht="9.75" customHeight="1" x14ac:dyDescent="0.2">
      <c r="A38" s="264"/>
      <c r="B38" s="265"/>
      <c r="C38" s="314"/>
      <c r="D38" s="311"/>
      <c r="E38" s="100"/>
      <c r="F38" s="18"/>
      <c r="G38" s="18"/>
      <c r="H38" s="18"/>
      <c r="I38" s="18"/>
    </row>
    <row r="39" spans="1:9" ht="9.75" customHeight="1" x14ac:dyDescent="0.2">
      <c r="A39" s="264"/>
      <c r="B39" s="265"/>
      <c r="C39" s="314"/>
      <c r="D39" s="311"/>
      <c r="E39" s="100"/>
      <c r="F39" s="18"/>
      <c r="G39" s="18"/>
      <c r="H39" s="18"/>
      <c r="I39" s="18"/>
    </row>
    <row r="40" spans="1:9" ht="9.75" customHeight="1" x14ac:dyDescent="0.2">
      <c r="A40" s="264"/>
      <c r="B40" s="265"/>
      <c r="C40" s="314"/>
      <c r="D40" s="311"/>
      <c r="E40" s="100"/>
      <c r="F40" s="18"/>
      <c r="G40" s="18"/>
      <c r="H40" s="18"/>
      <c r="I40" s="18"/>
    </row>
    <row r="41" spans="1:9" ht="9.75" customHeight="1" x14ac:dyDescent="0.2">
      <c r="A41" s="264"/>
      <c r="B41" s="265"/>
      <c r="C41" s="314"/>
      <c r="D41" s="311"/>
      <c r="E41" s="100"/>
      <c r="F41" s="18"/>
      <c r="G41" s="18"/>
      <c r="H41" s="18"/>
      <c r="I41" s="18"/>
    </row>
    <row r="42" spans="1:9" ht="9.75" customHeight="1" x14ac:dyDescent="0.2">
      <c r="A42" s="264"/>
      <c r="B42" s="265"/>
      <c r="C42" s="314"/>
      <c r="D42" s="311"/>
      <c r="E42" s="100"/>
      <c r="F42" s="18"/>
      <c r="G42" s="18"/>
      <c r="H42" s="18"/>
      <c r="I42" s="18"/>
    </row>
    <row r="43" spans="1:9" ht="9.75" customHeight="1" x14ac:dyDescent="0.2">
      <c r="A43" s="264"/>
      <c r="B43" s="265"/>
      <c r="C43" s="314"/>
      <c r="D43" s="311"/>
      <c r="E43" s="100"/>
      <c r="F43" s="18"/>
      <c r="G43" s="18"/>
      <c r="H43" s="18"/>
      <c r="I43" s="18"/>
    </row>
    <row r="44" spans="1:9" ht="9.75" customHeight="1" x14ac:dyDescent="0.2">
      <c r="A44" s="264"/>
      <c r="B44" s="265"/>
      <c r="C44" s="314"/>
      <c r="D44" s="311"/>
      <c r="E44" s="100"/>
      <c r="F44" s="18"/>
      <c r="G44" s="18"/>
      <c r="H44" s="18"/>
      <c r="I44" s="18"/>
    </row>
    <row r="45" spans="1:9" ht="9.75" customHeight="1" x14ac:dyDescent="0.2">
      <c r="A45" s="264"/>
      <c r="B45" s="265"/>
      <c r="C45" s="314"/>
      <c r="D45" s="311"/>
      <c r="E45" s="100"/>
      <c r="F45" s="18"/>
      <c r="G45" s="18"/>
      <c r="H45" s="18"/>
      <c r="I45" s="18"/>
    </row>
    <row r="46" spans="1:9" ht="9.75" customHeight="1" x14ac:dyDescent="0.2">
      <c r="A46" s="264"/>
      <c r="B46" s="265"/>
      <c r="C46" s="314"/>
      <c r="D46" s="311"/>
      <c r="E46" s="100"/>
      <c r="F46" s="18"/>
      <c r="G46" s="18"/>
      <c r="H46" s="18"/>
      <c r="I46" s="18"/>
    </row>
    <row r="47" spans="1:9" ht="9.75" customHeight="1" x14ac:dyDescent="0.2">
      <c r="A47" s="264"/>
      <c r="B47" s="265"/>
      <c r="C47" s="314"/>
      <c r="D47" s="311"/>
      <c r="E47" s="100"/>
      <c r="F47" s="18"/>
      <c r="G47" s="18"/>
      <c r="H47" s="18"/>
      <c r="I47" s="18"/>
    </row>
    <row r="48" spans="1:9" ht="9.75" customHeight="1" x14ac:dyDescent="0.2">
      <c r="A48" s="264"/>
      <c r="B48" s="265"/>
      <c r="C48" s="314"/>
      <c r="D48" s="311"/>
      <c r="E48" s="100"/>
      <c r="F48" s="18"/>
      <c r="G48" s="18"/>
      <c r="H48" s="18"/>
      <c r="I48" s="18"/>
    </row>
    <row r="49" spans="1:9" ht="9.75" customHeight="1" x14ac:dyDescent="0.2">
      <c r="A49" s="264"/>
      <c r="B49" s="265"/>
      <c r="C49" s="314"/>
      <c r="D49" s="311"/>
      <c r="E49" s="100"/>
      <c r="F49" s="18"/>
      <c r="G49" s="18"/>
      <c r="H49" s="18"/>
      <c r="I49" s="18"/>
    </row>
    <row r="50" spans="1:9" ht="9.75" customHeight="1" x14ac:dyDescent="0.2">
      <c r="A50" s="264"/>
      <c r="B50" s="265"/>
      <c r="C50" s="314"/>
      <c r="D50" s="311"/>
      <c r="E50" s="101"/>
      <c r="F50" s="21"/>
      <c r="G50" s="21"/>
      <c r="H50" s="21"/>
      <c r="I50" s="21"/>
    </row>
    <row r="51" spans="1:9" ht="9.75" customHeight="1" x14ac:dyDescent="0.2">
      <c r="A51" s="264" t="s">
        <v>25</v>
      </c>
      <c r="B51" s="265" t="s">
        <v>27</v>
      </c>
      <c r="C51" s="314"/>
      <c r="D51" s="311"/>
      <c r="E51" s="100"/>
      <c r="F51" s="18"/>
      <c r="G51" s="18"/>
      <c r="H51" s="18"/>
      <c r="I51" s="18"/>
    </row>
    <row r="52" spans="1:9" ht="9.75" customHeight="1" x14ac:dyDescent="0.2">
      <c r="A52" s="264"/>
      <c r="B52" s="265"/>
      <c r="C52" s="314"/>
      <c r="D52" s="311"/>
      <c r="E52" s="100"/>
      <c r="F52" s="18"/>
      <c r="G52" s="18"/>
      <c r="H52" s="18"/>
      <c r="I52" s="18"/>
    </row>
    <row r="53" spans="1:9" ht="9.75" customHeight="1" x14ac:dyDescent="0.2">
      <c r="A53" s="264"/>
      <c r="B53" s="265"/>
      <c r="C53" s="314"/>
      <c r="D53" s="311"/>
      <c r="E53" s="100"/>
      <c r="F53" s="18"/>
      <c r="G53" s="18"/>
      <c r="H53" s="18"/>
      <c r="I53" s="18"/>
    </row>
    <row r="54" spans="1:9" ht="9.75" customHeight="1" x14ac:dyDescent="0.2">
      <c r="A54" s="264"/>
      <c r="B54" s="265"/>
      <c r="C54" s="314"/>
      <c r="D54" s="311"/>
      <c r="E54" s="100"/>
      <c r="F54" s="18"/>
      <c r="G54" s="18"/>
      <c r="H54" s="18"/>
      <c r="I54" s="18"/>
    </row>
    <row r="55" spans="1:9" ht="9.75" customHeight="1" x14ac:dyDescent="0.2">
      <c r="A55" s="264"/>
      <c r="B55" s="265"/>
      <c r="C55" s="314"/>
      <c r="D55" s="311"/>
      <c r="E55" s="100"/>
      <c r="F55" s="18"/>
      <c r="G55" s="18"/>
      <c r="H55" s="18"/>
      <c r="I55" s="18"/>
    </row>
    <row r="56" spans="1:9" ht="9.75" customHeight="1" x14ac:dyDescent="0.2">
      <c r="A56" s="264"/>
      <c r="B56" s="265"/>
      <c r="C56" s="314"/>
      <c r="D56" s="311"/>
      <c r="E56" s="100"/>
      <c r="F56" s="18"/>
      <c r="G56" s="18"/>
      <c r="H56" s="18"/>
      <c r="I56" s="18"/>
    </row>
    <row r="57" spans="1:9" ht="9.75" customHeight="1" x14ac:dyDescent="0.2">
      <c r="A57" s="264"/>
      <c r="B57" s="265"/>
      <c r="C57" s="314"/>
      <c r="D57" s="311"/>
      <c r="E57" s="100"/>
      <c r="F57" s="18"/>
      <c r="G57" s="18"/>
      <c r="H57" s="18"/>
      <c r="I57" s="18"/>
    </row>
    <row r="58" spans="1:9" ht="9.75" customHeight="1" x14ac:dyDescent="0.2">
      <c r="A58" s="264"/>
      <c r="B58" s="265"/>
      <c r="C58" s="314"/>
      <c r="D58" s="311"/>
      <c r="E58" s="100"/>
      <c r="F58" s="18"/>
      <c r="G58" s="18"/>
      <c r="H58" s="18"/>
      <c r="I58" s="18"/>
    </row>
    <row r="59" spans="1:9" ht="9.75" customHeight="1" x14ac:dyDescent="0.2">
      <c r="A59" s="264"/>
      <c r="B59" s="265"/>
      <c r="C59" s="314"/>
      <c r="D59" s="311"/>
      <c r="E59" s="100"/>
      <c r="F59" s="18"/>
      <c r="G59" s="18"/>
      <c r="H59" s="18"/>
      <c r="I59" s="18"/>
    </row>
    <row r="60" spans="1:9" ht="9.75" customHeight="1" x14ac:dyDescent="0.2">
      <c r="A60" s="264"/>
      <c r="B60" s="265"/>
      <c r="C60" s="314"/>
      <c r="D60" s="311"/>
      <c r="E60" s="100"/>
      <c r="F60" s="18"/>
      <c r="G60" s="18"/>
      <c r="H60" s="18"/>
      <c r="I60" s="18"/>
    </row>
    <row r="61" spans="1:9" ht="9.75" customHeight="1" x14ac:dyDescent="0.2">
      <c r="A61" s="264"/>
      <c r="B61" s="265"/>
      <c r="C61" s="314"/>
      <c r="D61" s="311"/>
      <c r="E61" s="101"/>
      <c r="F61" s="21"/>
      <c r="G61" s="21"/>
      <c r="H61" s="21"/>
      <c r="I61" s="21"/>
    </row>
    <row r="62" spans="1:9" ht="9.75" customHeight="1" x14ac:dyDescent="0.2">
      <c r="A62" s="264" t="s">
        <v>28</v>
      </c>
      <c r="B62" s="265" t="s">
        <v>40</v>
      </c>
      <c r="C62" s="314"/>
      <c r="D62" s="311"/>
      <c r="E62" s="100"/>
      <c r="F62" s="18"/>
      <c r="G62" s="18"/>
      <c r="H62" s="18"/>
      <c r="I62" s="18"/>
    </row>
    <row r="63" spans="1:9" ht="9.75" customHeight="1" x14ac:dyDescent="0.2">
      <c r="A63" s="264"/>
      <c r="B63" s="265"/>
      <c r="C63" s="314"/>
      <c r="D63" s="311"/>
      <c r="E63" s="100"/>
      <c r="F63" s="18"/>
      <c r="G63" s="18"/>
      <c r="H63" s="18"/>
      <c r="I63" s="18"/>
    </row>
    <row r="64" spans="1:9" ht="9.75" customHeight="1" x14ac:dyDescent="0.2">
      <c r="A64" s="264"/>
      <c r="B64" s="265"/>
      <c r="C64" s="314"/>
      <c r="D64" s="311"/>
      <c r="E64" s="100"/>
      <c r="F64" s="18"/>
      <c r="G64" s="18"/>
      <c r="H64" s="18"/>
      <c r="I64" s="18"/>
    </row>
    <row r="65" spans="1:9" ht="9.75" customHeight="1" x14ac:dyDescent="0.2">
      <c r="A65" s="264"/>
      <c r="B65" s="265"/>
      <c r="C65" s="314"/>
      <c r="D65" s="311"/>
      <c r="E65" s="100"/>
      <c r="F65" s="18"/>
      <c r="G65" s="18"/>
      <c r="H65" s="18"/>
      <c r="I65" s="18"/>
    </row>
    <row r="66" spans="1:9" ht="9.75" customHeight="1" x14ac:dyDescent="0.2">
      <c r="A66" s="264"/>
      <c r="B66" s="265"/>
      <c r="C66" s="314"/>
      <c r="D66" s="311"/>
      <c r="E66" s="100"/>
      <c r="F66" s="18"/>
      <c r="G66" s="18"/>
      <c r="H66" s="18"/>
      <c r="I66" s="18"/>
    </row>
    <row r="67" spans="1:9" ht="9.75" customHeight="1" x14ac:dyDescent="0.2">
      <c r="A67" s="264"/>
      <c r="B67" s="265"/>
      <c r="C67" s="314"/>
      <c r="D67" s="311"/>
      <c r="E67" s="100"/>
      <c r="F67" s="18"/>
      <c r="G67" s="18"/>
      <c r="H67" s="18"/>
      <c r="I67" s="18"/>
    </row>
    <row r="68" spans="1:9" ht="9.75" customHeight="1" x14ac:dyDescent="0.2">
      <c r="A68" s="264"/>
      <c r="B68" s="265"/>
      <c r="C68" s="314"/>
      <c r="D68" s="311"/>
      <c r="E68" s="100"/>
      <c r="F68" s="18"/>
      <c r="G68" s="18"/>
      <c r="H68" s="18"/>
      <c r="I68" s="18"/>
    </row>
    <row r="69" spans="1:9" ht="9.75" customHeight="1" x14ac:dyDescent="0.2">
      <c r="A69" s="264"/>
      <c r="B69" s="265"/>
      <c r="C69" s="314"/>
      <c r="D69" s="311"/>
      <c r="E69" s="101"/>
      <c r="F69" s="21"/>
      <c r="G69" s="21"/>
      <c r="H69" s="21"/>
      <c r="I69" s="21"/>
    </row>
  </sheetData>
  <protectedRanges>
    <protectedRange sqref="C3:D4 C6:D6 C8" name="Range1"/>
    <protectedRange sqref="D12:D69" name="Range1_1"/>
    <protectedRange password="CDC0" sqref="E12:I69" name="Range1_1_1"/>
  </protectedRanges>
  <mergeCells count="47">
    <mergeCell ref="A6:B6"/>
    <mergeCell ref="C6:D6"/>
    <mergeCell ref="C3:D3"/>
    <mergeCell ref="A3:B3"/>
    <mergeCell ref="A4:B4"/>
    <mergeCell ref="C4:D4"/>
    <mergeCell ref="A5:B5"/>
    <mergeCell ref="C5:D5"/>
    <mergeCell ref="F10:F11"/>
    <mergeCell ref="G10:G11"/>
    <mergeCell ref="I10:I11"/>
    <mergeCell ref="H10:H11"/>
    <mergeCell ref="A7:B7"/>
    <mergeCell ref="C7:D7"/>
    <mergeCell ref="A8:B8"/>
    <mergeCell ref="C8:D8"/>
    <mergeCell ref="A10:B11"/>
    <mergeCell ref="C10:D10"/>
    <mergeCell ref="A13:A18"/>
    <mergeCell ref="B13:B18"/>
    <mergeCell ref="C13:C18"/>
    <mergeCell ref="D13:D18"/>
    <mergeCell ref="E10:E11"/>
    <mergeCell ref="A19:A25"/>
    <mergeCell ref="B19:B25"/>
    <mergeCell ref="C19:C25"/>
    <mergeCell ref="D19:D25"/>
    <mergeCell ref="A26:A30"/>
    <mergeCell ref="B26:B30"/>
    <mergeCell ref="C26:C30"/>
    <mergeCell ref="D26:D30"/>
    <mergeCell ref="A31:A35"/>
    <mergeCell ref="B31:B35"/>
    <mergeCell ref="C31:C35"/>
    <mergeCell ref="D31:D35"/>
    <mergeCell ref="A36:A50"/>
    <mergeCell ref="B36:B50"/>
    <mergeCell ref="C36:C50"/>
    <mergeCell ref="D36:D50"/>
    <mergeCell ref="A51:A61"/>
    <mergeCell ref="B51:B61"/>
    <mergeCell ref="C51:C61"/>
    <mergeCell ref="D51:D61"/>
    <mergeCell ref="A62:A69"/>
    <mergeCell ref="B62:B69"/>
    <mergeCell ref="C62:C69"/>
    <mergeCell ref="D62:D69"/>
  </mergeCells>
  <hyperlinks>
    <hyperlink ref="F4" location="'b. List of result templates'!A1" display="the list of results templates" xr:uid="{00000000-0004-0000-1E00-000000000000}"/>
  </hyperlinks>
  <printOptions gridLines="1"/>
  <pageMargins left="0.70866141732283472" right="0.70866141732283472" top="0.74803149606299213" bottom="0.74803149606299213" header="0.31496062992125984" footer="0.31496062992125984"/>
  <pageSetup paperSize="9" scale="85" fitToHeight="4" orientation="landscape" verticalDpi="0" r:id="rId1"/>
  <headerFooter>
    <oddHeader>&amp;CResidue RESULTS for other aquaculture products 
Group A&amp;RPage &amp;P of &amp;N</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H72"/>
  <sheetViews>
    <sheetView workbookViewId="0">
      <pane xSplit="3" ySplit="10" topLeftCell="D62" activePane="bottomRight" state="frozen"/>
      <selection activeCell="J35" sqref="J35"/>
      <selection pane="topRight" activeCell="J35" sqref="J35"/>
      <selection pane="bottomLeft" activeCell="J35" sqref="J35"/>
      <selection pane="bottomRight" activeCell="E6" sqref="E6"/>
    </sheetView>
  </sheetViews>
  <sheetFormatPr defaultColWidth="9.140625" defaultRowHeight="10.5" x14ac:dyDescent="0.2"/>
  <cols>
    <col min="1" max="1" width="4.5703125" style="3" customWidth="1"/>
    <col min="2" max="2" width="28.5703125" style="3" customWidth="1"/>
    <col min="3" max="3" width="23.5703125" style="2" customWidth="1"/>
    <col min="4" max="4" width="14.85546875" style="3" customWidth="1"/>
    <col min="5" max="5" width="33.5703125" style="3" customWidth="1"/>
    <col min="6" max="6" width="19.85546875" style="3" customWidth="1"/>
    <col min="7" max="7" width="22.5703125" style="3" customWidth="1"/>
    <col min="8" max="8" width="21.5703125" style="3" customWidth="1"/>
    <col min="9" max="16384" width="9.140625" style="3"/>
  </cols>
  <sheetData>
    <row r="1" spans="1:8" ht="20.25" x14ac:dyDescent="0.2">
      <c r="A1" s="43" t="s">
        <v>213</v>
      </c>
      <c r="B1" s="1"/>
    </row>
    <row r="2" spans="1:8" ht="9.75" customHeight="1" thickBot="1" x14ac:dyDescent="0.25"/>
    <row r="3" spans="1:8" ht="12.75" customHeight="1" x14ac:dyDescent="0.2">
      <c r="A3" s="266" t="s">
        <v>45</v>
      </c>
      <c r="B3" s="267"/>
      <c r="C3" s="123"/>
      <c r="E3" s="96" t="s">
        <v>186</v>
      </c>
      <c r="G3" s="104" t="s">
        <v>198</v>
      </c>
      <c r="H3" s="105"/>
    </row>
    <row r="4" spans="1:8" ht="21" thickBot="1" x14ac:dyDescent="0.25">
      <c r="A4" s="268" t="s">
        <v>46</v>
      </c>
      <c r="B4" s="269"/>
      <c r="C4" s="168">
        <v>2023</v>
      </c>
      <c r="E4" s="130" t="s">
        <v>185</v>
      </c>
      <c r="F4" s="4"/>
      <c r="G4" s="106" t="s">
        <v>199</v>
      </c>
      <c r="H4" s="107"/>
    </row>
    <row r="5" spans="1:8" ht="21" thickBot="1" x14ac:dyDescent="0.25">
      <c r="A5" s="266" t="s">
        <v>47</v>
      </c>
      <c r="B5" s="278"/>
      <c r="C5" s="127" t="s">
        <v>227</v>
      </c>
      <c r="F5" s="4"/>
      <c r="G5" s="108" t="s">
        <v>200</v>
      </c>
      <c r="H5" s="109"/>
    </row>
    <row r="6" spans="1:8" ht="37.5" customHeight="1" thickBot="1" x14ac:dyDescent="0.2">
      <c r="A6" s="265" t="s">
        <v>224</v>
      </c>
      <c r="B6" s="345"/>
      <c r="C6" s="119">
        <v>62000</v>
      </c>
      <c r="G6" s="7"/>
    </row>
    <row r="7" spans="1:8" ht="21.75" customHeight="1" thickBot="1" x14ac:dyDescent="0.25">
      <c r="A7" s="340" t="s">
        <v>98</v>
      </c>
      <c r="B7" s="341"/>
      <c r="C7" s="42">
        <f>IF($C$6&lt;=60000, ($C$6/300), (($C$6-60000)/2000)+(60000/300))</f>
        <v>201</v>
      </c>
    </row>
    <row r="8" spans="1:8" ht="21" thickBot="1" x14ac:dyDescent="0.25">
      <c r="A8" s="265" t="s">
        <v>48</v>
      </c>
      <c r="B8" s="267"/>
      <c r="C8" s="119"/>
      <c r="E8" s="92" t="s">
        <v>189</v>
      </c>
      <c r="F8" s="93"/>
    </row>
    <row r="9" spans="1:8" ht="9.75" customHeight="1" x14ac:dyDescent="0.2">
      <c r="B9" s="8"/>
      <c r="C9" s="9"/>
      <c r="D9" s="11"/>
      <c r="E9" s="11"/>
    </row>
    <row r="10" spans="1:8" s="12" customFormat="1" ht="63" customHeight="1" x14ac:dyDescent="0.2">
      <c r="A10" s="338" t="s">
        <v>99</v>
      </c>
      <c r="B10" s="339"/>
      <c r="C10" s="47" t="s">
        <v>72</v>
      </c>
      <c r="D10" s="47" t="s">
        <v>187</v>
      </c>
      <c r="E10" s="48" t="s">
        <v>1</v>
      </c>
      <c r="F10" s="48" t="s">
        <v>2</v>
      </c>
      <c r="G10" s="48" t="s">
        <v>73</v>
      </c>
      <c r="H10" s="48" t="s">
        <v>178</v>
      </c>
    </row>
    <row r="11" spans="1:8" ht="11.25" customHeight="1" x14ac:dyDescent="0.2">
      <c r="A11" s="307" t="s">
        <v>29</v>
      </c>
      <c r="B11" s="265" t="s">
        <v>42</v>
      </c>
      <c r="C11" s="360"/>
      <c r="D11" s="102"/>
      <c r="E11" s="16"/>
      <c r="F11" s="16"/>
      <c r="G11" s="16"/>
      <c r="H11" s="16"/>
    </row>
    <row r="12" spans="1:8" ht="11.25" customHeight="1" x14ac:dyDescent="0.2">
      <c r="A12" s="307"/>
      <c r="B12" s="265"/>
      <c r="C12" s="351"/>
      <c r="D12" s="103"/>
      <c r="E12" s="17"/>
      <c r="F12" s="17"/>
      <c r="G12" s="17"/>
      <c r="H12" s="17"/>
    </row>
    <row r="13" spans="1:8" ht="11.25" customHeight="1" x14ac:dyDescent="0.2">
      <c r="A13" s="307"/>
      <c r="B13" s="265"/>
      <c r="C13" s="351"/>
      <c r="D13" s="103"/>
      <c r="E13" s="17"/>
      <c r="F13" s="17"/>
      <c r="G13" s="17"/>
      <c r="H13" s="17"/>
    </row>
    <row r="14" spans="1:8" ht="11.25" customHeight="1" x14ac:dyDescent="0.2">
      <c r="A14" s="307"/>
      <c r="B14" s="265"/>
      <c r="C14" s="351"/>
      <c r="D14" s="103"/>
      <c r="E14" s="17"/>
      <c r="F14" s="17"/>
      <c r="G14" s="17"/>
      <c r="H14" s="17"/>
    </row>
    <row r="15" spans="1:8" ht="11.25" customHeight="1" x14ac:dyDescent="0.2">
      <c r="A15" s="307"/>
      <c r="B15" s="265"/>
      <c r="C15" s="351"/>
      <c r="D15" s="103"/>
      <c r="E15" s="17"/>
      <c r="F15" s="17"/>
      <c r="G15" s="17"/>
      <c r="H15" s="17"/>
    </row>
    <row r="16" spans="1:8" ht="11.25" customHeight="1" x14ac:dyDescent="0.2">
      <c r="A16" s="307"/>
      <c r="B16" s="265"/>
      <c r="C16" s="351"/>
      <c r="D16" s="103"/>
      <c r="E16" s="17"/>
      <c r="F16" s="17"/>
      <c r="G16" s="17"/>
      <c r="H16" s="17"/>
    </row>
    <row r="17" spans="1:8" ht="11.25" customHeight="1" x14ac:dyDescent="0.2">
      <c r="A17" s="307"/>
      <c r="B17" s="265"/>
      <c r="C17" s="351"/>
      <c r="D17" s="103"/>
      <c r="E17" s="17"/>
      <c r="F17" s="17"/>
      <c r="G17" s="17"/>
      <c r="H17" s="17"/>
    </row>
    <row r="18" spans="1:8" ht="11.25" customHeight="1" x14ac:dyDescent="0.2">
      <c r="A18" s="307"/>
      <c r="B18" s="265"/>
      <c r="C18" s="351"/>
      <c r="D18" s="103"/>
      <c r="E18" s="17"/>
      <c r="F18" s="17"/>
      <c r="G18" s="17"/>
      <c r="H18" s="17"/>
    </row>
    <row r="19" spans="1:8" ht="11.25" customHeight="1" x14ac:dyDescent="0.2">
      <c r="A19" s="307"/>
      <c r="B19" s="265"/>
      <c r="C19" s="351"/>
      <c r="D19" s="103"/>
      <c r="E19" s="17"/>
      <c r="F19" s="17"/>
      <c r="G19" s="17"/>
      <c r="H19" s="17"/>
    </row>
    <row r="20" spans="1:8" ht="11.25" customHeight="1" x14ac:dyDescent="0.2">
      <c r="A20" s="307"/>
      <c r="B20" s="265"/>
      <c r="C20" s="351"/>
      <c r="D20" s="103"/>
      <c r="E20" s="17"/>
      <c r="F20" s="17"/>
      <c r="G20" s="17"/>
      <c r="H20" s="17"/>
    </row>
    <row r="21" spans="1:8" ht="11.25" customHeight="1" x14ac:dyDescent="0.2">
      <c r="A21" s="307"/>
      <c r="B21" s="265"/>
      <c r="C21" s="351"/>
      <c r="D21" s="103"/>
      <c r="E21" s="17"/>
      <c r="F21" s="17"/>
      <c r="G21" s="17"/>
      <c r="H21" s="17"/>
    </row>
    <row r="22" spans="1:8" ht="11.25" customHeight="1" x14ac:dyDescent="0.2">
      <c r="A22" s="307"/>
      <c r="B22" s="265"/>
      <c r="C22" s="351"/>
      <c r="D22" s="103"/>
      <c r="E22" s="17"/>
      <c r="F22" s="17"/>
      <c r="G22" s="17"/>
      <c r="H22" s="17"/>
    </row>
    <row r="23" spans="1:8" ht="11.25" customHeight="1" x14ac:dyDescent="0.2">
      <c r="A23" s="307"/>
      <c r="B23" s="265"/>
      <c r="C23" s="351"/>
      <c r="D23" s="103"/>
      <c r="E23" s="17"/>
      <c r="F23" s="17"/>
      <c r="G23" s="17"/>
      <c r="H23" s="17"/>
    </row>
    <row r="24" spans="1:8" ht="11.25" customHeight="1" x14ac:dyDescent="0.2">
      <c r="A24" s="307"/>
      <c r="B24" s="265"/>
      <c r="C24" s="351"/>
      <c r="D24" s="103"/>
      <c r="E24" s="17"/>
      <c r="F24" s="17"/>
      <c r="G24" s="17"/>
      <c r="H24" s="17"/>
    </row>
    <row r="25" spans="1:8" ht="11.25" customHeight="1" x14ac:dyDescent="0.2">
      <c r="A25" s="307"/>
      <c r="B25" s="265"/>
      <c r="C25" s="351"/>
      <c r="D25" s="103"/>
      <c r="E25" s="17"/>
      <c r="F25" s="17"/>
      <c r="G25" s="17"/>
      <c r="H25" s="17"/>
    </row>
    <row r="26" spans="1:8" ht="11.25" customHeight="1" x14ac:dyDescent="0.2">
      <c r="A26" s="307"/>
      <c r="B26" s="265"/>
      <c r="C26" s="351"/>
      <c r="D26" s="103"/>
      <c r="E26" s="17"/>
      <c r="F26" s="17"/>
      <c r="G26" s="17"/>
      <c r="H26" s="17"/>
    </row>
    <row r="27" spans="1:8" ht="11.25" customHeight="1" x14ac:dyDescent="0.2">
      <c r="A27" s="307"/>
      <c r="B27" s="265"/>
      <c r="C27" s="351"/>
      <c r="D27" s="103"/>
      <c r="E27" s="17"/>
      <c r="F27" s="17"/>
      <c r="G27" s="17"/>
      <c r="H27" s="17"/>
    </row>
    <row r="28" spans="1:8" ht="11.25" customHeight="1" x14ac:dyDescent="0.2">
      <c r="A28" s="307"/>
      <c r="B28" s="265"/>
      <c r="C28" s="351"/>
      <c r="D28" s="103"/>
      <c r="E28" s="17"/>
      <c r="F28" s="17"/>
      <c r="G28" s="17"/>
      <c r="H28" s="17"/>
    </row>
    <row r="29" spans="1:8" ht="11.25" customHeight="1" x14ac:dyDescent="0.2">
      <c r="A29" s="307"/>
      <c r="B29" s="265"/>
      <c r="C29" s="351"/>
      <c r="D29" s="103"/>
      <c r="E29" s="17"/>
      <c r="F29" s="17"/>
      <c r="G29" s="17"/>
      <c r="H29" s="17"/>
    </row>
    <row r="30" spans="1:8" ht="11.25" customHeight="1" x14ac:dyDescent="0.2">
      <c r="A30" s="307"/>
      <c r="B30" s="265"/>
      <c r="C30" s="351"/>
      <c r="D30" s="103"/>
      <c r="E30" s="17"/>
      <c r="F30" s="17"/>
      <c r="G30" s="17"/>
      <c r="H30" s="17"/>
    </row>
    <row r="31" spans="1:8" ht="11.25" customHeight="1" x14ac:dyDescent="0.2">
      <c r="A31" s="307"/>
      <c r="B31" s="265"/>
      <c r="C31" s="351"/>
      <c r="D31" s="103"/>
      <c r="E31" s="17"/>
      <c r="F31" s="17"/>
      <c r="G31" s="17"/>
      <c r="H31" s="17"/>
    </row>
    <row r="32" spans="1:8" ht="11.25" customHeight="1" x14ac:dyDescent="0.2">
      <c r="A32" s="307"/>
      <c r="B32" s="265"/>
      <c r="C32" s="351"/>
      <c r="D32" s="103"/>
      <c r="E32" s="17"/>
      <c r="F32" s="17"/>
      <c r="G32" s="17"/>
      <c r="H32" s="17"/>
    </row>
    <row r="33" spans="1:8" ht="11.25" customHeight="1" x14ac:dyDescent="0.2">
      <c r="A33" s="307"/>
      <c r="B33" s="265"/>
      <c r="C33" s="351"/>
      <c r="D33" s="103"/>
      <c r="E33" s="17"/>
      <c r="F33" s="17"/>
      <c r="G33" s="17"/>
      <c r="H33" s="17"/>
    </row>
    <row r="34" spans="1:8" ht="11.25" customHeight="1" x14ac:dyDescent="0.2">
      <c r="A34" s="307"/>
      <c r="B34" s="265"/>
      <c r="C34" s="351"/>
      <c r="D34" s="103"/>
      <c r="E34" s="17"/>
      <c r="F34" s="17"/>
      <c r="G34" s="17"/>
      <c r="H34" s="17"/>
    </row>
    <row r="35" spans="1:8" ht="11.25" customHeight="1" x14ac:dyDescent="0.2">
      <c r="A35" s="307"/>
      <c r="B35" s="265"/>
      <c r="C35" s="351"/>
      <c r="D35" s="103"/>
      <c r="E35" s="17"/>
      <c r="F35" s="17"/>
      <c r="G35" s="17"/>
      <c r="H35" s="17"/>
    </row>
    <row r="36" spans="1:8" ht="11.25" customHeight="1" x14ac:dyDescent="0.2">
      <c r="A36" s="307"/>
      <c r="B36" s="265"/>
      <c r="C36" s="351"/>
      <c r="D36" s="103"/>
      <c r="E36" s="17"/>
      <c r="F36" s="17"/>
      <c r="G36" s="17"/>
      <c r="H36" s="17"/>
    </row>
    <row r="37" spans="1:8" ht="11.25" customHeight="1" x14ac:dyDescent="0.2">
      <c r="A37" s="307"/>
      <c r="B37" s="265"/>
      <c r="C37" s="351"/>
      <c r="D37" s="103"/>
      <c r="E37" s="17"/>
      <c r="F37" s="17"/>
      <c r="G37" s="17"/>
      <c r="H37" s="17"/>
    </row>
    <row r="38" spans="1:8" ht="11.25" customHeight="1" x14ac:dyDescent="0.2">
      <c r="A38" s="307"/>
      <c r="B38" s="265"/>
      <c r="C38" s="351"/>
      <c r="D38" s="103"/>
      <c r="E38" s="17"/>
      <c r="F38" s="17"/>
      <c r="G38" s="17"/>
      <c r="H38" s="17"/>
    </row>
    <row r="39" spans="1:8" ht="11.25" customHeight="1" x14ac:dyDescent="0.2">
      <c r="A39" s="307"/>
      <c r="B39" s="265"/>
      <c r="C39" s="351"/>
      <c r="D39" s="103"/>
      <c r="E39" s="17"/>
      <c r="F39" s="17"/>
      <c r="G39" s="17"/>
      <c r="H39" s="17"/>
    </row>
    <row r="40" spans="1:8" ht="11.25" customHeight="1" x14ac:dyDescent="0.2">
      <c r="A40" s="307"/>
      <c r="B40" s="265"/>
      <c r="C40" s="351"/>
      <c r="D40" s="103"/>
      <c r="E40" s="17"/>
      <c r="F40" s="17"/>
      <c r="G40" s="17"/>
      <c r="H40" s="17"/>
    </row>
    <row r="41" spans="1:8" ht="11.25" customHeight="1" x14ac:dyDescent="0.2">
      <c r="A41" s="307"/>
      <c r="B41" s="265"/>
      <c r="C41" s="351"/>
      <c r="D41" s="103"/>
      <c r="E41" s="17"/>
      <c r="F41" s="17"/>
      <c r="G41" s="17"/>
      <c r="H41" s="17"/>
    </row>
    <row r="42" spans="1:8" ht="11.25" customHeight="1" x14ac:dyDescent="0.2">
      <c r="A42" s="307"/>
      <c r="B42" s="265"/>
      <c r="C42" s="351"/>
      <c r="D42" s="103"/>
      <c r="E42" s="17"/>
      <c r="F42" s="17"/>
      <c r="G42" s="17"/>
      <c r="H42" s="17"/>
    </row>
    <row r="43" spans="1:8" ht="11.25" customHeight="1" x14ac:dyDescent="0.2">
      <c r="A43" s="307"/>
      <c r="B43" s="265"/>
      <c r="C43" s="351"/>
      <c r="D43" s="103"/>
      <c r="E43" s="17"/>
      <c r="F43" s="17"/>
      <c r="G43" s="17"/>
      <c r="H43" s="17"/>
    </row>
    <row r="44" spans="1:8" ht="11.25" customHeight="1" x14ac:dyDescent="0.2">
      <c r="A44" s="307"/>
      <c r="B44" s="265"/>
      <c r="C44" s="351"/>
      <c r="D44" s="103"/>
      <c r="E44" s="17"/>
      <c r="F44" s="17"/>
      <c r="G44" s="17"/>
      <c r="H44" s="17"/>
    </row>
    <row r="45" spans="1:8" ht="11.25" customHeight="1" x14ac:dyDescent="0.2">
      <c r="A45" s="307"/>
      <c r="B45" s="265"/>
      <c r="C45" s="351"/>
      <c r="D45" s="103"/>
      <c r="E45" s="17"/>
      <c r="F45" s="17"/>
      <c r="G45" s="17"/>
      <c r="H45" s="17"/>
    </row>
    <row r="46" spans="1:8" ht="11.25" customHeight="1" x14ac:dyDescent="0.2">
      <c r="A46" s="307"/>
      <c r="B46" s="265"/>
      <c r="C46" s="351"/>
      <c r="D46" s="103"/>
      <c r="E46" s="17"/>
      <c r="F46" s="17"/>
      <c r="G46" s="17"/>
      <c r="H46" s="17"/>
    </row>
    <row r="47" spans="1:8" ht="11.25" customHeight="1" x14ac:dyDescent="0.2">
      <c r="A47" s="307"/>
      <c r="B47" s="265"/>
      <c r="C47" s="351"/>
      <c r="D47" s="103"/>
      <c r="E47" s="17"/>
      <c r="F47" s="17"/>
      <c r="G47" s="17"/>
      <c r="H47" s="17"/>
    </row>
    <row r="48" spans="1:8" ht="11.25" customHeight="1" x14ac:dyDescent="0.2">
      <c r="A48" s="307"/>
      <c r="B48" s="265"/>
      <c r="C48" s="351"/>
      <c r="D48" s="103"/>
      <c r="E48" s="17"/>
      <c r="F48" s="17"/>
      <c r="G48" s="17"/>
      <c r="H48" s="17"/>
    </row>
    <row r="49" spans="1:8" ht="11.25" customHeight="1" x14ac:dyDescent="0.2">
      <c r="A49" s="307"/>
      <c r="B49" s="265"/>
      <c r="C49" s="351"/>
      <c r="D49" s="103"/>
      <c r="E49" s="17"/>
      <c r="F49" s="17"/>
      <c r="G49" s="17"/>
      <c r="H49" s="17"/>
    </row>
    <row r="50" spans="1:8" ht="11.25" customHeight="1" x14ac:dyDescent="0.2">
      <c r="A50" s="307"/>
      <c r="B50" s="265"/>
      <c r="C50" s="351"/>
      <c r="D50" s="103"/>
      <c r="E50" s="17"/>
      <c r="F50" s="17"/>
      <c r="G50" s="17"/>
      <c r="H50" s="17"/>
    </row>
    <row r="51" spans="1:8" ht="11.25" customHeight="1" x14ac:dyDescent="0.2">
      <c r="A51" s="307"/>
      <c r="B51" s="265"/>
      <c r="C51" s="351"/>
      <c r="D51" s="103"/>
      <c r="E51" s="17"/>
      <c r="F51" s="17"/>
      <c r="G51" s="17"/>
      <c r="H51" s="17"/>
    </row>
    <row r="52" spans="1:8" ht="11.25" customHeight="1" x14ac:dyDescent="0.2">
      <c r="A52" s="307"/>
      <c r="B52" s="265"/>
      <c r="C52" s="351"/>
      <c r="D52" s="103"/>
      <c r="E52" s="17"/>
      <c r="F52" s="17"/>
      <c r="G52" s="17"/>
      <c r="H52" s="17"/>
    </row>
    <row r="53" spans="1:8" ht="11.25" customHeight="1" x14ac:dyDescent="0.2">
      <c r="A53" s="307"/>
      <c r="B53" s="265"/>
      <c r="C53" s="352"/>
      <c r="D53" s="101"/>
      <c r="E53" s="21"/>
      <c r="F53" s="21"/>
      <c r="G53" s="21"/>
      <c r="H53" s="21"/>
    </row>
    <row r="54" spans="1:8" ht="11.25" customHeight="1" x14ac:dyDescent="0.2">
      <c r="A54" s="307" t="s">
        <v>30</v>
      </c>
      <c r="B54" s="265" t="s">
        <v>31</v>
      </c>
      <c r="C54" s="360"/>
      <c r="D54" s="103"/>
      <c r="E54" s="17"/>
      <c r="F54" s="17"/>
      <c r="G54" s="17"/>
      <c r="H54" s="17"/>
    </row>
    <row r="55" spans="1:8" ht="11.25" customHeight="1" x14ac:dyDescent="0.2">
      <c r="A55" s="307"/>
      <c r="B55" s="265"/>
      <c r="C55" s="351"/>
      <c r="D55" s="103"/>
      <c r="E55" s="17"/>
      <c r="F55" s="17"/>
      <c r="G55" s="17"/>
      <c r="H55" s="17"/>
    </row>
    <row r="56" spans="1:8" ht="11.25" customHeight="1" x14ac:dyDescent="0.2">
      <c r="A56" s="307"/>
      <c r="B56" s="265"/>
      <c r="C56" s="351"/>
      <c r="D56" s="103"/>
      <c r="E56" s="17"/>
      <c r="F56" s="17"/>
      <c r="G56" s="17"/>
      <c r="H56" s="17"/>
    </row>
    <row r="57" spans="1:8" ht="11.25" customHeight="1" x14ac:dyDescent="0.2">
      <c r="A57" s="307"/>
      <c r="B57" s="265"/>
      <c r="C57" s="351"/>
      <c r="D57" s="103"/>
      <c r="E57" s="17"/>
      <c r="F57" s="17"/>
      <c r="G57" s="17"/>
      <c r="H57" s="17"/>
    </row>
    <row r="58" spans="1:8" ht="11.25" customHeight="1" x14ac:dyDescent="0.2">
      <c r="A58" s="307"/>
      <c r="B58" s="265"/>
      <c r="C58" s="352"/>
      <c r="D58" s="101"/>
      <c r="E58" s="21"/>
      <c r="F58" s="21"/>
      <c r="G58" s="21"/>
      <c r="H58" s="21"/>
    </row>
    <row r="59" spans="1:8" ht="11.25" customHeight="1" x14ac:dyDescent="0.2">
      <c r="A59" s="124" t="s">
        <v>32</v>
      </c>
      <c r="B59" s="122" t="s">
        <v>33</v>
      </c>
      <c r="C59" s="167"/>
      <c r="D59" s="101"/>
      <c r="E59" s="21"/>
      <c r="F59" s="21"/>
      <c r="G59" s="21"/>
      <c r="H59" s="21"/>
    </row>
    <row r="60" spans="1:8" ht="11.25" customHeight="1" x14ac:dyDescent="0.2">
      <c r="A60" s="359" t="s">
        <v>34</v>
      </c>
      <c r="B60" s="325" t="s">
        <v>61</v>
      </c>
      <c r="C60" s="351"/>
      <c r="D60" s="103"/>
      <c r="E60" s="17"/>
      <c r="F60" s="17"/>
      <c r="G60" s="17"/>
      <c r="H60" s="17"/>
    </row>
    <row r="61" spans="1:8" ht="11.25" customHeight="1" x14ac:dyDescent="0.2">
      <c r="A61" s="306"/>
      <c r="B61" s="327"/>
      <c r="C61" s="352"/>
      <c r="D61" s="101"/>
      <c r="E61" s="21"/>
      <c r="F61" s="21"/>
      <c r="G61" s="21"/>
      <c r="H61" s="21"/>
    </row>
    <row r="62" spans="1:8" ht="11.25" customHeight="1" x14ac:dyDescent="0.2">
      <c r="A62" s="307" t="s">
        <v>36</v>
      </c>
      <c r="B62" s="265" t="s">
        <v>43</v>
      </c>
      <c r="C62" s="360"/>
      <c r="D62" s="103"/>
      <c r="E62" s="17"/>
      <c r="F62" s="17"/>
      <c r="G62" s="17"/>
      <c r="H62" s="17"/>
    </row>
    <row r="63" spans="1:8" ht="11.25" customHeight="1" x14ac:dyDescent="0.2">
      <c r="A63" s="307"/>
      <c r="B63" s="265"/>
      <c r="C63" s="351"/>
      <c r="D63" s="103"/>
      <c r="E63" s="17"/>
      <c r="F63" s="17"/>
      <c r="G63" s="17"/>
      <c r="H63" s="17"/>
    </row>
    <row r="64" spans="1:8" ht="11.25" customHeight="1" x14ac:dyDescent="0.2">
      <c r="A64" s="307"/>
      <c r="B64" s="265"/>
      <c r="C64" s="351"/>
      <c r="D64" s="103"/>
      <c r="E64" s="17"/>
      <c r="F64" s="17"/>
      <c r="G64" s="17"/>
      <c r="H64" s="17"/>
    </row>
    <row r="65" spans="1:8" ht="11.25" customHeight="1" x14ac:dyDescent="0.2">
      <c r="A65" s="307"/>
      <c r="B65" s="265"/>
      <c r="C65" s="351"/>
      <c r="D65" s="103"/>
      <c r="E65" s="17"/>
      <c r="F65" s="17"/>
      <c r="G65" s="17"/>
      <c r="H65" s="17"/>
    </row>
    <row r="66" spans="1:8" ht="11.25" customHeight="1" x14ac:dyDescent="0.2">
      <c r="A66" s="307"/>
      <c r="B66" s="265"/>
      <c r="C66" s="351"/>
      <c r="D66" s="103"/>
      <c r="E66" s="17"/>
      <c r="F66" s="17"/>
      <c r="G66" s="17"/>
      <c r="H66" s="17"/>
    </row>
    <row r="67" spans="1:8" ht="11.25" customHeight="1" x14ac:dyDescent="0.2">
      <c r="A67" s="307"/>
      <c r="B67" s="265"/>
      <c r="C67" s="352"/>
      <c r="D67" s="101"/>
      <c r="E67" s="21"/>
      <c r="F67" s="21"/>
      <c r="G67" s="21"/>
      <c r="H67" s="21"/>
    </row>
    <row r="68" spans="1:8" ht="11.25" customHeight="1" x14ac:dyDescent="0.2">
      <c r="A68" s="307" t="s">
        <v>37</v>
      </c>
      <c r="B68" s="265" t="s">
        <v>38</v>
      </c>
      <c r="C68" s="353"/>
      <c r="D68" s="103"/>
      <c r="E68" s="17"/>
      <c r="F68" s="17"/>
      <c r="G68" s="17"/>
      <c r="H68" s="17"/>
    </row>
    <row r="69" spans="1:8" ht="11.25" customHeight="1" x14ac:dyDescent="0.2">
      <c r="A69" s="307"/>
      <c r="B69" s="265"/>
      <c r="C69" s="354"/>
      <c r="D69" s="103"/>
      <c r="E69" s="17"/>
      <c r="F69" s="17"/>
      <c r="G69" s="17"/>
      <c r="H69" s="17"/>
    </row>
    <row r="70" spans="1:8" ht="11.25" customHeight="1" x14ac:dyDescent="0.2">
      <c r="A70" s="307"/>
      <c r="B70" s="265"/>
      <c r="C70" s="354"/>
      <c r="D70" s="103"/>
      <c r="E70" s="17"/>
      <c r="F70" s="17"/>
      <c r="G70" s="17"/>
      <c r="H70" s="17"/>
    </row>
    <row r="71" spans="1:8" ht="11.25" customHeight="1" x14ac:dyDescent="0.2">
      <c r="A71" s="307"/>
      <c r="B71" s="265"/>
      <c r="C71" s="354"/>
      <c r="D71" s="103"/>
      <c r="E71" s="17"/>
      <c r="F71" s="17"/>
      <c r="G71" s="17"/>
      <c r="H71" s="17"/>
    </row>
    <row r="72" spans="1:8" ht="11.25" customHeight="1" x14ac:dyDescent="0.2">
      <c r="A72" s="307"/>
      <c r="B72" s="265"/>
      <c r="C72" s="355"/>
      <c r="D72" s="101"/>
      <c r="E72" s="21"/>
      <c r="F72" s="21"/>
      <c r="G72" s="21"/>
      <c r="H72" s="21"/>
    </row>
  </sheetData>
  <protectedRanges>
    <protectedRange sqref="C6 C3:C4 C8 D11:H72" name="Range1"/>
  </protectedRanges>
  <mergeCells count="22">
    <mergeCell ref="A68:A72"/>
    <mergeCell ref="B68:B72"/>
    <mergeCell ref="C68:C72"/>
    <mergeCell ref="A8:B8"/>
    <mergeCell ref="C54:C58"/>
    <mergeCell ref="C62:C67"/>
    <mergeCell ref="A54:A58"/>
    <mergeCell ref="B54:B58"/>
    <mergeCell ref="A62:A67"/>
    <mergeCell ref="B62:B67"/>
    <mergeCell ref="A60:A61"/>
    <mergeCell ref="B60:B61"/>
    <mergeCell ref="C60:C61"/>
    <mergeCell ref="A11:A53"/>
    <mergeCell ref="B11:B53"/>
    <mergeCell ref="C11:C53"/>
    <mergeCell ref="A10:B10"/>
    <mergeCell ref="A3:B3"/>
    <mergeCell ref="A4:B4"/>
    <mergeCell ref="A5:B5"/>
    <mergeCell ref="A7:B7"/>
    <mergeCell ref="A6:B6"/>
  </mergeCells>
  <hyperlinks>
    <hyperlink ref="E4" location="'b. List of result templates'!A1" display="the list of results templates" xr:uid="{00000000-0004-0000-1F00-000000000000}"/>
  </hyperlinks>
  <printOptions gridLines="1"/>
  <pageMargins left="0.70866141732283472" right="0.70866141732283472" top="0.74803149606299213" bottom="0.74803149606299213" header="0.31496062992125984" footer="0.31496062992125984"/>
  <pageSetup paperSize="9" scale="78" fitToHeight="4" orientation="landscape" verticalDpi="0" r:id="rId1"/>
  <headerFooter>
    <oddHeader>&amp;CResidue RESULTS for other aquaculture products 
Group B&amp;RPage &amp;P of &amp;N</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G37"/>
  <sheetViews>
    <sheetView zoomScaleNormal="100" zoomScaleSheetLayoutView="100" workbookViewId="0">
      <pane xSplit="2" ySplit="8" topLeftCell="C9" activePane="bottomRight" state="frozen"/>
      <selection activeCell="J35" sqref="J35"/>
      <selection pane="topRight" activeCell="J35" sqref="J35"/>
      <selection pane="bottomLeft" activeCell="J35" sqref="J35"/>
      <selection pane="bottomRight" activeCell="D31" sqref="D31"/>
    </sheetView>
  </sheetViews>
  <sheetFormatPr defaultColWidth="9.140625" defaultRowHeight="10.5" x14ac:dyDescent="0.2"/>
  <cols>
    <col min="1" max="1" width="39.85546875" style="3" customWidth="1"/>
    <col min="2" max="2" width="28" style="2" customWidth="1"/>
    <col min="3" max="3" width="13" style="3" customWidth="1"/>
    <col min="4" max="4" width="31.42578125" style="3" customWidth="1"/>
    <col min="5" max="5" width="13.85546875" style="3" customWidth="1"/>
    <col min="6" max="7" width="27.42578125" style="3" customWidth="1"/>
    <col min="8" max="16384" width="9.140625" style="3"/>
  </cols>
  <sheetData>
    <row r="1" spans="1:7" ht="20.25" x14ac:dyDescent="0.2">
      <c r="A1" s="43" t="s">
        <v>207</v>
      </c>
    </row>
    <row r="2" spans="1:7" ht="9.75" customHeight="1" thickBot="1" x14ac:dyDescent="0.25"/>
    <row r="3" spans="1:7" ht="12.75" customHeight="1" x14ac:dyDescent="0.2">
      <c r="A3" s="44" t="s">
        <v>45</v>
      </c>
      <c r="B3" s="40"/>
      <c r="D3" s="96" t="s">
        <v>186</v>
      </c>
      <c r="F3" s="104" t="s">
        <v>198</v>
      </c>
      <c r="G3" s="105"/>
    </row>
    <row r="4" spans="1:7" ht="21" thickBot="1" x14ac:dyDescent="0.25">
      <c r="A4" s="45" t="s">
        <v>46</v>
      </c>
      <c r="B4" s="41">
        <v>2023</v>
      </c>
      <c r="D4" s="130" t="s">
        <v>185</v>
      </c>
      <c r="E4" s="4"/>
      <c r="F4" s="106" t="s">
        <v>199</v>
      </c>
      <c r="G4" s="107"/>
    </row>
    <row r="5" spans="1:7" ht="21" thickBot="1" x14ac:dyDescent="0.25">
      <c r="A5" s="44" t="s">
        <v>47</v>
      </c>
      <c r="B5" s="126" t="s">
        <v>90</v>
      </c>
      <c r="F5" s="108" t="s">
        <v>200</v>
      </c>
      <c r="G5" s="109"/>
    </row>
    <row r="6" spans="1:7" ht="21" thickBot="1" x14ac:dyDescent="0.25">
      <c r="A6" s="25" t="s">
        <v>86</v>
      </c>
      <c r="B6" s="119"/>
      <c r="D6" s="92" t="s">
        <v>189</v>
      </c>
      <c r="E6" s="93"/>
    </row>
    <row r="7" spans="1:7" ht="9.75" customHeight="1" x14ac:dyDescent="0.2">
      <c r="B7" s="9"/>
      <c r="C7" s="11"/>
      <c r="D7" s="11"/>
    </row>
    <row r="8" spans="1:7" s="12" customFormat="1" ht="63" customHeight="1" x14ac:dyDescent="0.2">
      <c r="A8" s="48" t="s">
        <v>100</v>
      </c>
      <c r="B8" s="47" t="s">
        <v>72</v>
      </c>
      <c r="C8" s="47" t="s">
        <v>187</v>
      </c>
      <c r="D8" s="48" t="s">
        <v>1</v>
      </c>
      <c r="E8" s="48" t="s">
        <v>2</v>
      </c>
      <c r="F8" s="48" t="s">
        <v>73</v>
      </c>
      <c r="G8" s="48" t="s">
        <v>178</v>
      </c>
    </row>
    <row r="9" spans="1:7" ht="9.75" customHeight="1" x14ac:dyDescent="0.2">
      <c r="A9" s="265" t="s">
        <v>75</v>
      </c>
      <c r="B9" s="304"/>
      <c r="C9" s="98"/>
      <c r="D9" s="17"/>
      <c r="E9" s="18"/>
      <c r="F9" s="18"/>
      <c r="G9" s="18"/>
    </row>
    <row r="10" spans="1:7" ht="9.75" customHeight="1" x14ac:dyDescent="0.2">
      <c r="A10" s="265"/>
      <c r="B10" s="304"/>
      <c r="C10" s="112"/>
      <c r="D10" s="31"/>
      <c r="E10" s="18"/>
      <c r="F10" s="18"/>
      <c r="G10" s="18"/>
    </row>
    <row r="11" spans="1:7" ht="9.75" customHeight="1" x14ac:dyDescent="0.2">
      <c r="A11" s="265"/>
      <c r="B11" s="304"/>
      <c r="C11" s="94"/>
      <c r="D11" s="31"/>
      <c r="E11" s="18"/>
      <c r="F11" s="18"/>
      <c r="G11" s="18"/>
    </row>
    <row r="12" spans="1:7" ht="9.75" customHeight="1" x14ac:dyDescent="0.2">
      <c r="A12" s="265"/>
      <c r="B12" s="304"/>
      <c r="C12" s="112"/>
      <c r="D12" s="31"/>
      <c r="E12" s="18"/>
      <c r="F12" s="18"/>
      <c r="G12" s="18"/>
    </row>
    <row r="13" spans="1:7" ht="9.75" customHeight="1" x14ac:dyDescent="0.2">
      <c r="A13" s="265"/>
      <c r="B13" s="304"/>
      <c r="C13" s="94"/>
      <c r="D13" s="31"/>
      <c r="E13" s="18"/>
      <c r="F13" s="18"/>
      <c r="G13" s="18"/>
    </row>
    <row r="14" spans="1:7" ht="9.75" customHeight="1" x14ac:dyDescent="0.2">
      <c r="A14" s="265"/>
      <c r="B14" s="304"/>
      <c r="C14" s="112"/>
      <c r="D14" s="31"/>
      <c r="E14" s="18"/>
      <c r="F14" s="18"/>
      <c r="G14" s="18"/>
    </row>
    <row r="15" spans="1:7" ht="9.75" customHeight="1" x14ac:dyDescent="0.2">
      <c r="A15" s="265"/>
      <c r="B15" s="304"/>
      <c r="C15" s="99"/>
      <c r="D15" s="49"/>
      <c r="E15" s="21"/>
      <c r="F15" s="21"/>
      <c r="G15" s="21"/>
    </row>
    <row r="16" spans="1:7" s="34" customFormat="1" ht="9" customHeight="1" x14ac:dyDescent="0.2">
      <c r="A16" s="265" t="s">
        <v>76</v>
      </c>
      <c r="B16" s="300"/>
      <c r="C16" s="98"/>
      <c r="D16" s="24"/>
      <c r="E16" s="17"/>
      <c r="F16" s="17"/>
      <c r="G16" s="17"/>
    </row>
    <row r="17" spans="1:7" ht="9.75" customHeight="1" x14ac:dyDescent="0.2">
      <c r="A17" s="265"/>
      <c r="B17" s="300"/>
      <c r="C17" s="94"/>
      <c r="D17" s="31"/>
      <c r="E17" s="18"/>
      <c r="F17" s="18"/>
      <c r="G17" s="18"/>
    </row>
    <row r="18" spans="1:7" ht="9.75" customHeight="1" x14ac:dyDescent="0.2">
      <c r="A18" s="265"/>
      <c r="B18" s="300"/>
      <c r="C18" s="112"/>
      <c r="D18" s="31"/>
      <c r="E18" s="18"/>
      <c r="F18" s="18"/>
      <c r="G18" s="18"/>
    </row>
    <row r="19" spans="1:7" ht="9.75" customHeight="1" x14ac:dyDescent="0.2">
      <c r="A19" s="265"/>
      <c r="B19" s="300"/>
      <c r="C19" s="94"/>
      <c r="D19" s="31"/>
      <c r="E19" s="18"/>
      <c r="F19" s="18"/>
      <c r="G19" s="18"/>
    </row>
    <row r="20" spans="1:7" ht="9.75" customHeight="1" x14ac:dyDescent="0.2">
      <c r="A20" s="265"/>
      <c r="B20" s="300"/>
      <c r="C20" s="101"/>
      <c r="D20" s="49"/>
      <c r="E20" s="21"/>
      <c r="F20" s="21"/>
      <c r="G20" s="21"/>
    </row>
    <row r="21" spans="1:7" ht="9.75" customHeight="1" x14ac:dyDescent="0.2">
      <c r="A21" s="265" t="s">
        <v>77</v>
      </c>
      <c r="B21" s="300"/>
      <c r="C21" s="95"/>
      <c r="D21" s="24"/>
      <c r="E21" s="17"/>
      <c r="F21" s="17"/>
      <c r="G21" s="17"/>
    </row>
    <row r="22" spans="1:7" ht="9.75" customHeight="1" x14ac:dyDescent="0.2">
      <c r="A22" s="265"/>
      <c r="B22" s="300"/>
      <c r="C22" s="112"/>
      <c r="D22" s="31"/>
      <c r="E22" s="18"/>
      <c r="F22" s="18"/>
      <c r="G22" s="18"/>
    </row>
    <row r="23" spans="1:7" ht="9.75" customHeight="1" x14ac:dyDescent="0.2">
      <c r="A23" s="265"/>
      <c r="B23" s="300"/>
      <c r="C23" s="94"/>
      <c r="D23" s="31"/>
      <c r="E23" s="18"/>
      <c r="F23" s="18"/>
      <c r="G23" s="18"/>
    </row>
    <row r="24" spans="1:7" ht="9.75" customHeight="1" x14ac:dyDescent="0.2">
      <c r="A24" s="265"/>
      <c r="B24" s="300"/>
      <c r="C24" s="112"/>
      <c r="D24" s="31"/>
      <c r="E24" s="18"/>
      <c r="F24" s="18"/>
      <c r="G24" s="18"/>
    </row>
    <row r="25" spans="1:7" ht="9.75" customHeight="1" x14ac:dyDescent="0.2">
      <c r="A25" s="265"/>
      <c r="B25" s="300"/>
      <c r="C25" s="99"/>
      <c r="D25" s="49"/>
      <c r="E25" s="21"/>
      <c r="F25" s="21"/>
      <c r="G25" s="21"/>
    </row>
    <row r="26" spans="1:7" s="34" customFormat="1" ht="12.75" customHeight="1" x14ac:dyDescent="0.2">
      <c r="A26" s="265" t="s">
        <v>78</v>
      </c>
      <c r="B26" s="300"/>
      <c r="C26" s="98"/>
      <c r="D26" s="24"/>
      <c r="E26" s="17"/>
      <c r="F26" s="17"/>
      <c r="G26" s="17"/>
    </row>
    <row r="27" spans="1:7" ht="9.75" customHeight="1" x14ac:dyDescent="0.2">
      <c r="A27" s="265"/>
      <c r="B27" s="300"/>
      <c r="C27" s="94"/>
      <c r="D27" s="31"/>
      <c r="E27" s="18"/>
      <c r="F27" s="18"/>
      <c r="G27" s="18"/>
    </row>
    <row r="28" spans="1:7" ht="9.75" customHeight="1" x14ac:dyDescent="0.2">
      <c r="A28" s="265"/>
      <c r="B28" s="300"/>
      <c r="C28" s="112"/>
      <c r="D28" s="31"/>
      <c r="E28" s="18"/>
      <c r="F28" s="18"/>
      <c r="G28" s="18"/>
    </row>
    <row r="29" spans="1:7" ht="9.75" customHeight="1" x14ac:dyDescent="0.2">
      <c r="A29" s="265"/>
      <c r="B29" s="300"/>
      <c r="C29" s="94"/>
      <c r="D29" s="31"/>
      <c r="E29" s="18"/>
      <c r="F29" s="18"/>
      <c r="G29" s="18"/>
    </row>
    <row r="30" spans="1:7" ht="9.75" customHeight="1" x14ac:dyDescent="0.2">
      <c r="A30" s="265"/>
      <c r="B30" s="300"/>
      <c r="C30" s="112"/>
      <c r="D30" s="31"/>
      <c r="E30" s="18"/>
      <c r="F30" s="18"/>
      <c r="G30" s="18"/>
    </row>
    <row r="31" spans="1:7" ht="9.75" customHeight="1" x14ac:dyDescent="0.2">
      <c r="A31" s="265"/>
      <c r="B31" s="300"/>
      <c r="C31" s="99"/>
      <c r="D31" s="49"/>
      <c r="E31" s="21"/>
      <c r="F31" s="21"/>
      <c r="G31" s="21"/>
    </row>
    <row r="32" spans="1:7" ht="9.75" customHeight="1" x14ac:dyDescent="0.2">
      <c r="A32" s="265" t="s">
        <v>79</v>
      </c>
      <c r="B32" s="300"/>
      <c r="C32" s="98"/>
      <c r="D32" s="24"/>
      <c r="E32" s="17"/>
      <c r="F32" s="17"/>
      <c r="G32" s="17"/>
    </row>
    <row r="33" spans="1:7" ht="9.75" customHeight="1" x14ac:dyDescent="0.2">
      <c r="A33" s="265"/>
      <c r="B33" s="300"/>
      <c r="C33" s="94"/>
      <c r="D33" s="31"/>
      <c r="E33" s="18"/>
      <c r="F33" s="18"/>
      <c r="G33" s="18"/>
    </row>
    <row r="34" spans="1:7" ht="9.75" customHeight="1" x14ac:dyDescent="0.2">
      <c r="A34" s="265"/>
      <c r="B34" s="300"/>
      <c r="C34" s="112"/>
      <c r="D34" s="31"/>
      <c r="E34" s="18"/>
      <c r="F34" s="18"/>
      <c r="G34" s="18"/>
    </row>
    <row r="35" spans="1:7" ht="9.75" customHeight="1" x14ac:dyDescent="0.2">
      <c r="A35" s="265"/>
      <c r="B35" s="300"/>
      <c r="C35" s="94"/>
      <c r="D35" s="31"/>
      <c r="E35" s="18"/>
      <c r="F35" s="18"/>
      <c r="G35" s="18"/>
    </row>
    <row r="36" spans="1:7" ht="9.75" customHeight="1" x14ac:dyDescent="0.2">
      <c r="A36" s="265"/>
      <c r="B36" s="300"/>
      <c r="C36" s="112"/>
      <c r="D36" s="31"/>
      <c r="E36" s="18"/>
      <c r="F36" s="18"/>
      <c r="G36" s="18"/>
    </row>
    <row r="37" spans="1:7" ht="9.75" customHeight="1" x14ac:dyDescent="0.2">
      <c r="A37" s="265"/>
      <c r="B37" s="300"/>
      <c r="C37" s="99"/>
      <c r="D37" s="49"/>
      <c r="E37" s="21"/>
      <c r="F37" s="21"/>
      <c r="G37" s="21"/>
    </row>
  </sheetData>
  <protectedRanges>
    <protectedRange password="CDC0" sqref="B3:B4 C9:G37" name="Range1"/>
  </protectedRanges>
  <mergeCells count="10">
    <mergeCell ref="A9:A15"/>
    <mergeCell ref="B9:B15"/>
    <mergeCell ref="A16:A20"/>
    <mergeCell ref="B16:B20"/>
    <mergeCell ref="A32:A37"/>
    <mergeCell ref="B32:B37"/>
    <mergeCell ref="A21:A25"/>
    <mergeCell ref="B21:B25"/>
    <mergeCell ref="A26:A31"/>
    <mergeCell ref="B26:B31"/>
  </mergeCells>
  <hyperlinks>
    <hyperlink ref="D4" location="'b. List of result templates'!A1" display="the list of results templates" xr:uid="{00000000-0004-0000-2000-000000000000}"/>
  </hyperlinks>
  <printOptions gridLines="1"/>
  <pageMargins left="0.74803149606299213" right="0.31496062992125984" top="0.98425196850393704" bottom="0.98425196850393704" header="0.51181102362204722" footer="0.51181102362204722"/>
  <pageSetup paperSize="9" scale="76" fitToHeight="4" orientation="landscape" r:id="rId1"/>
  <headerFooter alignWithMargins="0">
    <oddHeader>&amp;CResidue RESULTS for other aquaculture products  
Pesticides&amp;RPage &amp;P of &amp;N</oddHeader>
  </headerFooter>
  <rowBreaks count="1" manualBreakCount="1">
    <brk id="7" max="1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G25"/>
  <sheetViews>
    <sheetView zoomScaleNormal="100" zoomScaleSheetLayoutView="100" workbookViewId="0">
      <pane xSplit="2" ySplit="10" topLeftCell="C11" activePane="bottomRight" state="frozen"/>
      <selection activeCell="J35" sqref="J35"/>
      <selection pane="topRight" activeCell="J35" sqref="J35"/>
      <selection pane="bottomLeft" activeCell="J35" sqref="J35"/>
      <selection pane="bottomRight" activeCell="C11" sqref="C11"/>
    </sheetView>
  </sheetViews>
  <sheetFormatPr defaultColWidth="9.140625" defaultRowHeight="10.5" x14ac:dyDescent="0.2"/>
  <cols>
    <col min="1" max="1" width="35.42578125" style="3" customWidth="1"/>
    <col min="2" max="2" width="25.85546875" style="2" customWidth="1"/>
    <col min="3" max="3" width="13.5703125" style="3" customWidth="1"/>
    <col min="4" max="4" width="29.5703125" style="3" customWidth="1"/>
    <col min="5" max="5" width="20.85546875" style="3" customWidth="1"/>
    <col min="6" max="6" width="25.42578125" style="3" customWidth="1"/>
    <col min="7" max="7" width="16.5703125" style="3" customWidth="1"/>
    <col min="8" max="16384" width="9.140625" style="3"/>
  </cols>
  <sheetData>
    <row r="1" spans="1:7" ht="20.25" x14ac:dyDescent="0.2">
      <c r="A1" s="43" t="s">
        <v>208</v>
      </c>
    </row>
    <row r="2" spans="1:7" ht="9.75" customHeight="1" thickBot="1" x14ac:dyDescent="0.25"/>
    <row r="3" spans="1:7" ht="12.75" customHeight="1" thickBot="1" x14ac:dyDescent="0.25">
      <c r="A3" s="45" t="s">
        <v>45</v>
      </c>
      <c r="B3" s="121"/>
      <c r="D3" s="96" t="s">
        <v>186</v>
      </c>
      <c r="F3" s="104" t="s">
        <v>198</v>
      </c>
      <c r="G3" s="105"/>
    </row>
    <row r="4" spans="1:7" ht="21" thickBot="1" x14ac:dyDescent="0.25">
      <c r="A4" s="45" t="s">
        <v>46</v>
      </c>
      <c r="B4" s="120">
        <v>2023</v>
      </c>
      <c r="D4" s="97" t="s">
        <v>185</v>
      </c>
      <c r="E4" s="4"/>
      <c r="F4" s="106" t="s">
        <v>199</v>
      </c>
      <c r="G4" s="107"/>
    </row>
    <row r="5" spans="1:7" ht="21" thickBot="1" x14ac:dyDescent="0.25">
      <c r="A5" s="45" t="s">
        <v>47</v>
      </c>
      <c r="B5" s="127" t="s">
        <v>90</v>
      </c>
      <c r="F5" s="108" t="s">
        <v>200</v>
      </c>
      <c r="G5" s="109"/>
    </row>
    <row r="6" spans="1:7" ht="40.5" customHeight="1" thickBot="1" x14ac:dyDescent="0.25">
      <c r="A6" s="114" t="s">
        <v>87</v>
      </c>
      <c r="B6" s="119">
        <v>85000</v>
      </c>
      <c r="C6" s="7"/>
      <c r="F6" s="7"/>
      <c r="G6" s="7"/>
    </row>
    <row r="7" spans="1:7" ht="21.75" customHeight="1" thickBot="1" x14ac:dyDescent="0.25">
      <c r="A7" s="25" t="s">
        <v>203</v>
      </c>
      <c r="B7" s="42">
        <f>IF($B$6&lt;=60000, ($B$6/700), (($B$6-60000)/2000)+(60000/700))</f>
        <v>98.214285714285708</v>
      </c>
    </row>
    <row r="8" spans="1:7" ht="21" thickBot="1" x14ac:dyDescent="0.25">
      <c r="A8" s="25" t="s">
        <v>48</v>
      </c>
      <c r="B8" s="119"/>
      <c r="D8" s="92" t="s">
        <v>189</v>
      </c>
      <c r="E8" s="93"/>
    </row>
    <row r="9" spans="1:7" ht="9.75" customHeight="1" x14ac:dyDescent="0.2">
      <c r="B9" s="9"/>
      <c r="C9" s="11"/>
      <c r="D9" s="11"/>
    </row>
    <row r="10" spans="1:7" s="12" customFormat="1" ht="63" customHeight="1" x14ac:dyDescent="0.2">
      <c r="A10" s="48" t="s">
        <v>95</v>
      </c>
      <c r="B10" s="47" t="s">
        <v>72</v>
      </c>
      <c r="C10" s="47" t="s">
        <v>192</v>
      </c>
      <c r="D10" s="48" t="s">
        <v>1</v>
      </c>
      <c r="E10" s="48" t="s">
        <v>2</v>
      </c>
      <c r="F10" s="48" t="s">
        <v>73</v>
      </c>
      <c r="G10" s="48" t="s">
        <v>196</v>
      </c>
    </row>
    <row r="11" spans="1:7" ht="11.25" customHeight="1" x14ac:dyDescent="0.2">
      <c r="A11" s="265" t="s">
        <v>94</v>
      </c>
      <c r="B11" s="300"/>
      <c r="C11" s="112"/>
      <c r="D11" s="18"/>
      <c r="E11" s="18"/>
      <c r="F11" s="20"/>
      <c r="G11" s="20"/>
    </row>
    <row r="12" spans="1:7" ht="9.75" customHeight="1" x14ac:dyDescent="0.2">
      <c r="A12" s="265"/>
      <c r="B12" s="300"/>
      <c r="C12" s="112"/>
      <c r="D12" s="18"/>
      <c r="E12" s="18"/>
      <c r="F12" s="20"/>
      <c r="G12" s="20"/>
    </row>
    <row r="13" spans="1:7" ht="9.75" customHeight="1" x14ac:dyDescent="0.2">
      <c r="A13" s="265"/>
      <c r="B13" s="300"/>
      <c r="C13" s="112"/>
      <c r="D13" s="18"/>
      <c r="E13" s="18"/>
      <c r="F13" s="18"/>
      <c r="G13" s="18"/>
    </row>
    <row r="14" spans="1:7" ht="9.75" customHeight="1" x14ac:dyDescent="0.2">
      <c r="A14" s="265"/>
      <c r="B14" s="300"/>
      <c r="C14" s="94"/>
      <c r="D14" s="31"/>
      <c r="E14" s="18"/>
      <c r="F14" s="18"/>
      <c r="G14" s="18"/>
    </row>
    <row r="15" spans="1:7" ht="9.75" customHeight="1" x14ac:dyDescent="0.2">
      <c r="A15" s="265"/>
      <c r="B15" s="300"/>
      <c r="C15" s="113"/>
      <c r="D15" s="21"/>
      <c r="E15" s="22"/>
      <c r="F15" s="22"/>
      <c r="G15" s="22"/>
    </row>
    <row r="16" spans="1:7" ht="11.25" customHeight="1" x14ac:dyDescent="0.2">
      <c r="A16" s="265" t="s">
        <v>80</v>
      </c>
      <c r="B16" s="300"/>
      <c r="C16" s="112"/>
      <c r="D16" s="18"/>
      <c r="E16" s="18"/>
      <c r="F16" s="20"/>
      <c r="G16" s="20"/>
    </row>
    <row r="17" spans="1:7" ht="9.75" customHeight="1" x14ac:dyDescent="0.2">
      <c r="A17" s="265"/>
      <c r="B17" s="300"/>
      <c r="C17" s="112"/>
      <c r="D17" s="18"/>
      <c r="E17" s="18"/>
      <c r="F17" s="20"/>
      <c r="G17" s="20"/>
    </row>
    <row r="18" spans="1:7" ht="9.75" customHeight="1" x14ac:dyDescent="0.2">
      <c r="A18" s="265"/>
      <c r="B18" s="300"/>
      <c r="C18" s="112"/>
      <c r="D18" s="18"/>
      <c r="E18" s="18"/>
      <c r="F18" s="18"/>
      <c r="G18" s="18"/>
    </row>
    <row r="19" spans="1:7" ht="9.75" customHeight="1" x14ac:dyDescent="0.2">
      <c r="A19" s="265"/>
      <c r="B19" s="300"/>
      <c r="C19" s="94"/>
      <c r="D19" s="31"/>
      <c r="E19" s="18"/>
      <c r="F19" s="18"/>
      <c r="G19" s="18"/>
    </row>
    <row r="20" spans="1:7" ht="9.75" customHeight="1" x14ac:dyDescent="0.2">
      <c r="A20" s="265"/>
      <c r="B20" s="300"/>
      <c r="C20" s="113"/>
      <c r="D20" s="21"/>
      <c r="E20" s="22"/>
      <c r="F20" s="22"/>
      <c r="G20" s="22"/>
    </row>
    <row r="21" spans="1:7" ht="11.25" customHeight="1" x14ac:dyDescent="0.2">
      <c r="A21" s="265" t="s">
        <v>79</v>
      </c>
      <c r="B21" s="300"/>
      <c r="C21" s="112"/>
      <c r="D21" s="18"/>
      <c r="E21" s="18"/>
      <c r="F21" s="20"/>
      <c r="G21" s="20"/>
    </row>
    <row r="22" spans="1:7" ht="9.75" customHeight="1" x14ac:dyDescent="0.2">
      <c r="A22" s="265"/>
      <c r="B22" s="300"/>
      <c r="C22" s="112"/>
      <c r="D22" s="18"/>
      <c r="E22" s="18"/>
      <c r="F22" s="20"/>
      <c r="G22" s="20"/>
    </row>
    <row r="23" spans="1:7" ht="9.75" customHeight="1" x14ac:dyDescent="0.2">
      <c r="A23" s="265"/>
      <c r="B23" s="300"/>
      <c r="C23" s="112"/>
      <c r="D23" s="18"/>
      <c r="E23" s="18"/>
      <c r="F23" s="18"/>
      <c r="G23" s="18"/>
    </row>
    <row r="24" spans="1:7" ht="9.75" customHeight="1" x14ac:dyDescent="0.2">
      <c r="A24" s="265"/>
      <c r="B24" s="300"/>
      <c r="C24" s="94"/>
      <c r="D24" s="31"/>
      <c r="E24" s="18"/>
      <c r="F24" s="18"/>
      <c r="G24" s="18"/>
    </row>
    <row r="25" spans="1:7" ht="9.75" customHeight="1" x14ac:dyDescent="0.2">
      <c r="A25" s="265"/>
      <c r="B25" s="300"/>
      <c r="C25" s="113"/>
      <c r="D25" s="21"/>
      <c r="E25" s="22"/>
      <c r="F25" s="22"/>
      <c r="G25" s="22"/>
    </row>
  </sheetData>
  <protectedRanges>
    <protectedRange password="CDC0" sqref="B6 B3:B4 C11:G25" name="Range1"/>
  </protectedRanges>
  <mergeCells count="6">
    <mergeCell ref="A21:A25"/>
    <mergeCell ref="B21:B25"/>
    <mergeCell ref="A16:A20"/>
    <mergeCell ref="B16:B20"/>
    <mergeCell ref="A11:A15"/>
    <mergeCell ref="B11:B15"/>
  </mergeCells>
  <hyperlinks>
    <hyperlink ref="D4" location="'b. List of result templates'!A1" display="the list of results templates" xr:uid="{00000000-0004-0000-2100-000000000000}"/>
  </hyperlinks>
  <printOptions gridLines="1"/>
  <pageMargins left="0.74803149606299213" right="0.31496062992125984" top="0.98425196850393704" bottom="0.98425196850393704" header="0.51181102362204722" footer="0.51181102362204722"/>
  <pageSetup paperSize="9" scale="82" fitToHeight="4" orientation="landscape" r:id="rId1"/>
  <headerFooter alignWithMargins="0">
    <oddHeader>&amp;CResidue RESULTS for other aquaculture products  
Contaminants&amp;RPage &amp;P of &amp;N</oddHeader>
  </headerFooter>
  <rowBreaks count="1" manualBreakCount="1">
    <brk id="9" max="1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78"/>
  <sheetViews>
    <sheetView topLeftCell="A11" zoomScaleNormal="100" zoomScaleSheetLayoutView="88" workbookViewId="0">
      <selection activeCell="E23" sqref="E13:E23"/>
    </sheetView>
  </sheetViews>
  <sheetFormatPr defaultColWidth="9.140625" defaultRowHeight="10.5" x14ac:dyDescent="0.2"/>
  <cols>
    <col min="1" max="1" width="4.5703125" style="216" customWidth="1"/>
    <col min="2" max="2" width="23" style="216" customWidth="1"/>
    <col min="3" max="3" width="10.85546875" style="215" customWidth="1"/>
    <col min="4" max="4" width="11.42578125" style="216" customWidth="1"/>
    <col min="5" max="5" width="16.140625" style="216" customWidth="1"/>
    <col min="6" max="6" width="36.85546875" style="216" customWidth="1"/>
    <col min="7" max="7" width="19.85546875" style="216" customWidth="1"/>
    <col min="8" max="9" width="27.42578125" style="216" customWidth="1"/>
    <col min="10" max="16384" width="9.140625" style="216"/>
  </cols>
  <sheetData>
    <row r="1" spans="1:9" ht="20.25" x14ac:dyDescent="0.2">
      <c r="A1" s="217" t="s">
        <v>212</v>
      </c>
      <c r="B1" s="44"/>
    </row>
    <row r="2" spans="1:9" ht="9.75" customHeight="1" x14ac:dyDescent="0.2"/>
    <row r="3" spans="1:9" ht="12.75" customHeight="1" x14ac:dyDescent="0.2">
      <c r="A3" s="266" t="s">
        <v>45</v>
      </c>
      <c r="B3" s="267"/>
      <c r="C3" s="312" t="s">
        <v>491</v>
      </c>
      <c r="D3" s="312"/>
      <c r="F3" s="218" t="s">
        <v>186</v>
      </c>
      <c r="H3" s="219" t="s">
        <v>198</v>
      </c>
      <c r="I3" s="219"/>
    </row>
    <row r="4" spans="1:9" ht="20.25" x14ac:dyDescent="0.2">
      <c r="A4" s="266" t="s">
        <v>46</v>
      </c>
      <c r="B4" s="321"/>
      <c r="C4" s="322">
        <v>2023</v>
      </c>
      <c r="D4" s="322"/>
      <c r="F4" s="231" t="s">
        <v>185</v>
      </c>
      <c r="G4" s="221"/>
      <c r="H4" s="219" t="s">
        <v>199</v>
      </c>
      <c r="I4" s="219"/>
    </row>
    <row r="5" spans="1:9" ht="20.25" x14ac:dyDescent="0.2">
      <c r="A5" s="266" t="s">
        <v>47</v>
      </c>
      <c r="B5" s="267"/>
      <c r="C5" s="323" t="s">
        <v>58</v>
      </c>
      <c r="D5" s="323"/>
      <c r="H5" s="219" t="s">
        <v>200</v>
      </c>
      <c r="I5" s="219"/>
    </row>
    <row r="6" spans="1:9" ht="45.75" customHeight="1" x14ac:dyDescent="0.2">
      <c r="A6" s="265" t="s">
        <v>224</v>
      </c>
      <c r="B6" s="267"/>
      <c r="C6" s="320">
        <v>145791</v>
      </c>
      <c r="D6" s="320"/>
      <c r="H6" s="229"/>
      <c r="I6" s="229"/>
    </row>
    <row r="7" spans="1:9" ht="21.75" customHeight="1" x14ac:dyDescent="0.2">
      <c r="A7" s="276" t="s">
        <v>204</v>
      </c>
      <c r="B7" s="324"/>
      <c r="C7" s="313">
        <f>($C$6)/30000</f>
        <v>4.8597000000000001</v>
      </c>
      <c r="D7" s="313"/>
    </row>
    <row r="8" spans="1:9" ht="20.25" x14ac:dyDescent="0.2">
      <c r="A8" s="265" t="s">
        <v>48</v>
      </c>
      <c r="B8" s="267"/>
      <c r="C8" s="320">
        <v>23</v>
      </c>
      <c r="D8" s="320"/>
      <c r="F8" s="44" t="s">
        <v>189</v>
      </c>
      <c r="G8" s="219">
        <v>23</v>
      </c>
    </row>
    <row r="9" spans="1:9" ht="9.75" customHeight="1" x14ac:dyDescent="0.2">
      <c r="B9" s="233"/>
      <c r="C9" s="222"/>
      <c r="D9" s="234"/>
      <c r="E9" s="223"/>
      <c r="F9" s="223"/>
    </row>
    <row r="10" spans="1:9" ht="24" customHeight="1" x14ac:dyDescent="0.2">
      <c r="A10" s="361" t="s">
        <v>99</v>
      </c>
      <c r="B10" s="362"/>
      <c r="C10" s="363" t="s">
        <v>226</v>
      </c>
      <c r="D10" s="364"/>
      <c r="E10" s="254" t="s">
        <v>197</v>
      </c>
      <c r="F10" s="254" t="s">
        <v>1</v>
      </c>
      <c r="G10" s="254" t="s">
        <v>2</v>
      </c>
      <c r="H10" s="254" t="s">
        <v>73</v>
      </c>
      <c r="I10" s="254" t="s">
        <v>196</v>
      </c>
    </row>
    <row r="11" spans="1:9" ht="27" customHeight="1" x14ac:dyDescent="0.2">
      <c r="A11" s="362"/>
      <c r="B11" s="362"/>
      <c r="C11" s="238" t="s">
        <v>3</v>
      </c>
      <c r="D11" s="238" t="s">
        <v>0</v>
      </c>
      <c r="E11" s="254"/>
      <c r="F11" s="254"/>
      <c r="G11" s="254"/>
      <c r="H11" s="254"/>
      <c r="I11" s="254"/>
    </row>
    <row r="12" spans="1:9" ht="9.75" customHeight="1" x14ac:dyDescent="0.2">
      <c r="A12" s="37" t="s">
        <v>17</v>
      </c>
      <c r="B12" s="25" t="s">
        <v>9</v>
      </c>
      <c r="C12" s="26">
        <v>0</v>
      </c>
      <c r="D12" s="128">
        <v>5</v>
      </c>
      <c r="E12" s="133">
        <v>5</v>
      </c>
      <c r="F12" s="187" t="s">
        <v>9</v>
      </c>
      <c r="G12" s="187" t="s">
        <v>403</v>
      </c>
      <c r="H12" s="187" t="s">
        <v>490</v>
      </c>
      <c r="I12" s="133"/>
    </row>
    <row r="13" spans="1:9" ht="9.75" customHeight="1" x14ac:dyDescent="0.2">
      <c r="A13" s="264" t="s">
        <v>18</v>
      </c>
      <c r="B13" s="266" t="s">
        <v>20</v>
      </c>
      <c r="C13" s="314">
        <v>0</v>
      </c>
      <c r="D13" s="311">
        <v>4</v>
      </c>
      <c r="E13" s="187">
        <v>4</v>
      </c>
      <c r="F13" s="187" t="s">
        <v>253</v>
      </c>
      <c r="G13" s="187" t="s">
        <v>403</v>
      </c>
      <c r="H13" s="187" t="s">
        <v>490</v>
      </c>
      <c r="I13" s="133"/>
    </row>
    <row r="14" spans="1:9" ht="9.75" customHeight="1" x14ac:dyDescent="0.2">
      <c r="A14" s="264"/>
      <c r="B14" s="266"/>
      <c r="C14" s="314"/>
      <c r="D14" s="311"/>
      <c r="E14" s="187">
        <v>4</v>
      </c>
      <c r="F14" s="187" t="s">
        <v>254</v>
      </c>
      <c r="G14" s="187" t="s">
        <v>403</v>
      </c>
      <c r="H14" s="187" t="s">
        <v>490</v>
      </c>
      <c r="I14" s="133"/>
    </row>
    <row r="15" spans="1:9" ht="9.75" customHeight="1" x14ac:dyDescent="0.2">
      <c r="A15" s="264"/>
      <c r="B15" s="266"/>
      <c r="C15" s="314"/>
      <c r="D15" s="311"/>
      <c r="E15" s="187">
        <v>4</v>
      </c>
      <c r="F15" s="187" t="s">
        <v>255</v>
      </c>
      <c r="G15" s="187" t="s">
        <v>403</v>
      </c>
      <c r="H15" s="187" t="s">
        <v>490</v>
      </c>
      <c r="I15" s="133"/>
    </row>
    <row r="16" spans="1:9" ht="9.75" customHeight="1" x14ac:dyDescent="0.2">
      <c r="A16" s="264"/>
      <c r="B16" s="266"/>
      <c r="C16" s="314"/>
      <c r="D16" s="311"/>
      <c r="E16" s="187">
        <v>4</v>
      </c>
      <c r="F16" s="187" t="s">
        <v>256</v>
      </c>
      <c r="G16" s="187" t="s">
        <v>403</v>
      </c>
      <c r="H16" s="187" t="s">
        <v>490</v>
      </c>
      <c r="I16" s="133"/>
    </row>
    <row r="17" spans="1:9" ht="9.75" customHeight="1" x14ac:dyDescent="0.2">
      <c r="A17" s="264"/>
      <c r="B17" s="266"/>
      <c r="C17" s="314"/>
      <c r="D17" s="311"/>
      <c r="E17" s="187"/>
      <c r="F17" s="133"/>
      <c r="G17" s="187"/>
      <c r="H17" s="133"/>
      <c r="I17" s="133"/>
    </row>
    <row r="18" spans="1:9" ht="9.75" customHeight="1" x14ac:dyDescent="0.2">
      <c r="A18" s="264"/>
      <c r="B18" s="266"/>
      <c r="C18" s="314"/>
      <c r="D18" s="311"/>
      <c r="E18" s="187"/>
      <c r="F18" s="133"/>
      <c r="G18" s="187"/>
      <c r="H18" s="133"/>
      <c r="I18" s="133"/>
    </row>
    <row r="19" spans="1:9" ht="9.75" customHeight="1" x14ac:dyDescent="0.2">
      <c r="A19" s="264" t="s">
        <v>19</v>
      </c>
      <c r="B19" s="266" t="s">
        <v>21</v>
      </c>
      <c r="C19" s="314">
        <v>0</v>
      </c>
      <c r="D19" s="311">
        <v>2</v>
      </c>
      <c r="E19" s="187">
        <v>2</v>
      </c>
      <c r="F19" s="187" t="s">
        <v>258</v>
      </c>
      <c r="G19" s="187" t="s">
        <v>403</v>
      </c>
      <c r="H19" s="187" t="s">
        <v>490</v>
      </c>
      <c r="I19" s="133"/>
    </row>
    <row r="20" spans="1:9" ht="9.75" customHeight="1" x14ac:dyDescent="0.2">
      <c r="A20" s="264"/>
      <c r="B20" s="266"/>
      <c r="C20" s="314"/>
      <c r="D20" s="311"/>
      <c r="E20" s="187">
        <v>2</v>
      </c>
      <c r="F20" s="187" t="s">
        <v>259</v>
      </c>
      <c r="G20" s="187" t="s">
        <v>403</v>
      </c>
      <c r="H20" s="187" t="s">
        <v>490</v>
      </c>
      <c r="I20" s="133"/>
    </row>
    <row r="21" spans="1:9" ht="9.75" customHeight="1" x14ac:dyDescent="0.2">
      <c r="A21" s="264"/>
      <c r="B21" s="266"/>
      <c r="C21" s="314"/>
      <c r="D21" s="311"/>
      <c r="E21" s="187">
        <v>2</v>
      </c>
      <c r="F21" s="187" t="s">
        <v>260</v>
      </c>
      <c r="G21" s="187" t="s">
        <v>403</v>
      </c>
      <c r="H21" s="187" t="s">
        <v>490</v>
      </c>
      <c r="I21" s="133"/>
    </row>
    <row r="22" spans="1:9" ht="9.75" customHeight="1" x14ac:dyDescent="0.2">
      <c r="A22" s="264"/>
      <c r="B22" s="266"/>
      <c r="C22" s="314"/>
      <c r="D22" s="311"/>
      <c r="E22" s="187">
        <v>2</v>
      </c>
      <c r="F22" s="187" t="s">
        <v>261</v>
      </c>
      <c r="G22" s="187" t="s">
        <v>403</v>
      </c>
      <c r="H22" s="187" t="s">
        <v>490</v>
      </c>
      <c r="I22" s="133"/>
    </row>
    <row r="23" spans="1:9" ht="9.75" customHeight="1" x14ac:dyDescent="0.2">
      <c r="A23" s="264"/>
      <c r="B23" s="266"/>
      <c r="C23" s="314"/>
      <c r="D23" s="311"/>
      <c r="E23" s="187"/>
      <c r="F23" s="198" t="s">
        <v>460</v>
      </c>
      <c r="G23" s="187"/>
      <c r="H23" s="133"/>
      <c r="I23" s="133"/>
    </row>
    <row r="24" spans="1:9" ht="9.75" customHeight="1" x14ac:dyDescent="0.2">
      <c r="A24" s="264"/>
      <c r="B24" s="266"/>
      <c r="C24" s="314"/>
      <c r="D24" s="311"/>
      <c r="E24" s="133"/>
      <c r="F24" s="133"/>
      <c r="G24" s="187"/>
      <c r="H24" s="133"/>
      <c r="I24" s="133"/>
    </row>
    <row r="25" spans="1:9" ht="9.75" customHeight="1" x14ac:dyDescent="0.2">
      <c r="A25" s="264"/>
      <c r="B25" s="266"/>
      <c r="C25" s="314"/>
      <c r="D25" s="311"/>
      <c r="E25" s="133"/>
      <c r="F25" s="133"/>
      <c r="G25" s="187"/>
      <c r="H25" s="133"/>
      <c r="I25" s="133"/>
    </row>
    <row r="26" spans="1:9" ht="9.75" customHeight="1" x14ac:dyDescent="0.2">
      <c r="A26" s="264" t="s">
        <v>22</v>
      </c>
      <c r="B26" s="266" t="s">
        <v>23</v>
      </c>
      <c r="C26" s="314">
        <v>0</v>
      </c>
      <c r="D26" s="311"/>
      <c r="E26" s="133"/>
      <c r="F26" s="133"/>
      <c r="G26" s="187"/>
      <c r="H26" s="133"/>
      <c r="I26" s="133"/>
    </row>
    <row r="27" spans="1:9" ht="9.75" customHeight="1" x14ac:dyDescent="0.2">
      <c r="A27" s="264"/>
      <c r="B27" s="266"/>
      <c r="C27" s="314"/>
      <c r="D27" s="311"/>
      <c r="E27" s="133"/>
      <c r="F27" s="133"/>
      <c r="G27" s="187"/>
      <c r="H27" s="133"/>
      <c r="I27" s="133"/>
    </row>
    <row r="28" spans="1:9" ht="9.75" customHeight="1" x14ac:dyDescent="0.2">
      <c r="A28" s="264"/>
      <c r="B28" s="266"/>
      <c r="C28" s="314"/>
      <c r="D28" s="311"/>
      <c r="E28" s="133"/>
      <c r="F28" s="133"/>
      <c r="G28" s="187"/>
      <c r="H28" s="133"/>
      <c r="I28" s="133"/>
    </row>
    <row r="29" spans="1:9" ht="9.75" customHeight="1" x14ac:dyDescent="0.2">
      <c r="A29" s="264"/>
      <c r="B29" s="266"/>
      <c r="C29" s="314"/>
      <c r="D29" s="311"/>
      <c r="E29" s="133"/>
      <c r="F29" s="133"/>
      <c r="G29" s="187"/>
      <c r="H29" s="133"/>
      <c r="I29" s="133"/>
    </row>
    <row r="30" spans="1:9" ht="9.75" customHeight="1" x14ac:dyDescent="0.2">
      <c r="A30" s="264"/>
      <c r="B30" s="266"/>
      <c r="C30" s="314"/>
      <c r="D30" s="311"/>
      <c r="E30" s="133"/>
      <c r="F30" s="133"/>
      <c r="G30" s="187"/>
      <c r="H30" s="133"/>
      <c r="I30" s="133"/>
    </row>
    <row r="31" spans="1:9" ht="9.75" customHeight="1" x14ac:dyDescent="0.2">
      <c r="A31" s="264" t="s">
        <v>24</v>
      </c>
      <c r="B31" s="265" t="s">
        <v>41</v>
      </c>
      <c r="C31" s="314">
        <v>0</v>
      </c>
      <c r="D31" s="311">
        <v>4</v>
      </c>
      <c r="E31" s="187">
        <v>4</v>
      </c>
      <c r="F31" s="187" t="s">
        <v>404</v>
      </c>
      <c r="G31" s="187" t="s">
        <v>403</v>
      </c>
      <c r="H31" s="187">
        <v>6</v>
      </c>
      <c r="I31" s="133"/>
    </row>
    <row r="32" spans="1:9" ht="9.75" customHeight="1" x14ac:dyDescent="0.2">
      <c r="A32" s="264"/>
      <c r="B32" s="265"/>
      <c r="C32" s="314"/>
      <c r="D32" s="311"/>
      <c r="E32" s="187">
        <v>4</v>
      </c>
      <c r="F32" s="187" t="s">
        <v>405</v>
      </c>
      <c r="G32" s="187" t="s">
        <v>403</v>
      </c>
      <c r="H32" s="187">
        <v>2</v>
      </c>
      <c r="I32" s="133"/>
    </row>
    <row r="33" spans="1:9" ht="9.75" customHeight="1" x14ac:dyDescent="0.2">
      <c r="A33" s="264"/>
      <c r="B33" s="265"/>
      <c r="C33" s="314"/>
      <c r="D33" s="311"/>
      <c r="E33" s="187">
        <v>4</v>
      </c>
      <c r="F33" s="187" t="s">
        <v>406</v>
      </c>
      <c r="G33" s="187" t="s">
        <v>403</v>
      </c>
      <c r="H33" s="187">
        <v>40</v>
      </c>
      <c r="I33" s="133"/>
    </row>
    <row r="34" spans="1:9" ht="9.75" customHeight="1" x14ac:dyDescent="0.2">
      <c r="A34" s="264"/>
      <c r="B34" s="265"/>
      <c r="C34" s="314"/>
      <c r="D34" s="311"/>
      <c r="E34" s="187">
        <v>4</v>
      </c>
      <c r="F34" s="187" t="s">
        <v>407</v>
      </c>
      <c r="G34" s="187" t="s">
        <v>403</v>
      </c>
      <c r="H34" s="187">
        <v>50</v>
      </c>
      <c r="I34" s="133"/>
    </row>
    <row r="35" spans="1:9" ht="9.75" customHeight="1" x14ac:dyDescent="0.2">
      <c r="A35" s="264"/>
      <c r="B35" s="265"/>
      <c r="C35" s="314"/>
      <c r="D35" s="311"/>
      <c r="E35" s="187">
        <v>4</v>
      </c>
      <c r="F35" s="187" t="s">
        <v>408</v>
      </c>
      <c r="G35" s="187" t="s">
        <v>403</v>
      </c>
      <c r="H35" s="187">
        <v>0.8</v>
      </c>
      <c r="I35" s="133"/>
    </row>
    <row r="36" spans="1:9" ht="9.75" customHeight="1" x14ac:dyDescent="0.2">
      <c r="A36" s="264"/>
      <c r="B36" s="265"/>
      <c r="C36" s="314"/>
      <c r="D36" s="311"/>
      <c r="E36" s="187">
        <v>4</v>
      </c>
      <c r="F36" s="187" t="s">
        <v>409</v>
      </c>
      <c r="G36" s="187" t="s">
        <v>403</v>
      </c>
      <c r="H36" s="187">
        <v>4</v>
      </c>
      <c r="I36" s="133"/>
    </row>
    <row r="37" spans="1:9" ht="9.75" customHeight="1" x14ac:dyDescent="0.2">
      <c r="A37" s="264"/>
      <c r="B37" s="265"/>
      <c r="C37" s="314"/>
      <c r="D37" s="311"/>
      <c r="E37" s="187">
        <v>4</v>
      </c>
      <c r="F37" s="187" t="s">
        <v>410</v>
      </c>
      <c r="G37" s="187" t="s">
        <v>403</v>
      </c>
      <c r="H37" s="187">
        <v>5</v>
      </c>
      <c r="I37" s="133"/>
    </row>
    <row r="38" spans="1:9" ht="9.75" customHeight="1" x14ac:dyDescent="0.2">
      <c r="A38" s="264"/>
      <c r="B38" s="265"/>
      <c r="C38" s="314"/>
      <c r="D38" s="311"/>
      <c r="E38" s="187">
        <v>4</v>
      </c>
      <c r="F38" s="187" t="s">
        <v>411</v>
      </c>
      <c r="G38" s="187" t="s">
        <v>403</v>
      </c>
      <c r="H38" s="187">
        <v>10</v>
      </c>
      <c r="I38" s="133"/>
    </row>
    <row r="39" spans="1:9" ht="9.75" customHeight="1" x14ac:dyDescent="0.2">
      <c r="A39" s="264"/>
      <c r="B39" s="265"/>
      <c r="C39" s="314"/>
      <c r="D39" s="311"/>
      <c r="E39" s="187">
        <v>4</v>
      </c>
      <c r="F39" s="187" t="s">
        <v>412</v>
      </c>
      <c r="G39" s="187" t="s">
        <v>403</v>
      </c>
      <c r="H39" s="187">
        <v>10</v>
      </c>
      <c r="I39" s="133"/>
    </row>
    <row r="40" spans="1:9" ht="9.75" customHeight="1" x14ac:dyDescent="0.2">
      <c r="A40" s="264"/>
      <c r="B40" s="265"/>
      <c r="C40" s="314"/>
      <c r="D40" s="311"/>
      <c r="E40" s="187">
        <v>4</v>
      </c>
      <c r="F40" s="187" t="s">
        <v>413</v>
      </c>
      <c r="G40" s="187" t="s">
        <v>403</v>
      </c>
      <c r="H40" s="187">
        <v>10</v>
      </c>
      <c r="I40" s="133"/>
    </row>
    <row r="41" spans="1:9" ht="9.75" customHeight="1" x14ac:dyDescent="0.2">
      <c r="A41" s="264"/>
      <c r="B41" s="265"/>
      <c r="C41" s="314"/>
      <c r="D41" s="311"/>
      <c r="E41" s="187">
        <v>4</v>
      </c>
      <c r="F41" s="187" t="s">
        <v>276</v>
      </c>
      <c r="G41" s="187" t="s">
        <v>403</v>
      </c>
      <c r="H41" s="187">
        <v>10</v>
      </c>
      <c r="I41" s="133"/>
    </row>
    <row r="42" spans="1:9" ht="9.75" customHeight="1" x14ac:dyDescent="0.2">
      <c r="A42" s="264"/>
      <c r="B42" s="265"/>
      <c r="C42" s="314"/>
      <c r="D42" s="311"/>
      <c r="E42" s="187">
        <v>4</v>
      </c>
      <c r="F42" s="187" t="s">
        <v>414</v>
      </c>
      <c r="G42" s="187" t="s">
        <v>403</v>
      </c>
      <c r="H42" s="187">
        <v>50</v>
      </c>
      <c r="I42" s="133"/>
    </row>
    <row r="43" spans="1:9" ht="9.75" customHeight="1" x14ac:dyDescent="0.2">
      <c r="A43" s="264"/>
      <c r="B43" s="265"/>
      <c r="C43" s="314"/>
      <c r="D43" s="311"/>
      <c r="E43" s="187">
        <v>4</v>
      </c>
      <c r="F43" s="187" t="s">
        <v>343</v>
      </c>
      <c r="G43" s="187" t="s">
        <v>403</v>
      </c>
      <c r="H43" s="187">
        <v>10</v>
      </c>
      <c r="I43" s="133"/>
    </row>
    <row r="44" spans="1:9" ht="9.75" customHeight="1" x14ac:dyDescent="0.2">
      <c r="A44" s="264"/>
      <c r="B44" s="265"/>
      <c r="C44" s="314"/>
      <c r="D44" s="311"/>
      <c r="E44" s="187">
        <v>4</v>
      </c>
      <c r="F44" s="187" t="s">
        <v>415</v>
      </c>
      <c r="G44" s="187" t="s">
        <v>403</v>
      </c>
      <c r="H44" s="187">
        <v>10</v>
      </c>
      <c r="I44" s="133"/>
    </row>
    <row r="45" spans="1:9" ht="9.75" customHeight="1" x14ac:dyDescent="0.2">
      <c r="A45" s="264"/>
      <c r="B45" s="265"/>
      <c r="C45" s="314"/>
      <c r="D45" s="311"/>
      <c r="E45" s="187">
        <v>4</v>
      </c>
      <c r="F45" s="187" t="s">
        <v>416</v>
      </c>
      <c r="G45" s="187" t="s">
        <v>403</v>
      </c>
      <c r="H45" s="187">
        <v>200</v>
      </c>
      <c r="I45" s="133"/>
    </row>
    <row r="46" spans="1:9" ht="9.75" customHeight="1" x14ac:dyDescent="0.2">
      <c r="A46" s="264"/>
      <c r="B46" s="265"/>
      <c r="C46" s="314"/>
      <c r="D46" s="311"/>
      <c r="E46" s="187">
        <v>4</v>
      </c>
      <c r="F46" s="187" t="s">
        <v>417</v>
      </c>
      <c r="G46" s="187" t="s">
        <v>403</v>
      </c>
      <c r="H46" s="187">
        <v>30</v>
      </c>
      <c r="I46" s="133"/>
    </row>
    <row r="47" spans="1:9" ht="9.75" customHeight="1" x14ac:dyDescent="0.2">
      <c r="A47" s="264"/>
      <c r="B47" s="265"/>
      <c r="C47" s="314"/>
      <c r="D47" s="311"/>
      <c r="E47" s="187">
        <v>4</v>
      </c>
      <c r="F47" s="187" t="s">
        <v>418</v>
      </c>
      <c r="G47" s="187" t="s">
        <v>403</v>
      </c>
      <c r="H47" s="187">
        <v>8</v>
      </c>
      <c r="I47" s="133"/>
    </row>
    <row r="48" spans="1:9" ht="9.75" customHeight="1" x14ac:dyDescent="0.2">
      <c r="A48" s="264"/>
      <c r="B48" s="265"/>
      <c r="C48" s="314"/>
      <c r="D48" s="311"/>
      <c r="E48" s="187">
        <v>4</v>
      </c>
      <c r="F48" s="187" t="s">
        <v>265</v>
      </c>
      <c r="G48" s="187" t="s">
        <v>403</v>
      </c>
      <c r="H48" s="187" t="s">
        <v>490</v>
      </c>
      <c r="I48" s="133"/>
    </row>
    <row r="49" spans="1:9" ht="9.75" customHeight="1" x14ac:dyDescent="0.2">
      <c r="A49" s="264"/>
      <c r="B49" s="265"/>
      <c r="C49" s="314"/>
      <c r="D49" s="311"/>
      <c r="E49" s="187"/>
      <c r="F49" s="187"/>
      <c r="G49" s="187"/>
      <c r="H49" s="187"/>
      <c r="I49" s="133"/>
    </row>
    <row r="50" spans="1:9" ht="9.75" customHeight="1" x14ac:dyDescent="0.2">
      <c r="A50" s="264" t="s">
        <v>25</v>
      </c>
      <c r="B50" s="265" t="s">
        <v>27</v>
      </c>
      <c r="C50" s="314">
        <v>0</v>
      </c>
      <c r="D50" s="311">
        <v>2</v>
      </c>
      <c r="E50" s="187">
        <v>2</v>
      </c>
      <c r="F50" s="187" t="s">
        <v>419</v>
      </c>
      <c r="G50" s="187" t="s">
        <v>403</v>
      </c>
      <c r="H50" s="187" t="s">
        <v>490</v>
      </c>
      <c r="I50" s="133"/>
    </row>
    <row r="51" spans="1:9" ht="9.75" customHeight="1" x14ac:dyDescent="0.2">
      <c r="A51" s="264"/>
      <c r="B51" s="265"/>
      <c r="C51" s="314"/>
      <c r="D51" s="311"/>
      <c r="E51" s="187">
        <v>2</v>
      </c>
      <c r="F51" s="187" t="s">
        <v>283</v>
      </c>
      <c r="G51" s="187" t="s">
        <v>403</v>
      </c>
      <c r="H51" s="187" t="s">
        <v>490</v>
      </c>
      <c r="I51" s="133"/>
    </row>
    <row r="52" spans="1:9" ht="9.75" customHeight="1" x14ac:dyDescent="0.2">
      <c r="A52" s="264"/>
      <c r="B52" s="265"/>
      <c r="C52" s="314"/>
      <c r="D52" s="311"/>
      <c r="E52" s="187">
        <v>2</v>
      </c>
      <c r="F52" s="187" t="s">
        <v>438</v>
      </c>
      <c r="G52" s="187" t="s">
        <v>403</v>
      </c>
      <c r="H52" s="187" t="s">
        <v>490</v>
      </c>
      <c r="I52" s="133"/>
    </row>
    <row r="53" spans="1:9" ht="9.75" customHeight="1" x14ac:dyDescent="0.2">
      <c r="A53" s="264"/>
      <c r="B53" s="265"/>
      <c r="C53" s="314"/>
      <c r="D53" s="311"/>
      <c r="E53" s="187"/>
      <c r="F53" s="187"/>
      <c r="G53" s="187"/>
      <c r="H53" s="187"/>
      <c r="I53" s="133"/>
    </row>
    <row r="54" spans="1:9" ht="9.75" customHeight="1" x14ac:dyDescent="0.2">
      <c r="A54" s="264"/>
      <c r="B54" s="265"/>
      <c r="C54" s="314"/>
      <c r="D54" s="311"/>
      <c r="E54" s="187"/>
      <c r="F54" s="187"/>
      <c r="G54" s="187"/>
      <c r="H54" s="187"/>
      <c r="I54" s="133"/>
    </row>
    <row r="55" spans="1:9" ht="9.75" customHeight="1" x14ac:dyDescent="0.2">
      <c r="A55" s="264"/>
      <c r="B55" s="265"/>
      <c r="C55" s="314"/>
      <c r="D55" s="311"/>
      <c r="E55" s="187"/>
      <c r="F55" s="187"/>
      <c r="G55" s="187"/>
      <c r="H55" s="187"/>
      <c r="I55" s="133"/>
    </row>
    <row r="56" spans="1:9" ht="9.75" customHeight="1" x14ac:dyDescent="0.2">
      <c r="A56" s="264"/>
      <c r="B56" s="265"/>
      <c r="C56" s="314"/>
      <c r="D56" s="311"/>
      <c r="E56" s="187"/>
      <c r="F56" s="187"/>
      <c r="G56" s="187"/>
      <c r="H56" s="187"/>
      <c r="I56" s="133"/>
    </row>
    <row r="57" spans="1:9" ht="9.75" customHeight="1" x14ac:dyDescent="0.2">
      <c r="A57" s="264"/>
      <c r="B57" s="265"/>
      <c r="C57" s="314"/>
      <c r="D57" s="311"/>
      <c r="E57" s="187"/>
      <c r="F57" s="187"/>
      <c r="G57" s="187"/>
      <c r="H57" s="187"/>
      <c r="I57" s="133"/>
    </row>
    <row r="58" spans="1:9" ht="9.75" customHeight="1" x14ac:dyDescent="0.2">
      <c r="A58" s="264"/>
      <c r="B58" s="265"/>
      <c r="C58" s="314"/>
      <c r="D58" s="311"/>
      <c r="E58" s="187"/>
      <c r="F58" s="187"/>
      <c r="G58" s="187"/>
      <c r="H58" s="187"/>
      <c r="I58" s="133"/>
    </row>
    <row r="59" spans="1:9" ht="9.75" customHeight="1" x14ac:dyDescent="0.2">
      <c r="A59" s="264"/>
      <c r="B59" s="265"/>
      <c r="C59" s="314"/>
      <c r="D59" s="311"/>
      <c r="E59" s="187"/>
      <c r="F59" s="187"/>
      <c r="G59" s="187"/>
      <c r="H59" s="187"/>
      <c r="I59" s="133"/>
    </row>
    <row r="60" spans="1:9" ht="9.75" customHeight="1" x14ac:dyDescent="0.2">
      <c r="A60" s="264"/>
      <c r="B60" s="265"/>
      <c r="C60" s="314"/>
      <c r="D60" s="311"/>
      <c r="E60" s="187"/>
      <c r="F60" s="187"/>
      <c r="G60" s="187"/>
      <c r="H60" s="187"/>
      <c r="I60" s="133"/>
    </row>
    <row r="61" spans="1:9" ht="9.75" customHeight="1" x14ac:dyDescent="0.2">
      <c r="A61" s="264" t="s">
        <v>28</v>
      </c>
      <c r="B61" s="265" t="s">
        <v>40</v>
      </c>
      <c r="C61" s="314">
        <v>0</v>
      </c>
      <c r="D61" s="311">
        <v>6</v>
      </c>
      <c r="E61" s="187">
        <v>6</v>
      </c>
      <c r="F61" s="187" t="s">
        <v>291</v>
      </c>
      <c r="G61" s="187" t="s">
        <v>403</v>
      </c>
      <c r="H61" s="187" t="s">
        <v>490</v>
      </c>
      <c r="I61" s="133"/>
    </row>
    <row r="62" spans="1:9" ht="9.75" customHeight="1" x14ac:dyDescent="0.2">
      <c r="A62" s="264"/>
      <c r="B62" s="265"/>
      <c r="C62" s="314"/>
      <c r="D62" s="311"/>
      <c r="E62" s="187">
        <v>6</v>
      </c>
      <c r="F62" s="187" t="s">
        <v>292</v>
      </c>
      <c r="G62" s="187" t="s">
        <v>403</v>
      </c>
      <c r="H62" s="187" t="s">
        <v>490</v>
      </c>
      <c r="I62" s="133"/>
    </row>
    <row r="63" spans="1:9" ht="9.75" customHeight="1" x14ac:dyDescent="0.2">
      <c r="A63" s="264"/>
      <c r="B63" s="265"/>
      <c r="C63" s="314"/>
      <c r="D63" s="311"/>
      <c r="E63" s="187">
        <v>6</v>
      </c>
      <c r="F63" s="187" t="s">
        <v>293</v>
      </c>
      <c r="G63" s="187" t="s">
        <v>403</v>
      </c>
      <c r="H63" s="187" t="s">
        <v>490</v>
      </c>
      <c r="I63" s="133"/>
    </row>
    <row r="64" spans="1:9" ht="9.75" customHeight="1" x14ac:dyDescent="0.2">
      <c r="A64" s="264"/>
      <c r="B64" s="265"/>
      <c r="C64" s="314"/>
      <c r="D64" s="311"/>
      <c r="E64" s="187">
        <v>6</v>
      </c>
      <c r="F64" s="187" t="s">
        <v>294</v>
      </c>
      <c r="G64" s="187" t="s">
        <v>403</v>
      </c>
      <c r="H64" s="187" t="s">
        <v>490</v>
      </c>
      <c r="I64" s="133"/>
    </row>
    <row r="65" spans="1:9" ht="9.75" customHeight="1" x14ac:dyDescent="0.2">
      <c r="A65" s="264"/>
      <c r="B65" s="265"/>
      <c r="C65" s="314"/>
      <c r="D65" s="311"/>
      <c r="E65" s="187">
        <v>6</v>
      </c>
      <c r="F65" s="187" t="s">
        <v>420</v>
      </c>
      <c r="G65" s="187" t="s">
        <v>403</v>
      </c>
      <c r="H65" s="187" t="s">
        <v>490</v>
      </c>
      <c r="I65" s="133"/>
    </row>
    <row r="66" spans="1:9" x14ac:dyDescent="0.2">
      <c r="E66" s="187"/>
      <c r="F66" s="187"/>
      <c r="G66" s="187"/>
      <c r="H66" s="187"/>
    </row>
    <row r="67" spans="1:9" x14ac:dyDescent="0.2">
      <c r="E67" s="187"/>
      <c r="F67" s="187"/>
      <c r="G67" s="187"/>
      <c r="H67" s="187"/>
    </row>
    <row r="68" spans="1:9" x14ac:dyDescent="0.2">
      <c r="E68" s="187"/>
      <c r="F68" s="187"/>
      <c r="G68" s="187"/>
      <c r="H68" s="187"/>
    </row>
    <row r="69" spans="1:9" x14ac:dyDescent="0.2">
      <c r="E69" s="187"/>
      <c r="F69" s="187"/>
      <c r="G69" s="187"/>
      <c r="H69" s="187"/>
    </row>
    <row r="70" spans="1:9" x14ac:dyDescent="0.2">
      <c r="E70" s="187"/>
      <c r="F70" s="187"/>
      <c r="G70" s="187"/>
      <c r="H70" s="187"/>
    </row>
    <row r="71" spans="1:9" x14ac:dyDescent="0.2">
      <c r="E71" s="187"/>
      <c r="F71" s="187"/>
      <c r="G71" s="187"/>
      <c r="H71" s="187"/>
    </row>
    <row r="72" spans="1:9" x14ac:dyDescent="0.2">
      <c r="E72" s="187"/>
      <c r="F72" s="187"/>
      <c r="G72" s="187"/>
      <c r="H72" s="187"/>
    </row>
    <row r="73" spans="1:9" x14ac:dyDescent="0.2">
      <c r="E73" s="187"/>
      <c r="F73" s="187"/>
      <c r="G73" s="187"/>
      <c r="H73" s="187"/>
    </row>
    <row r="74" spans="1:9" x14ac:dyDescent="0.2">
      <c r="E74" s="187"/>
      <c r="F74" s="187"/>
      <c r="G74" s="187"/>
      <c r="H74" s="187"/>
    </row>
    <row r="75" spans="1:9" x14ac:dyDescent="0.2">
      <c r="E75" s="187"/>
      <c r="F75" s="187"/>
      <c r="G75" s="187"/>
      <c r="H75" s="187"/>
    </row>
    <row r="76" spans="1:9" x14ac:dyDescent="0.2">
      <c r="E76" s="187"/>
      <c r="F76" s="187"/>
      <c r="G76" s="187"/>
      <c r="H76" s="187"/>
    </row>
    <row r="77" spans="1:9" x14ac:dyDescent="0.2">
      <c r="E77" s="187"/>
      <c r="F77" s="187"/>
      <c r="G77" s="187"/>
      <c r="H77" s="187"/>
    </row>
    <row r="78" spans="1:9" x14ac:dyDescent="0.2">
      <c r="E78" s="187"/>
      <c r="F78" s="187"/>
      <c r="G78" s="187"/>
      <c r="H78" s="187"/>
    </row>
  </sheetData>
  <protectedRanges>
    <protectedRange sqref="C3:D4 C6:D6 C8 D14:D65 E60:I60 E49:G49 E30:I30 E25:I25 E18:I18 D12:E13 E14:E16 I12:I14 G12:G16 G19:G22 G61:G65 G31:G48 G50:G51 I49" name="Range1"/>
    <protectedRange password="CDC0" sqref="E17:I17 I61:I65 E52:I59 E26:I29 E24:I24 I15:I16 I19:I22 E19:E22 E31:F48 E50:E51 I50:I51 G23:I23 I31:I48 E23 E61:E65" name="Range1_1"/>
    <protectedRange password="CDC0" sqref="F13:F16" name="Range1_8_1_1"/>
    <protectedRange password="CDC0" sqref="F19:F22" name="Range1_7_1"/>
    <protectedRange sqref="F50:F51" name="Range1_1_1"/>
    <protectedRange sqref="H31 H49:H51" name="Range1_1_3"/>
    <protectedRange sqref="H32:H42" name="Range1_1_4"/>
    <protectedRange sqref="H43:H48" name="Range1_1_5"/>
  </protectedRanges>
  <mergeCells count="43">
    <mergeCell ref="A6:B6"/>
    <mergeCell ref="C6:D6"/>
    <mergeCell ref="A3:B3"/>
    <mergeCell ref="A4:B4"/>
    <mergeCell ref="C4:D4"/>
    <mergeCell ref="A5:B5"/>
    <mergeCell ref="C5:D5"/>
    <mergeCell ref="C3:D3"/>
    <mergeCell ref="A10:B11"/>
    <mergeCell ref="C10:D10"/>
    <mergeCell ref="A7:B7"/>
    <mergeCell ref="C7:D7"/>
    <mergeCell ref="A8:B8"/>
    <mergeCell ref="C8:D8"/>
    <mergeCell ref="A13:A18"/>
    <mergeCell ref="B13:B18"/>
    <mergeCell ref="C13:C18"/>
    <mergeCell ref="D13:D18"/>
    <mergeCell ref="A19:A25"/>
    <mergeCell ref="B19:B25"/>
    <mergeCell ref="C19:C25"/>
    <mergeCell ref="D19:D25"/>
    <mergeCell ref="A26:A30"/>
    <mergeCell ref="B26:B30"/>
    <mergeCell ref="C26:C30"/>
    <mergeCell ref="D26:D30"/>
    <mergeCell ref="A31:A49"/>
    <mergeCell ref="B31:B49"/>
    <mergeCell ref="C31:C49"/>
    <mergeCell ref="D31:D49"/>
    <mergeCell ref="A61:A65"/>
    <mergeCell ref="B61:B65"/>
    <mergeCell ref="C61:C65"/>
    <mergeCell ref="D61:D65"/>
    <mergeCell ref="A50:A60"/>
    <mergeCell ref="B50:B60"/>
    <mergeCell ref="C50:C60"/>
    <mergeCell ref="D50:D60"/>
    <mergeCell ref="E10:E11"/>
    <mergeCell ref="F10:F11"/>
    <mergeCell ref="G10:G11"/>
    <mergeCell ref="H10:H11"/>
    <mergeCell ref="I10:I11"/>
  </mergeCells>
  <hyperlinks>
    <hyperlink ref="F4" location="'b. List of result templates'!A1" display="the list of results templates" xr:uid="{00000000-0004-0000-2200-000000000000}"/>
  </hyperlinks>
  <printOptions gridLines="1"/>
  <pageMargins left="0.74803149606299213" right="0.74803149606299213" top="0.98425196850393704" bottom="0.98425196850393704" header="0.51181102362204722" footer="0.51181102362204722"/>
  <pageSetup paperSize="9" scale="75" fitToHeight="4" orientation="landscape" r:id="rId1"/>
  <headerFooter alignWithMargins="0">
    <oddHeader>&amp;CResidue RESULTS for RAW bovine milk
Group A&amp;RPage &amp;P of &amp;N</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55"/>
  <sheetViews>
    <sheetView topLeftCell="A35" zoomScale="79" zoomScaleNormal="79" zoomScaleSheetLayoutView="88" workbookViewId="0">
      <selection activeCell="E18" sqref="E18:E19"/>
    </sheetView>
  </sheetViews>
  <sheetFormatPr defaultColWidth="9.140625" defaultRowHeight="10.5" x14ac:dyDescent="0.2"/>
  <cols>
    <col min="1" max="1" width="4.5703125" style="216" customWidth="1"/>
    <col min="2" max="2" width="28.42578125" style="216" customWidth="1"/>
    <col min="3" max="3" width="22.42578125" style="215" customWidth="1"/>
    <col min="4" max="4" width="19" style="216" customWidth="1"/>
    <col min="5" max="5" width="66.140625" style="216" customWidth="1"/>
    <col min="6" max="6" width="19.85546875" style="216" customWidth="1"/>
    <col min="7" max="7" width="22.140625" style="216" bestFit="1" customWidth="1"/>
    <col min="8" max="8" width="21.5703125" style="216" bestFit="1" customWidth="1"/>
    <col min="9" max="16384" width="9.140625" style="216"/>
  </cols>
  <sheetData>
    <row r="1" spans="1:8" ht="20.25" x14ac:dyDescent="0.2">
      <c r="A1" s="217" t="s">
        <v>213</v>
      </c>
      <c r="B1" s="44"/>
    </row>
    <row r="2" spans="1:8" ht="9.75" customHeight="1" x14ac:dyDescent="0.2"/>
    <row r="3" spans="1:8" ht="12.75" customHeight="1" x14ac:dyDescent="0.2">
      <c r="A3" s="266" t="s">
        <v>45</v>
      </c>
      <c r="B3" s="267"/>
      <c r="C3" s="239" t="s">
        <v>491</v>
      </c>
      <c r="E3" s="218" t="s">
        <v>186</v>
      </c>
      <c r="G3" s="219" t="s">
        <v>198</v>
      </c>
      <c r="H3" s="219"/>
    </row>
    <row r="4" spans="1:8" ht="20.25" x14ac:dyDescent="0.2">
      <c r="A4" s="266" t="s">
        <v>46</v>
      </c>
      <c r="B4" s="321"/>
      <c r="C4" s="161">
        <v>2023</v>
      </c>
      <c r="E4" s="231" t="s">
        <v>185</v>
      </c>
      <c r="F4" s="221"/>
      <c r="G4" s="219" t="s">
        <v>199</v>
      </c>
      <c r="H4" s="219"/>
    </row>
    <row r="5" spans="1:8" ht="20.25" x14ac:dyDescent="0.2">
      <c r="A5" s="266" t="s">
        <v>47</v>
      </c>
      <c r="B5" s="267"/>
      <c r="C5" s="126" t="s">
        <v>58</v>
      </c>
      <c r="G5" s="219" t="s">
        <v>200</v>
      </c>
      <c r="H5" s="219"/>
    </row>
    <row r="6" spans="1:8" ht="36" customHeight="1" x14ac:dyDescent="0.2">
      <c r="A6" s="265" t="s">
        <v>224</v>
      </c>
      <c r="B6" s="267"/>
      <c r="C6" s="118">
        <v>145791</v>
      </c>
      <c r="G6" s="229"/>
      <c r="H6" s="229"/>
    </row>
    <row r="7" spans="1:8" ht="21.75" customHeight="1" x14ac:dyDescent="0.2">
      <c r="A7" s="276" t="s">
        <v>201</v>
      </c>
      <c r="B7" s="324"/>
      <c r="C7" s="150">
        <f>($C$6)/30000</f>
        <v>4.8597000000000001</v>
      </c>
    </row>
    <row r="8" spans="1:8" ht="20.25" x14ac:dyDescent="0.2">
      <c r="A8" s="265" t="s">
        <v>48</v>
      </c>
      <c r="B8" s="267"/>
      <c r="C8" s="118">
        <v>48</v>
      </c>
      <c r="E8" s="44" t="s">
        <v>189</v>
      </c>
      <c r="F8" s="219">
        <v>48</v>
      </c>
    </row>
    <row r="9" spans="1:8" ht="9.75" customHeight="1" x14ac:dyDescent="0.2">
      <c r="B9" s="233"/>
      <c r="C9" s="222"/>
      <c r="D9" s="223"/>
      <c r="E9" s="223"/>
    </row>
    <row r="10" spans="1:8" ht="59.25" customHeight="1" x14ac:dyDescent="0.2">
      <c r="A10" s="305" t="s">
        <v>99</v>
      </c>
      <c r="B10" s="305"/>
      <c r="C10" s="47" t="s">
        <v>191</v>
      </c>
      <c r="D10" s="48" t="s">
        <v>197</v>
      </c>
      <c r="E10" s="48" t="s">
        <v>1</v>
      </c>
      <c r="F10" s="48" t="s">
        <v>2</v>
      </c>
      <c r="G10" s="48" t="s">
        <v>73</v>
      </c>
      <c r="H10" s="48" t="s">
        <v>196</v>
      </c>
    </row>
    <row r="11" spans="1:8" ht="11.25" customHeight="1" x14ac:dyDescent="0.2">
      <c r="A11" s="307" t="s">
        <v>29</v>
      </c>
      <c r="B11" s="265" t="s">
        <v>42</v>
      </c>
      <c r="C11" s="365">
        <v>20</v>
      </c>
      <c r="D11" s="133">
        <v>12</v>
      </c>
      <c r="E11" s="133" t="s">
        <v>297</v>
      </c>
      <c r="F11" s="133" t="s">
        <v>429</v>
      </c>
      <c r="G11" s="183" t="s">
        <v>511</v>
      </c>
      <c r="H11" s="133"/>
    </row>
    <row r="12" spans="1:8" ht="28.7" customHeight="1" x14ac:dyDescent="0.2">
      <c r="A12" s="307"/>
      <c r="B12" s="265"/>
      <c r="C12" s="365"/>
      <c r="D12" s="133">
        <v>4</v>
      </c>
      <c r="E12" s="241" t="s">
        <v>391</v>
      </c>
      <c r="F12" s="133" t="s">
        <v>429</v>
      </c>
      <c r="G12" s="214" t="s">
        <v>527</v>
      </c>
      <c r="H12" s="133"/>
    </row>
    <row r="13" spans="1:8" ht="24.6" customHeight="1" x14ac:dyDescent="0.2">
      <c r="A13" s="307"/>
      <c r="B13" s="265"/>
      <c r="C13" s="365"/>
      <c r="D13" s="133">
        <v>12</v>
      </c>
      <c r="E13" s="133" t="s">
        <v>302</v>
      </c>
      <c r="F13" s="133" t="s">
        <v>429</v>
      </c>
      <c r="G13" s="183" t="s">
        <v>528</v>
      </c>
      <c r="H13" s="133"/>
    </row>
    <row r="14" spans="1:8" ht="31.35" customHeight="1" x14ac:dyDescent="0.2">
      <c r="A14" s="307"/>
      <c r="B14" s="265"/>
      <c r="C14" s="365"/>
      <c r="D14" s="133">
        <v>8</v>
      </c>
      <c r="E14" s="133" t="s">
        <v>530</v>
      </c>
      <c r="F14" s="133" t="s">
        <v>429</v>
      </c>
      <c r="G14" s="183" t="s">
        <v>529</v>
      </c>
      <c r="H14" s="133"/>
    </row>
    <row r="15" spans="1:8" ht="11.25" customHeight="1" x14ac:dyDescent="0.2">
      <c r="A15" s="307"/>
      <c r="B15" s="265"/>
      <c r="C15" s="365"/>
      <c r="D15" s="133">
        <v>4</v>
      </c>
      <c r="E15" s="133" t="s">
        <v>544</v>
      </c>
      <c r="F15" s="133" t="s">
        <v>429</v>
      </c>
      <c r="G15" s="214" t="s">
        <v>532</v>
      </c>
      <c r="H15" s="133"/>
    </row>
    <row r="16" spans="1:8" ht="11.25" customHeight="1" x14ac:dyDescent="0.2">
      <c r="A16" s="307"/>
      <c r="B16" s="265"/>
      <c r="C16" s="365"/>
      <c r="D16" s="133">
        <v>4</v>
      </c>
      <c r="E16" s="133" t="s">
        <v>300</v>
      </c>
      <c r="F16" s="133" t="s">
        <v>429</v>
      </c>
      <c r="G16" s="183" t="s">
        <v>509</v>
      </c>
      <c r="H16" s="133"/>
    </row>
    <row r="17" spans="1:8" ht="11.25" customHeight="1" x14ac:dyDescent="0.2">
      <c r="A17" s="307"/>
      <c r="B17" s="265"/>
      <c r="C17" s="365"/>
      <c r="D17" s="133">
        <v>12</v>
      </c>
      <c r="E17" s="133" t="s">
        <v>298</v>
      </c>
      <c r="F17" s="133" t="s">
        <v>429</v>
      </c>
      <c r="G17" s="183" t="s">
        <v>510</v>
      </c>
      <c r="H17" s="133"/>
    </row>
    <row r="18" spans="1:8" ht="11.25" customHeight="1" x14ac:dyDescent="0.2">
      <c r="A18" s="307"/>
      <c r="B18" s="265"/>
      <c r="C18" s="365"/>
      <c r="D18" s="133"/>
      <c r="E18" s="198" t="s">
        <v>455</v>
      </c>
      <c r="F18" s="133"/>
      <c r="G18" s="133"/>
      <c r="H18" s="133"/>
    </row>
    <row r="19" spans="1:8" ht="11.25" customHeight="1" x14ac:dyDescent="0.2">
      <c r="A19" s="307"/>
      <c r="B19" s="265"/>
      <c r="C19" s="365"/>
      <c r="D19" s="133"/>
      <c r="E19" s="199" t="s">
        <v>488</v>
      </c>
      <c r="F19" s="133"/>
      <c r="G19" s="133"/>
      <c r="H19" s="133"/>
    </row>
    <row r="20" spans="1:8" ht="11.25" customHeight="1" x14ac:dyDescent="0.2">
      <c r="A20" s="307" t="s">
        <v>30</v>
      </c>
      <c r="B20" s="265" t="s">
        <v>31</v>
      </c>
      <c r="C20" s="365">
        <v>15</v>
      </c>
      <c r="D20" s="133">
        <v>7</v>
      </c>
      <c r="E20" s="133" t="s">
        <v>317</v>
      </c>
      <c r="F20" s="133" t="s">
        <v>429</v>
      </c>
      <c r="G20" s="133">
        <v>20</v>
      </c>
      <c r="H20" s="133"/>
    </row>
    <row r="21" spans="1:8" ht="11.25" customHeight="1" x14ac:dyDescent="0.2">
      <c r="A21" s="307"/>
      <c r="B21" s="265"/>
      <c r="C21" s="365"/>
      <c r="D21" s="133">
        <v>7</v>
      </c>
      <c r="E21" s="133" t="s">
        <v>316</v>
      </c>
      <c r="F21" s="133" t="s">
        <v>429</v>
      </c>
      <c r="G21" s="133">
        <v>20</v>
      </c>
      <c r="H21" s="133"/>
    </row>
    <row r="22" spans="1:8" ht="11.25" customHeight="1" x14ac:dyDescent="0.2">
      <c r="A22" s="307"/>
      <c r="B22" s="265"/>
      <c r="C22" s="365"/>
      <c r="D22" s="133">
        <v>7</v>
      </c>
      <c r="E22" s="133" t="s">
        <v>421</v>
      </c>
      <c r="F22" s="133" t="s">
        <v>429</v>
      </c>
      <c r="G22" s="133">
        <v>20</v>
      </c>
      <c r="H22" s="133"/>
    </row>
    <row r="23" spans="1:8" ht="11.25" customHeight="1" x14ac:dyDescent="0.2">
      <c r="A23" s="307"/>
      <c r="B23" s="265"/>
      <c r="C23" s="365"/>
      <c r="D23" s="133">
        <v>7</v>
      </c>
      <c r="E23" s="133" t="s">
        <v>321</v>
      </c>
      <c r="F23" s="133" t="s">
        <v>429</v>
      </c>
      <c r="G23" s="133">
        <v>50</v>
      </c>
      <c r="H23" s="133"/>
    </row>
    <row r="24" spans="1:8" ht="11.25" customHeight="1" x14ac:dyDescent="0.2">
      <c r="A24" s="307"/>
      <c r="B24" s="265"/>
      <c r="C24" s="365"/>
      <c r="D24" s="133">
        <v>12</v>
      </c>
      <c r="E24" s="133" t="s">
        <v>424</v>
      </c>
      <c r="F24" s="133" t="s">
        <v>429</v>
      </c>
      <c r="G24" s="133">
        <v>20</v>
      </c>
      <c r="H24" s="133"/>
    </row>
    <row r="25" spans="1:8" ht="11.25" customHeight="1" x14ac:dyDescent="0.2">
      <c r="A25" s="307"/>
      <c r="B25" s="265"/>
      <c r="C25" s="365"/>
      <c r="D25" s="133">
        <v>10</v>
      </c>
      <c r="E25" s="133" t="s">
        <v>306</v>
      </c>
      <c r="F25" s="133" t="s">
        <v>429</v>
      </c>
      <c r="G25" s="133">
        <v>40</v>
      </c>
      <c r="H25" s="133"/>
    </row>
    <row r="26" spans="1:8" ht="11.25" customHeight="1" x14ac:dyDescent="0.2">
      <c r="A26" s="307"/>
      <c r="B26" s="265"/>
      <c r="C26" s="365"/>
      <c r="D26" s="133">
        <v>10</v>
      </c>
      <c r="E26" s="133" t="s">
        <v>307</v>
      </c>
      <c r="F26" s="133" t="s">
        <v>429</v>
      </c>
      <c r="G26" s="242">
        <v>100</v>
      </c>
      <c r="H26" s="133"/>
    </row>
    <row r="27" spans="1:8" ht="11.25" customHeight="1" x14ac:dyDescent="0.2">
      <c r="A27" s="307"/>
      <c r="B27" s="265"/>
      <c r="C27" s="365"/>
      <c r="D27" s="133">
        <v>10</v>
      </c>
      <c r="E27" s="133" t="s">
        <v>308</v>
      </c>
      <c r="F27" s="133" t="s">
        <v>429</v>
      </c>
      <c r="G27" s="242">
        <v>10</v>
      </c>
      <c r="H27" s="133"/>
    </row>
    <row r="28" spans="1:8" ht="11.25" customHeight="1" x14ac:dyDescent="0.2">
      <c r="A28" s="307"/>
      <c r="B28" s="265"/>
      <c r="C28" s="365"/>
      <c r="D28" s="133">
        <v>8</v>
      </c>
      <c r="E28" s="133" t="s">
        <v>312</v>
      </c>
      <c r="F28" s="133" t="s">
        <v>429</v>
      </c>
      <c r="G28" s="133">
        <v>45</v>
      </c>
      <c r="H28" s="133"/>
    </row>
    <row r="29" spans="1:8" ht="11.25" customHeight="1" x14ac:dyDescent="0.2">
      <c r="A29" s="307"/>
      <c r="B29" s="265"/>
      <c r="C29" s="365"/>
      <c r="D29" s="133">
        <v>8</v>
      </c>
      <c r="E29" s="133" t="s">
        <v>426</v>
      </c>
      <c r="F29" s="133" t="s">
        <v>429</v>
      </c>
      <c r="G29" s="133">
        <v>10</v>
      </c>
      <c r="H29" s="133"/>
    </row>
    <row r="30" spans="1:8" ht="11.25" customHeight="1" x14ac:dyDescent="0.2">
      <c r="A30" s="307"/>
      <c r="B30" s="265"/>
      <c r="C30" s="365"/>
      <c r="D30" s="133">
        <v>4</v>
      </c>
      <c r="E30" s="133" t="s">
        <v>427</v>
      </c>
      <c r="F30" s="133" t="s">
        <v>429</v>
      </c>
      <c r="G30" s="228">
        <v>20</v>
      </c>
      <c r="H30" s="133"/>
    </row>
    <row r="31" spans="1:8" ht="11.25" customHeight="1" x14ac:dyDescent="0.2">
      <c r="A31" s="307"/>
      <c r="B31" s="265"/>
      <c r="C31" s="365"/>
      <c r="D31" s="133">
        <v>4</v>
      </c>
      <c r="E31" s="133" t="s">
        <v>368</v>
      </c>
      <c r="F31" s="133" t="s">
        <v>429</v>
      </c>
      <c r="G31" s="228">
        <v>20</v>
      </c>
      <c r="H31" s="133"/>
    </row>
    <row r="32" spans="1:8" ht="11.25" customHeight="1" x14ac:dyDescent="0.2">
      <c r="A32" s="307"/>
      <c r="B32" s="265"/>
      <c r="C32" s="365"/>
      <c r="D32" s="133">
        <v>4</v>
      </c>
      <c r="E32" s="133" t="s">
        <v>317</v>
      </c>
      <c r="F32" s="133" t="s">
        <v>429</v>
      </c>
      <c r="G32" s="133">
        <v>20</v>
      </c>
      <c r="H32" s="133"/>
    </row>
    <row r="33" spans="1:8" ht="11.25" customHeight="1" x14ac:dyDescent="0.2">
      <c r="A33" s="307"/>
      <c r="B33" s="265"/>
      <c r="C33" s="365"/>
      <c r="D33" s="133">
        <v>4</v>
      </c>
      <c r="E33" s="133" t="s">
        <v>316</v>
      </c>
      <c r="F33" s="133" t="s">
        <v>429</v>
      </c>
      <c r="G33" s="133">
        <v>20</v>
      </c>
      <c r="H33" s="133"/>
    </row>
    <row r="34" spans="1:8" ht="11.25" customHeight="1" x14ac:dyDescent="0.2">
      <c r="A34" s="307"/>
      <c r="B34" s="265"/>
      <c r="C34" s="365"/>
      <c r="D34" s="133">
        <v>4</v>
      </c>
      <c r="E34" s="133" t="s">
        <v>319</v>
      </c>
      <c r="F34" s="133" t="s">
        <v>429</v>
      </c>
      <c r="G34" s="133">
        <v>40</v>
      </c>
      <c r="H34" s="133"/>
    </row>
    <row r="35" spans="1:8" ht="11.25" customHeight="1" x14ac:dyDescent="0.2">
      <c r="A35" s="124" t="s">
        <v>32</v>
      </c>
      <c r="B35" s="122" t="s">
        <v>33</v>
      </c>
      <c r="C35" s="240"/>
      <c r="D35" s="133"/>
      <c r="E35" s="133"/>
      <c r="F35" s="133"/>
      <c r="G35" s="133"/>
      <c r="H35" s="133"/>
    </row>
    <row r="36" spans="1:8" ht="11.25" customHeight="1" x14ac:dyDescent="0.2">
      <c r="A36" s="307" t="s">
        <v>34</v>
      </c>
      <c r="B36" s="265" t="s">
        <v>35</v>
      </c>
      <c r="C36" s="365">
        <v>10</v>
      </c>
      <c r="D36" s="133">
        <v>9</v>
      </c>
      <c r="E36" s="183" t="s">
        <v>323</v>
      </c>
      <c r="F36" s="133" t="s">
        <v>429</v>
      </c>
      <c r="G36" s="183">
        <v>0.1</v>
      </c>
      <c r="H36" s="133"/>
    </row>
    <row r="37" spans="1:8" ht="11.25" customHeight="1" x14ac:dyDescent="0.2">
      <c r="A37" s="307"/>
      <c r="B37" s="265"/>
      <c r="C37" s="365"/>
      <c r="D37" s="133">
        <v>9</v>
      </c>
      <c r="E37" s="183" t="s">
        <v>324</v>
      </c>
      <c r="F37" s="133" t="s">
        <v>429</v>
      </c>
      <c r="G37" s="183">
        <v>40</v>
      </c>
      <c r="H37" s="133"/>
    </row>
    <row r="38" spans="1:8" ht="11.25" customHeight="1" x14ac:dyDescent="0.2">
      <c r="A38" s="307"/>
      <c r="B38" s="265"/>
      <c r="C38" s="365"/>
      <c r="D38" s="133">
        <v>9</v>
      </c>
      <c r="E38" s="183" t="s">
        <v>325</v>
      </c>
      <c r="F38" s="133" t="s">
        <v>429</v>
      </c>
      <c r="G38" s="183">
        <v>50</v>
      </c>
      <c r="H38" s="133"/>
    </row>
    <row r="39" spans="1:8" ht="11.25" customHeight="1" x14ac:dyDescent="0.2">
      <c r="A39" s="307"/>
      <c r="B39" s="265"/>
      <c r="C39" s="365"/>
      <c r="D39" s="133">
        <v>9</v>
      </c>
      <c r="E39" s="183" t="s">
        <v>326</v>
      </c>
      <c r="F39" s="133" t="s">
        <v>429</v>
      </c>
      <c r="G39" s="183">
        <v>50</v>
      </c>
      <c r="H39" s="133"/>
    </row>
    <row r="40" spans="1:8" ht="11.25" customHeight="1" x14ac:dyDescent="0.2">
      <c r="A40" s="307"/>
      <c r="B40" s="265"/>
      <c r="C40" s="365"/>
      <c r="D40" s="133">
        <v>9</v>
      </c>
      <c r="E40" s="181" t="s">
        <v>327</v>
      </c>
      <c r="F40" s="133" t="s">
        <v>429</v>
      </c>
      <c r="G40" s="183">
        <v>15</v>
      </c>
      <c r="H40" s="133"/>
    </row>
    <row r="41" spans="1:8" ht="11.25" customHeight="1" x14ac:dyDescent="0.2">
      <c r="A41" s="307"/>
      <c r="B41" s="265"/>
      <c r="C41" s="365"/>
      <c r="D41" s="133">
        <v>8</v>
      </c>
      <c r="E41" s="181" t="s">
        <v>428</v>
      </c>
      <c r="F41" s="133" t="s">
        <v>429</v>
      </c>
      <c r="G41" s="183">
        <v>0.3</v>
      </c>
      <c r="H41" s="133"/>
    </row>
    <row r="42" spans="1:8" ht="11.25" customHeight="1" x14ac:dyDescent="0.2">
      <c r="A42" s="307"/>
      <c r="B42" s="265"/>
      <c r="C42" s="365"/>
      <c r="D42" s="133"/>
      <c r="E42" s="133"/>
      <c r="F42" s="133"/>
      <c r="G42" s="133"/>
      <c r="H42" s="133"/>
    </row>
    <row r="43" spans="1:8" ht="11.25" customHeight="1" x14ac:dyDescent="0.2">
      <c r="A43" s="307"/>
      <c r="B43" s="265"/>
      <c r="C43" s="365"/>
      <c r="D43" s="133"/>
      <c r="E43" s="133"/>
      <c r="F43" s="133"/>
      <c r="G43" s="133"/>
      <c r="H43" s="133"/>
    </row>
    <row r="44" spans="1:8" ht="11.25" customHeight="1" x14ac:dyDescent="0.2">
      <c r="A44" s="307"/>
      <c r="B44" s="265"/>
      <c r="C44" s="365"/>
      <c r="D44" s="133"/>
      <c r="E44" s="133"/>
      <c r="F44" s="133"/>
      <c r="G44" s="133"/>
      <c r="H44" s="133"/>
    </row>
    <row r="45" spans="1:8" ht="11.25" customHeight="1" x14ac:dyDescent="0.2">
      <c r="A45" s="307" t="s">
        <v>36</v>
      </c>
      <c r="B45" s="265" t="s">
        <v>43</v>
      </c>
      <c r="C45" s="365"/>
      <c r="D45" s="133"/>
      <c r="E45" s="133"/>
      <c r="F45" s="133"/>
      <c r="G45" s="133"/>
      <c r="H45" s="133"/>
    </row>
    <row r="46" spans="1:8" ht="11.25" customHeight="1" x14ac:dyDescent="0.2">
      <c r="A46" s="307"/>
      <c r="B46" s="265"/>
      <c r="C46" s="365"/>
      <c r="D46" s="133"/>
      <c r="E46" s="133"/>
      <c r="F46" s="133"/>
      <c r="G46" s="133"/>
      <c r="H46" s="133"/>
    </row>
    <row r="47" spans="1:8" ht="11.25" customHeight="1" x14ac:dyDescent="0.2">
      <c r="A47" s="307"/>
      <c r="B47" s="265"/>
      <c r="C47" s="365"/>
      <c r="D47" s="133"/>
      <c r="E47" s="133"/>
      <c r="F47" s="133"/>
      <c r="G47" s="133"/>
      <c r="H47" s="133"/>
    </row>
    <row r="48" spans="1:8" ht="11.25" customHeight="1" x14ac:dyDescent="0.2">
      <c r="A48" s="307"/>
      <c r="B48" s="265"/>
      <c r="C48" s="365"/>
      <c r="D48" s="133"/>
      <c r="E48" s="133"/>
      <c r="F48" s="133"/>
      <c r="G48" s="133"/>
      <c r="H48" s="133"/>
    </row>
    <row r="49" spans="1:8" ht="11.25" customHeight="1" x14ac:dyDescent="0.2">
      <c r="A49" s="307"/>
      <c r="B49" s="265"/>
      <c r="C49" s="365"/>
      <c r="D49" s="133"/>
      <c r="E49" s="133"/>
      <c r="F49" s="133"/>
      <c r="G49" s="133"/>
      <c r="H49" s="133"/>
    </row>
    <row r="50" spans="1:8" ht="11.25" customHeight="1" x14ac:dyDescent="0.2">
      <c r="A50" s="307"/>
      <c r="B50" s="265"/>
      <c r="C50" s="365"/>
      <c r="D50" s="133"/>
      <c r="E50" s="133"/>
      <c r="F50" s="133"/>
      <c r="G50" s="133"/>
      <c r="H50" s="133"/>
    </row>
    <row r="51" spans="1:8" ht="11.25" customHeight="1" x14ac:dyDescent="0.2">
      <c r="A51" s="307" t="s">
        <v>37</v>
      </c>
      <c r="B51" s="265" t="s">
        <v>38</v>
      </c>
      <c r="C51" s="365">
        <v>3</v>
      </c>
      <c r="D51" s="133">
        <v>3</v>
      </c>
      <c r="E51" s="181" t="s">
        <v>331</v>
      </c>
      <c r="F51" s="133" t="s">
        <v>429</v>
      </c>
      <c r="G51" s="133">
        <v>20</v>
      </c>
      <c r="H51" s="133"/>
    </row>
    <row r="52" spans="1:8" ht="11.25" customHeight="1" x14ac:dyDescent="0.2">
      <c r="A52" s="307"/>
      <c r="B52" s="265"/>
      <c r="C52" s="365"/>
      <c r="D52" s="133"/>
      <c r="E52" s="133"/>
      <c r="F52" s="133"/>
      <c r="G52" s="133"/>
      <c r="H52" s="133"/>
    </row>
    <row r="53" spans="1:8" ht="11.25" customHeight="1" x14ac:dyDescent="0.2">
      <c r="A53" s="307"/>
      <c r="B53" s="265"/>
      <c r="C53" s="365"/>
      <c r="D53" s="133"/>
      <c r="E53" s="133"/>
      <c r="F53" s="133"/>
      <c r="G53" s="133"/>
      <c r="H53" s="133"/>
    </row>
    <row r="54" spans="1:8" ht="11.25" customHeight="1" x14ac:dyDescent="0.2">
      <c r="A54" s="307"/>
      <c r="B54" s="265"/>
      <c r="C54" s="365"/>
      <c r="D54" s="133"/>
      <c r="E54" s="133"/>
      <c r="F54" s="133"/>
      <c r="G54" s="133"/>
      <c r="H54" s="133"/>
    </row>
    <row r="55" spans="1:8" ht="11.25" customHeight="1" x14ac:dyDescent="0.2">
      <c r="A55" s="307"/>
      <c r="B55" s="265"/>
      <c r="C55" s="365"/>
      <c r="D55" s="133"/>
      <c r="E55" s="133"/>
      <c r="F55" s="133"/>
      <c r="G55" s="133"/>
      <c r="H55" s="133"/>
    </row>
  </sheetData>
  <protectedRanges>
    <protectedRange sqref="C6 C8 C3:C4 D42:H50 D52:H55 D51 F51:H51 D11:D19 F18:H19 F11:F17 H11:H17 F36:F41 H36:H41 D20:H35" name="Range1"/>
    <protectedRange password="CDC0" sqref="E11:E16" name="Range1_1"/>
    <protectedRange password="CDC0" sqref="E17" name="Range1_2"/>
    <protectedRange sqref="D36:D41" name="Range1_3"/>
    <protectedRange sqref="E38:E39" name="Range1_3_1"/>
    <protectedRange sqref="E51" name="Range1_1_1"/>
    <protectedRange password="CDC0" sqref="E18:E19" name="Range1_1_2"/>
    <protectedRange sqref="G11" name="Range1_4"/>
    <protectedRange sqref="G12" name="Range1_5"/>
    <protectedRange sqref="G13" name="Range1_6"/>
    <protectedRange sqref="G14" name="Range1_7"/>
    <protectedRange sqref="G15" name="Range1_8"/>
    <protectedRange password="CDC0" sqref="G16" name="Range1_1_3"/>
    <protectedRange sqref="G17" name="Range1_9"/>
    <protectedRange sqref="G36:G41" name="Range1_10"/>
  </protectedRanges>
  <mergeCells count="22">
    <mergeCell ref="A3:B3"/>
    <mergeCell ref="A4:B4"/>
    <mergeCell ref="A5:B5"/>
    <mergeCell ref="A7:B7"/>
    <mergeCell ref="A8:B8"/>
    <mergeCell ref="A6:B6"/>
    <mergeCell ref="A11:A19"/>
    <mergeCell ref="B11:B19"/>
    <mergeCell ref="A10:B10"/>
    <mergeCell ref="A45:A50"/>
    <mergeCell ref="B45:B50"/>
    <mergeCell ref="A51:A55"/>
    <mergeCell ref="B51:B55"/>
    <mergeCell ref="A20:A34"/>
    <mergeCell ref="B20:B34"/>
    <mergeCell ref="A36:A44"/>
    <mergeCell ref="B36:B44"/>
    <mergeCell ref="C51:C55"/>
    <mergeCell ref="C45:C50"/>
    <mergeCell ref="C36:C44"/>
    <mergeCell ref="C20:C34"/>
    <mergeCell ref="C11:C19"/>
  </mergeCells>
  <hyperlinks>
    <hyperlink ref="E4" location="'b. List of result templates'!A1" display="the list of results templates" xr:uid="{00000000-0004-0000-2300-000000000000}"/>
  </hyperlinks>
  <pageMargins left="0.74803149606299213" right="0.74803149606299213" top="0.98425196850393704" bottom="0.98425196850393704" header="0.51181102362204722" footer="0.51181102362204722"/>
  <pageSetup paperSize="9" scale="81" fitToHeight="3" orientation="landscape" r:id="rId1"/>
  <headerFooter alignWithMargins="0">
    <oddHeader>&amp;CResidue RESULTS for RAW bovine milk 
Group B&amp;RPage &amp;P of &amp;N</oddHeader>
  </headerFooter>
  <rowBreaks count="1" manualBreakCount="1">
    <brk id="55" max="7"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G46"/>
  <sheetViews>
    <sheetView topLeftCell="B10" zoomScale="120" zoomScaleNormal="120" zoomScaleSheetLayoutView="100" workbookViewId="0">
      <selection activeCell="C16" sqref="C16:G43"/>
    </sheetView>
  </sheetViews>
  <sheetFormatPr defaultColWidth="9.140625" defaultRowHeight="10.5" x14ac:dyDescent="0.2"/>
  <cols>
    <col min="1" max="1" width="40.85546875" style="216" customWidth="1"/>
    <col min="2" max="2" width="23.5703125" style="215" customWidth="1"/>
    <col min="3" max="3" width="13.85546875" style="216" customWidth="1"/>
    <col min="4" max="4" width="37.5703125" style="216" customWidth="1"/>
    <col min="5" max="5" width="13.85546875" style="216" customWidth="1"/>
    <col min="6" max="6" width="22.140625" style="216" bestFit="1" customWidth="1"/>
    <col min="7" max="7" width="26.42578125" style="216" customWidth="1"/>
    <col min="8" max="16384" width="9.140625" style="216"/>
  </cols>
  <sheetData>
    <row r="1" spans="1:7" ht="20.25" x14ac:dyDescent="0.2">
      <c r="A1" s="217" t="s">
        <v>207</v>
      </c>
    </row>
    <row r="2" spans="1:7" ht="9.75" customHeight="1" x14ac:dyDescent="0.2"/>
    <row r="3" spans="1:7" ht="12.75" customHeight="1" x14ac:dyDescent="0.2">
      <c r="A3" s="44" t="s">
        <v>45</v>
      </c>
      <c r="B3" s="40" t="s">
        <v>491</v>
      </c>
      <c r="D3" s="218" t="s">
        <v>186</v>
      </c>
      <c r="F3" s="219" t="s">
        <v>198</v>
      </c>
      <c r="G3" s="219"/>
    </row>
    <row r="4" spans="1:7" ht="20.25" x14ac:dyDescent="0.2">
      <c r="A4" s="44" t="s">
        <v>46</v>
      </c>
      <c r="B4" s="41">
        <v>2023</v>
      </c>
      <c r="D4" s="231" t="s">
        <v>185</v>
      </c>
      <c r="E4" s="221"/>
      <c r="F4" s="219" t="s">
        <v>199</v>
      </c>
      <c r="G4" s="219"/>
    </row>
    <row r="5" spans="1:7" ht="20.25" x14ac:dyDescent="0.2">
      <c r="A5" s="44" t="s">
        <v>47</v>
      </c>
      <c r="B5" s="126" t="s">
        <v>58</v>
      </c>
      <c r="F5" s="219" t="s">
        <v>200</v>
      </c>
      <c r="G5" s="219"/>
    </row>
    <row r="6" spans="1:7" ht="20.25" x14ac:dyDescent="0.2">
      <c r="A6" s="25" t="s">
        <v>86</v>
      </c>
      <c r="B6" s="118">
        <v>6</v>
      </c>
      <c r="D6" s="44" t="s">
        <v>189</v>
      </c>
      <c r="E6" s="219">
        <v>6</v>
      </c>
    </row>
    <row r="7" spans="1:7" ht="9.75" customHeight="1" x14ac:dyDescent="0.2">
      <c r="B7" s="222"/>
      <c r="C7" s="223"/>
      <c r="D7" s="223"/>
    </row>
    <row r="8" spans="1:7" s="224" customFormat="1" ht="63" customHeight="1" x14ac:dyDescent="0.2">
      <c r="A8" s="48" t="s">
        <v>100</v>
      </c>
      <c r="B8" s="47" t="s">
        <v>72</v>
      </c>
      <c r="C8" s="48" t="s">
        <v>197</v>
      </c>
      <c r="D8" s="48" t="s">
        <v>1</v>
      </c>
      <c r="E8" s="48" t="s">
        <v>2</v>
      </c>
      <c r="F8" s="48" t="s">
        <v>73</v>
      </c>
      <c r="G8" s="48" t="s">
        <v>196</v>
      </c>
    </row>
    <row r="9" spans="1:7" ht="9.75" customHeight="1" x14ac:dyDescent="0.2">
      <c r="A9" s="265" t="s">
        <v>75</v>
      </c>
      <c r="B9" s="304"/>
      <c r="C9" s="133"/>
      <c r="D9" s="133"/>
      <c r="E9" s="133"/>
      <c r="F9" s="133"/>
      <c r="G9" s="133"/>
    </row>
    <row r="10" spans="1:7" ht="9.75" customHeight="1" x14ac:dyDescent="0.2">
      <c r="A10" s="265"/>
      <c r="B10" s="304"/>
      <c r="C10" s="133"/>
      <c r="D10" s="133"/>
      <c r="E10" s="133"/>
      <c r="F10" s="133"/>
      <c r="G10" s="133"/>
    </row>
    <row r="11" spans="1:7" ht="9.75" customHeight="1" x14ac:dyDescent="0.2">
      <c r="A11" s="265"/>
      <c r="B11" s="304"/>
      <c r="C11" s="133"/>
      <c r="D11" s="133"/>
      <c r="E11" s="133"/>
      <c r="F11" s="133"/>
      <c r="G11" s="133"/>
    </row>
    <row r="12" spans="1:7" ht="9.75" customHeight="1" x14ac:dyDescent="0.2">
      <c r="A12" s="265"/>
      <c r="B12" s="304"/>
      <c r="C12" s="133"/>
      <c r="D12" s="133"/>
      <c r="E12" s="133"/>
      <c r="F12" s="133"/>
      <c r="G12" s="133"/>
    </row>
    <row r="13" spans="1:7" ht="9.75" customHeight="1" x14ac:dyDescent="0.2">
      <c r="A13" s="265"/>
      <c r="B13" s="304"/>
      <c r="C13" s="133"/>
      <c r="D13" s="133"/>
      <c r="E13" s="133"/>
      <c r="F13" s="133"/>
      <c r="G13" s="133"/>
    </row>
    <row r="14" spans="1:7" ht="9.75" customHeight="1" x14ac:dyDescent="0.2">
      <c r="A14" s="265"/>
      <c r="B14" s="304"/>
      <c r="C14" s="133"/>
      <c r="D14" s="133"/>
      <c r="E14" s="133"/>
      <c r="F14" s="133"/>
      <c r="G14" s="133"/>
    </row>
    <row r="15" spans="1:7" ht="9.75" customHeight="1" x14ac:dyDescent="0.2">
      <c r="A15" s="265"/>
      <c r="B15" s="304"/>
      <c r="C15" s="133"/>
      <c r="D15" s="133"/>
      <c r="E15" s="133"/>
      <c r="F15" s="133"/>
      <c r="G15" s="133"/>
    </row>
    <row r="16" spans="1:7" s="225" customFormat="1" ht="9" customHeight="1" x14ac:dyDescent="0.2">
      <c r="A16" s="265" t="s">
        <v>76</v>
      </c>
      <c r="B16" s="300">
        <v>2</v>
      </c>
      <c r="C16" s="183">
        <v>2</v>
      </c>
      <c r="D16" s="183" t="s">
        <v>341</v>
      </c>
      <c r="E16" s="183" t="s">
        <v>429</v>
      </c>
      <c r="F16" s="183">
        <v>10</v>
      </c>
      <c r="G16" s="183"/>
    </row>
    <row r="17" spans="1:7" s="225" customFormat="1" ht="9" customHeight="1" x14ac:dyDescent="0.2">
      <c r="A17" s="265"/>
      <c r="B17" s="300"/>
      <c r="C17" s="183">
        <v>2</v>
      </c>
      <c r="D17" s="183" t="s">
        <v>342</v>
      </c>
      <c r="E17" s="183" t="s">
        <v>429</v>
      </c>
      <c r="F17" s="183"/>
      <c r="G17" s="183"/>
    </row>
    <row r="18" spans="1:7" s="225" customFormat="1" ht="9" customHeight="1" x14ac:dyDescent="0.2">
      <c r="A18" s="265"/>
      <c r="B18" s="300"/>
      <c r="C18" s="183">
        <v>2</v>
      </c>
      <c r="D18" s="183" t="s">
        <v>343</v>
      </c>
      <c r="E18" s="183" t="s">
        <v>429</v>
      </c>
      <c r="F18" s="183">
        <v>10</v>
      </c>
      <c r="G18" s="183"/>
    </row>
    <row r="19" spans="1:7" s="225" customFormat="1" ht="9" customHeight="1" x14ac:dyDescent="0.2">
      <c r="A19" s="265"/>
      <c r="B19" s="300"/>
      <c r="C19" s="183">
        <v>2</v>
      </c>
      <c r="D19" s="183" t="s">
        <v>344</v>
      </c>
      <c r="E19" s="183" t="s">
        <v>429</v>
      </c>
      <c r="F19" s="183">
        <v>10</v>
      </c>
      <c r="G19" s="183"/>
    </row>
    <row r="20" spans="1:7" s="225" customFormat="1" ht="9" customHeight="1" x14ac:dyDescent="0.2">
      <c r="A20" s="265"/>
      <c r="B20" s="300"/>
      <c r="C20" s="183">
        <v>2</v>
      </c>
      <c r="D20" s="183" t="s">
        <v>318</v>
      </c>
      <c r="E20" s="183" t="s">
        <v>429</v>
      </c>
      <c r="F20" s="183">
        <v>20</v>
      </c>
      <c r="G20" s="183"/>
    </row>
    <row r="21" spans="1:7" s="225" customFormat="1" ht="9" customHeight="1" x14ac:dyDescent="0.2">
      <c r="A21" s="265"/>
      <c r="B21" s="300"/>
      <c r="C21" s="183">
        <v>2</v>
      </c>
      <c r="D21" s="183" t="s">
        <v>345</v>
      </c>
      <c r="E21" s="183" t="s">
        <v>429</v>
      </c>
      <c r="F21" s="183">
        <v>20</v>
      </c>
      <c r="G21" s="183"/>
    </row>
    <row r="22" spans="1:7" s="225" customFormat="1" ht="9" customHeight="1" x14ac:dyDescent="0.2">
      <c r="A22" s="265"/>
      <c r="B22" s="300"/>
      <c r="C22" s="183">
        <v>2</v>
      </c>
      <c r="D22" s="183" t="s">
        <v>346</v>
      </c>
      <c r="E22" s="183" t="s">
        <v>429</v>
      </c>
      <c r="F22" s="183">
        <v>20</v>
      </c>
      <c r="G22" s="183"/>
    </row>
    <row r="23" spans="1:7" ht="9.75" customHeight="1" x14ac:dyDescent="0.2">
      <c r="A23" s="265"/>
      <c r="B23" s="300"/>
      <c r="C23" s="183">
        <v>2</v>
      </c>
      <c r="D23" s="183" t="s">
        <v>347</v>
      </c>
      <c r="E23" s="183" t="s">
        <v>429</v>
      </c>
      <c r="F23" s="183">
        <v>10</v>
      </c>
      <c r="G23" s="183"/>
    </row>
    <row r="24" spans="1:7" ht="9.75" customHeight="1" x14ac:dyDescent="0.2">
      <c r="A24" s="265"/>
      <c r="B24" s="300"/>
      <c r="C24" s="183">
        <v>2</v>
      </c>
      <c r="D24" s="183" t="s">
        <v>348</v>
      </c>
      <c r="E24" s="183" t="s">
        <v>429</v>
      </c>
      <c r="F24" s="183">
        <v>10</v>
      </c>
      <c r="G24" s="183"/>
    </row>
    <row r="25" spans="1:7" ht="9.75" customHeight="1" x14ac:dyDescent="0.2">
      <c r="A25" s="265"/>
      <c r="B25" s="300"/>
      <c r="C25" s="183">
        <v>2</v>
      </c>
      <c r="D25" s="183" t="s">
        <v>349</v>
      </c>
      <c r="E25" s="183" t="s">
        <v>429</v>
      </c>
      <c r="F25" s="183">
        <v>10</v>
      </c>
      <c r="G25" s="183"/>
    </row>
    <row r="26" spans="1:7" ht="9.75" customHeight="1" x14ac:dyDescent="0.2">
      <c r="A26" s="265"/>
      <c r="B26" s="300"/>
      <c r="C26" s="183">
        <v>2</v>
      </c>
      <c r="D26" s="183" t="s">
        <v>350</v>
      </c>
      <c r="E26" s="183" t="s">
        <v>429</v>
      </c>
      <c r="F26" s="183">
        <v>10</v>
      </c>
      <c r="G26" s="183"/>
    </row>
    <row r="27" spans="1:7" ht="9.75" customHeight="1" x14ac:dyDescent="0.2">
      <c r="A27" s="265"/>
      <c r="B27" s="300"/>
      <c r="C27" s="183">
        <v>2</v>
      </c>
      <c r="D27" s="183" t="s">
        <v>351</v>
      </c>
      <c r="E27" s="183" t="s">
        <v>429</v>
      </c>
      <c r="F27" s="183">
        <v>50</v>
      </c>
      <c r="G27" s="183"/>
    </row>
    <row r="28" spans="1:7" ht="9.75" customHeight="1" x14ac:dyDescent="0.2">
      <c r="A28" s="265" t="s">
        <v>77</v>
      </c>
      <c r="B28" s="300">
        <v>2</v>
      </c>
      <c r="C28" s="183">
        <v>2</v>
      </c>
      <c r="D28" s="183" t="s">
        <v>352</v>
      </c>
      <c r="E28" s="183" t="s">
        <v>429</v>
      </c>
      <c r="F28" s="183">
        <v>10</v>
      </c>
      <c r="G28" s="183"/>
    </row>
    <row r="29" spans="1:7" ht="9.75" customHeight="1" x14ac:dyDescent="0.2">
      <c r="A29" s="265"/>
      <c r="B29" s="300"/>
      <c r="C29" s="183">
        <v>2</v>
      </c>
      <c r="D29" s="183" t="s">
        <v>353</v>
      </c>
      <c r="E29" s="183" t="s">
        <v>429</v>
      </c>
      <c r="F29" s="183">
        <v>10</v>
      </c>
      <c r="G29" s="183"/>
    </row>
    <row r="30" spans="1:7" ht="9.75" customHeight="1" x14ac:dyDescent="0.2">
      <c r="A30" s="265"/>
      <c r="B30" s="300"/>
      <c r="C30" s="183">
        <v>2</v>
      </c>
      <c r="D30" s="183" t="s">
        <v>354</v>
      </c>
      <c r="E30" s="183" t="s">
        <v>429</v>
      </c>
      <c r="F30" s="183">
        <v>10</v>
      </c>
      <c r="G30" s="183"/>
    </row>
    <row r="31" spans="1:7" ht="9.75" customHeight="1" x14ac:dyDescent="0.2">
      <c r="A31" s="265"/>
      <c r="B31" s="300"/>
      <c r="C31" s="183">
        <v>2</v>
      </c>
      <c r="D31" s="183" t="s">
        <v>355</v>
      </c>
      <c r="E31" s="183" t="s">
        <v>429</v>
      </c>
      <c r="F31" s="183">
        <v>10</v>
      </c>
      <c r="G31" s="183"/>
    </row>
    <row r="32" spans="1:7" ht="9.75" customHeight="1" x14ac:dyDescent="0.2">
      <c r="A32" s="265"/>
      <c r="B32" s="300"/>
      <c r="C32" s="183">
        <v>2</v>
      </c>
      <c r="D32" s="183" t="s">
        <v>356</v>
      </c>
      <c r="E32" s="183" t="s">
        <v>429</v>
      </c>
      <c r="F32" s="183">
        <v>50</v>
      </c>
      <c r="G32" s="183"/>
    </row>
    <row r="33" spans="1:7" ht="9.75" customHeight="1" x14ac:dyDescent="0.2">
      <c r="A33" s="265"/>
      <c r="B33" s="300"/>
      <c r="C33" s="183">
        <v>2</v>
      </c>
      <c r="D33" s="183" t="s">
        <v>357</v>
      </c>
      <c r="E33" s="183" t="s">
        <v>429</v>
      </c>
      <c r="F33" s="183">
        <v>50</v>
      </c>
      <c r="G33" s="183"/>
    </row>
    <row r="34" spans="1:7" ht="9.75" customHeight="1" x14ac:dyDescent="0.2">
      <c r="A34" s="265"/>
      <c r="B34" s="300"/>
      <c r="C34" s="183">
        <v>2</v>
      </c>
      <c r="D34" s="183" t="s">
        <v>357</v>
      </c>
      <c r="E34" s="183" t="s">
        <v>429</v>
      </c>
      <c r="F34" s="183">
        <v>50</v>
      </c>
      <c r="G34" s="183"/>
    </row>
    <row r="35" spans="1:7" s="225" customFormat="1" ht="12.75" customHeight="1" x14ac:dyDescent="0.2">
      <c r="A35" s="265" t="s">
        <v>78</v>
      </c>
      <c r="B35" s="300">
        <v>2</v>
      </c>
      <c r="C35" s="183">
        <v>2</v>
      </c>
      <c r="D35" s="183" t="s">
        <v>367</v>
      </c>
      <c r="E35" s="183" t="s">
        <v>429</v>
      </c>
      <c r="F35" s="183">
        <v>20</v>
      </c>
      <c r="G35" s="183"/>
    </row>
    <row r="36" spans="1:7" ht="9.75" customHeight="1" x14ac:dyDescent="0.2">
      <c r="A36" s="265"/>
      <c r="B36" s="300"/>
      <c r="C36" s="183">
        <v>2</v>
      </c>
      <c r="D36" s="183" t="s">
        <v>368</v>
      </c>
      <c r="E36" s="183" t="s">
        <v>429</v>
      </c>
      <c r="F36" s="183">
        <v>20</v>
      </c>
      <c r="G36" s="183"/>
    </row>
    <row r="37" spans="1:7" ht="9.75" customHeight="1" x14ac:dyDescent="0.2">
      <c r="A37" s="265"/>
      <c r="B37" s="300"/>
      <c r="C37" s="183">
        <v>2</v>
      </c>
      <c r="D37" s="183" t="s">
        <v>317</v>
      </c>
      <c r="E37" s="183" t="s">
        <v>429</v>
      </c>
      <c r="F37" s="183">
        <v>20</v>
      </c>
      <c r="G37" s="183"/>
    </row>
    <row r="38" spans="1:7" ht="9.75" customHeight="1" x14ac:dyDescent="0.2">
      <c r="A38" s="265"/>
      <c r="B38" s="300"/>
      <c r="C38" s="183">
        <v>2</v>
      </c>
      <c r="D38" s="183" t="s">
        <v>316</v>
      </c>
      <c r="E38" s="183" t="s">
        <v>429</v>
      </c>
      <c r="F38" s="183">
        <v>20</v>
      </c>
      <c r="G38" s="183"/>
    </row>
    <row r="39" spans="1:7" ht="9.75" customHeight="1" x14ac:dyDescent="0.2">
      <c r="A39" s="265"/>
      <c r="B39" s="300"/>
      <c r="C39" s="183">
        <v>2</v>
      </c>
      <c r="D39" s="183" t="s">
        <v>319</v>
      </c>
      <c r="E39" s="183" t="s">
        <v>429</v>
      </c>
      <c r="F39" s="183">
        <v>40</v>
      </c>
      <c r="G39" s="183"/>
    </row>
    <row r="40" spans="1:7" ht="9.75" customHeight="1" x14ac:dyDescent="0.2">
      <c r="A40" s="265"/>
      <c r="B40" s="300"/>
      <c r="C40" s="183"/>
      <c r="D40" s="183"/>
      <c r="E40" s="183"/>
      <c r="F40" s="183"/>
      <c r="G40" s="183"/>
    </row>
    <row r="41" spans="1:7" ht="9.75" customHeight="1" x14ac:dyDescent="0.2">
      <c r="A41" s="265" t="s">
        <v>79</v>
      </c>
      <c r="B41" s="300"/>
      <c r="C41" s="183"/>
      <c r="D41" s="183"/>
      <c r="E41" s="183"/>
      <c r="F41" s="183"/>
      <c r="G41" s="183"/>
    </row>
    <row r="42" spans="1:7" ht="9.75" customHeight="1" x14ac:dyDescent="0.2">
      <c r="A42" s="265"/>
      <c r="B42" s="300"/>
      <c r="C42" s="183"/>
      <c r="D42" s="183"/>
      <c r="E42" s="183"/>
      <c r="F42" s="183"/>
      <c r="G42" s="183"/>
    </row>
    <row r="43" spans="1:7" ht="9.75" customHeight="1" x14ac:dyDescent="0.2">
      <c r="A43" s="265"/>
      <c r="B43" s="300"/>
      <c r="C43" s="183"/>
      <c r="D43" s="183"/>
      <c r="E43" s="183"/>
      <c r="F43" s="183"/>
      <c r="G43" s="183"/>
    </row>
    <row r="44" spans="1:7" ht="9.75" customHeight="1" x14ac:dyDescent="0.2">
      <c r="A44" s="265"/>
      <c r="B44" s="300"/>
      <c r="C44" s="133"/>
      <c r="D44" s="133"/>
      <c r="E44" s="133"/>
      <c r="F44" s="133"/>
      <c r="G44" s="133"/>
    </row>
    <row r="45" spans="1:7" ht="9.75" customHeight="1" x14ac:dyDescent="0.2">
      <c r="A45" s="265"/>
      <c r="B45" s="300"/>
      <c r="C45" s="133"/>
      <c r="D45" s="133"/>
      <c r="E45" s="133"/>
      <c r="F45" s="133"/>
      <c r="G45" s="133"/>
    </row>
    <row r="46" spans="1:7" ht="9.75" customHeight="1" x14ac:dyDescent="0.2">
      <c r="A46" s="265"/>
      <c r="B46" s="300"/>
      <c r="C46" s="133"/>
      <c r="D46" s="133"/>
      <c r="E46" s="133"/>
      <c r="F46" s="133"/>
      <c r="G46" s="133"/>
    </row>
  </sheetData>
  <protectedRanges>
    <protectedRange password="CDC0" sqref="B3:B4 C9:G15 C44:G46 E16:G27 C16:C43 E36:G43 E28:E35 G28:G35" name="Range1"/>
    <protectedRange password="CDC0" sqref="D16:D43" name="Range1_1"/>
    <protectedRange password="CDC0" sqref="F35 F33" name="Range1_1_1"/>
  </protectedRanges>
  <mergeCells count="10">
    <mergeCell ref="A9:A15"/>
    <mergeCell ref="B9:B15"/>
    <mergeCell ref="A16:A27"/>
    <mergeCell ref="B16:B27"/>
    <mergeCell ref="A41:A46"/>
    <mergeCell ref="B41:B46"/>
    <mergeCell ref="A28:A34"/>
    <mergeCell ref="B28:B34"/>
    <mergeCell ref="A35:A40"/>
    <mergeCell ref="B35:B40"/>
  </mergeCells>
  <hyperlinks>
    <hyperlink ref="D4" location="'b. List of result templates'!A1" display="the list of results templates" xr:uid="{00000000-0004-0000-2400-000000000000}"/>
  </hyperlinks>
  <printOptions gridLines="1"/>
  <pageMargins left="0.74803149606299213" right="0.31496062992125984" top="0.98425196850393704" bottom="0.98425196850393704" header="0.51181102362204722" footer="0.51181102362204722"/>
  <pageSetup paperSize="9" scale="77" fitToHeight="4" orientation="landscape" r:id="rId1"/>
  <headerFooter alignWithMargins="0">
    <oddHeader>&amp;CResidue RESULTS for Bovine milk 
Pesticides&amp;RPage &amp;P of &amp;N</oddHeader>
  </headerFooter>
  <rowBreaks count="1" manualBreakCount="1">
    <brk id="7" max="1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G30"/>
  <sheetViews>
    <sheetView topLeftCell="B3" zoomScaleNormal="100" zoomScaleSheetLayoutView="100" workbookViewId="0">
      <selection activeCell="J25" sqref="J25"/>
    </sheetView>
  </sheetViews>
  <sheetFormatPr defaultColWidth="9.140625" defaultRowHeight="10.5" x14ac:dyDescent="0.2"/>
  <cols>
    <col min="1" max="1" width="35.42578125" style="216" customWidth="1"/>
    <col min="2" max="2" width="22.5703125" style="215" customWidth="1"/>
    <col min="3" max="3" width="16.140625" style="216" customWidth="1"/>
    <col min="4" max="4" width="39.5703125" style="216" bestFit="1" customWidth="1"/>
    <col min="5" max="5" width="23.85546875" style="216" customWidth="1"/>
    <col min="6" max="6" width="22.140625" style="216" bestFit="1" customWidth="1"/>
    <col min="7" max="7" width="16.5703125" style="216" customWidth="1"/>
    <col min="8" max="16384" width="9.140625" style="216"/>
  </cols>
  <sheetData>
    <row r="1" spans="1:7" ht="20.25" x14ac:dyDescent="0.2">
      <c r="A1" s="217" t="s">
        <v>208</v>
      </c>
    </row>
    <row r="2" spans="1:7" ht="9.75" customHeight="1" x14ac:dyDescent="0.2"/>
    <row r="3" spans="1:7" ht="12.75" customHeight="1" x14ac:dyDescent="0.2">
      <c r="A3" s="44" t="s">
        <v>45</v>
      </c>
      <c r="B3" s="40" t="s">
        <v>491</v>
      </c>
      <c r="D3" s="218" t="s">
        <v>186</v>
      </c>
      <c r="F3" s="219" t="s">
        <v>198</v>
      </c>
      <c r="G3" s="219"/>
    </row>
    <row r="4" spans="1:7" ht="16.5" customHeight="1" x14ac:dyDescent="0.2">
      <c r="A4" s="44" t="s">
        <v>46</v>
      </c>
      <c r="B4" s="41">
        <v>2023</v>
      </c>
      <c r="D4" s="231" t="s">
        <v>185</v>
      </c>
      <c r="E4" s="221"/>
      <c r="F4" s="219" t="s">
        <v>199</v>
      </c>
      <c r="G4" s="219"/>
    </row>
    <row r="5" spans="1:7" ht="20.25" x14ac:dyDescent="0.2">
      <c r="A5" s="44" t="s">
        <v>47</v>
      </c>
      <c r="B5" s="126" t="s">
        <v>58</v>
      </c>
      <c r="F5" s="219" t="s">
        <v>200</v>
      </c>
      <c r="G5" s="219"/>
    </row>
    <row r="6" spans="1:7" ht="42" customHeight="1" x14ac:dyDescent="0.2">
      <c r="A6" s="25" t="s">
        <v>87</v>
      </c>
      <c r="B6" s="118">
        <v>145791</v>
      </c>
      <c r="C6" s="229"/>
      <c r="F6" s="229"/>
      <c r="G6" s="229"/>
    </row>
    <row r="7" spans="1:7" ht="21" x14ac:dyDescent="0.2">
      <c r="A7" s="25" t="s">
        <v>97</v>
      </c>
      <c r="B7" s="150">
        <f>$B$6/110000</f>
        <v>1.3253727272727274</v>
      </c>
    </row>
    <row r="8" spans="1:7" ht="20.25" customHeight="1" x14ac:dyDescent="0.2">
      <c r="A8" s="25" t="s">
        <v>48</v>
      </c>
      <c r="B8" s="118">
        <v>37</v>
      </c>
      <c r="D8" s="44" t="s">
        <v>189</v>
      </c>
      <c r="E8" s="219">
        <v>37</v>
      </c>
    </row>
    <row r="9" spans="1:7" ht="9.75" customHeight="1" x14ac:dyDescent="0.2">
      <c r="B9" s="222"/>
      <c r="C9" s="223"/>
      <c r="D9" s="223"/>
    </row>
    <row r="10" spans="1:7" s="224" customFormat="1" ht="56.25" customHeight="1" x14ac:dyDescent="0.2">
      <c r="A10" s="48" t="s">
        <v>95</v>
      </c>
      <c r="B10" s="47" t="s">
        <v>72</v>
      </c>
      <c r="C10" s="48" t="s">
        <v>192</v>
      </c>
      <c r="D10" s="48" t="s">
        <v>1</v>
      </c>
      <c r="E10" s="48" t="s">
        <v>2</v>
      </c>
      <c r="F10" s="48" t="s">
        <v>73</v>
      </c>
      <c r="G10" s="48" t="s">
        <v>196</v>
      </c>
    </row>
    <row r="11" spans="1:7" ht="11.25" customHeight="1" x14ac:dyDescent="0.2">
      <c r="A11" s="265" t="s">
        <v>94</v>
      </c>
      <c r="B11" s="300">
        <v>8</v>
      </c>
      <c r="C11" s="181">
        <v>8</v>
      </c>
      <c r="D11" s="181" t="s">
        <v>358</v>
      </c>
      <c r="E11" s="181" t="s">
        <v>429</v>
      </c>
      <c r="F11" s="181">
        <v>40</v>
      </c>
      <c r="G11" s="181"/>
    </row>
    <row r="12" spans="1:7" ht="9.75" customHeight="1" x14ac:dyDescent="0.2">
      <c r="A12" s="265"/>
      <c r="B12" s="300"/>
      <c r="C12" s="181"/>
      <c r="D12" s="181"/>
      <c r="E12" s="181"/>
      <c r="F12" s="181"/>
      <c r="G12" s="181"/>
    </row>
    <row r="13" spans="1:7" ht="9.75" customHeight="1" x14ac:dyDescent="0.2">
      <c r="A13" s="265"/>
      <c r="B13" s="300"/>
      <c r="C13" s="181"/>
      <c r="D13" s="181"/>
      <c r="E13" s="181"/>
      <c r="F13" s="181"/>
      <c r="G13" s="181"/>
    </row>
    <row r="14" spans="1:7" ht="9.75" customHeight="1" x14ac:dyDescent="0.2">
      <c r="A14" s="265"/>
      <c r="B14" s="300"/>
      <c r="C14" s="181"/>
      <c r="D14" s="181"/>
      <c r="E14" s="181"/>
      <c r="F14" s="181"/>
      <c r="G14" s="181"/>
    </row>
    <row r="15" spans="1:7" ht="9.75" customHeight="1" x14ac:dyDescent="0.2">
      <c r="A15" s="265"/>
      <c r="B15" s="300"/>
      <c r="C15" s="181"/>
      <c r="D15" s="181"/>
      <c r="E15" s="181"/>
      <c r="F15" s="181"/>
      <c r="G15" s="181"/>
    </row>
    <row r="16" spans="1:7" ht="11.25" customHeight="1" x14ac:dyDescent="0.2">
      <c r="A16" s="265" t="s">
        <v>80</v>
      </c>
      <c r="B16" s="300">
        <v>4</v>
      </c>
      <c r="C16" s="181">
        <v>4</v>
      </c>
      <c r="D16" s="181" t="s">
        <v>359</v>
      </c>
      <c r="E16" s="181" t="s">
        <v>429</v>
      </c>
      <c r="F16" s="181">
        <v>20</v>
      </c>
      <c r="G16" s="181"/>
    </row>
    <row r="17" spans="1:7" ht="9.75" customHeight="1" x14ac:dyDescent="0.2">
      <c r="A17" s="265"/>
      <c r="B17" s="300"/>
      <c r="C17" s="181">
        <v>4</v>
      </c>
      <c r="D17" s="181" t="s">
        <v>360</v>
      </c>
      <c r="E17" s="181" t="s">
        <v>429</v>
      </c>
      <c r="F17" s="181">
        <v>0.02</v>
      </c>
      <c r="G17" s="181"/>
    </row>
    <row r="18" spans="1:7" ht="9.75" customHeight="1" x14ac:dyDescent="0.2">
      <c r="A18" s="265"/>
      <c r="B18" s="300"/>
      <c r="C18" s="181">
        <v>4</v>
      </c>
      <c r="D18" s="181" t="s">
        <v>366</v>
      </c>
      <c r="E18" s="181" t="s">
        <v>429</v>
      </c>
      <c r="F18" s="181" t="s">
        <v>537</v>
      </c>
      <c r="G18" s="181"/>
    </row>
    <row r="19" spans="1:7" ht="9.75" customHeight="1" x14ac:dyDescent="0.2">
      <c r="A19" s="265"/>
      <c r="B19" s="300"/>
      <c r="C19" s="181">
        <v>4</v>
      </c>
      <c r="D19" s="181" t="s">
        <v>365</v>
      </c>
      <c r="E19" s="181" t="s">
        <v>429</v>
      </c>
      <c r="F19" s="181" t="s">
        <v>537</v>
      </c>
      <c r="G19" s="181"/>
    </row>
    <row r="20" spans="1:7" ht="9.75" customHeight="1" x14ac:dyDescent="0.2">
      <c r="A20" s="265"/>
      <c r="B20" s="300"/>
      <c r="C20" s="181"/>
      <c r="D20" s="181"/>
      <c r="E20" s="181"/>
      <c r="F20" s="181"/>
      <c r="G20" s="181"/>
    </row>
    <row r="21" spans="1:7" ht="11.25" customHeight="1" x14ac:dyDescent="0.2">
      <c r="A21" s="265" t="s">
        <v>81</v>
      </c>
      <c r="B21" s="300">
        <v>25</v>
      </c>
      <c r="C21" s="181">
        <v>25</v>
      </c>
      <c r="D21" s="181" t="s">
        <v>430</v>
      </c>
      <c r="E21" s="181" t="s">
        <v>429</v>
      </c>
      <c r="F21" s="181">
        <v>0.05</v>
      </c>
      <c r="G21" s="181">
        <v>2</v>
      </c>
    </row>
    <row r="22" spans="1:7" ht="9.75" customHeight="1" x14ac:dyDescent="0.2">
      <c r="A22" s="265"/>
      <c r="B22" s="300"/>
      <c r="C22" s="181"/>
      <c r="D22" s="181"/>
      <c r="E22" s="181"/>
      <c r="F22" s="181"/>
      <c r="G22" s="181"/>
    </row>
    <row r="23" spans="1:7" ht="9.75" customHeight="1" x14ac:dyDescent="0.2">
      <c r="A23" s="265"/>
      <c r="B23" s="300"/>
      <c r="C23" s="181"/>
      <c r="D23" s="181"/>
      <c r="E23" s="181"/>
      <c r="F23" s="181"/>
      <c r="G23" s="181"/>
    </row>
    <row r="24" spans="1:7" ht="9.75" customHeight="1" x14ac:dyDescent="0.2">
      <c r="A24" s="265"/>
      <c r="B24" s="300"/>
      <c r="C24" s="181"/>
      <c r="D24" s="181"/>
      <c r="E24" s="181"/>
      <c r="F24" s="181"/>
      <c r="G24" s="181"/>
    </row>
    <row r="25" spans="1:7" ht="9.75" customHeight="1" x14ac:dyDescent="0.2">
      <c r="A25" s="265"/>
      <c r="B25" s="300"/>
      <c r="C25" s="181"/>
      <c r="D25" s="181"/>
      <c r="E25" s="181"/>
      <c r="F25" s="181"/>
      <c r="G25" s="181"/>
    </row>
    <row r="26" spans="1:7" ht="11.25" customHeight="1" x14ac:dyDescent="0.2">
      <c r="A26" s="265" t="s">
        <v>79</v>
      </c>
      <c r="B26" s="300"/>
      <c r="C26" s="133"/>
      <c r="D26" s="133"/>
      <c r="E26" s="133"/>
      <c r="F26" s="181"/>
      <c r="G26" s="181"/>
    </row>
    <row r="27" spans="1:7" ht="9.75" customHeight="1" x14ac:dyDescent="0.2">
      <c r="A27" s="265"/>
      <c r="B27" s="300"/>
      <c r="C27" s="133"/>
      <c r="D27" s="133"/>
      <c r="E27" s="133"/>
      <c r="F27" s="181"/>
      <c r="G27" s="181"/>
    </row>
    <row r="28" spans="1:7" ht="9.75" customHeight="1" x14ac:dyDescent="0.2">
      <c r="A28" s="265"/>
      <c r="B28" s="300"/>
      <c r="C28" s="133"/>
      <c r="D28" s="133"/>
      <c r="E28" s="133"/>
      <c r="F28" s="181"/>
      <c r="G28" s="181"/>
    </row>
    <row r="29" spans="1:7" ht="9.75" customHeight="1" x14ac:dyDescent="0.2">
      <c r="A29" s="265"/>
      <c r="B29" s="300"/>
      <c r="C29" s="133"/>
      <c r="D29" s="133"/>
      <c r="E29" s="133"/>
      <c r="F29" s="181"/>
      <c r="G29" s="181"/>
    </row>
    <row r="30" spans="1:7" ht="9.75" customHeight="1" x14ac:dyDescent="0.2">
      <c r="A30" s="265"/>
      <c r="B30" s="300"/>
      <c r="C30" s="133"/>
      <c r="D30" s="133"/>
      <c r="E30" s="133"/>
      <c r="F30" s="133"/>
      <c r="G30" s="133"/>
    </row>
  </sheetData>
  <protectedRanges>
    <protectedRange password="CDC0" sqref="B6 B3:B4 C11 E11 C16:C20 E17:G19 G11 E16 G16 C12:G15 C21:G30 D20:G20" name="Range1"/>
    <protectedRange password="CDC0" sqref="D11" name="Range1_4_1"/>
    <protectedRange password="CDC0" sqref="D16:D19" name="Range1_1_1"/>
    <protectedRange password="CDC0" sqref="F11" name="Range1_1_2"/>
    <protectedRange password="CDC0" sqref="F16" name="Range1_3_1_1"/>
  </protectedRanges>
  <mergeCells count="8">
    <mergeCell ref="A26:A30"/>
    <mergeCell ref="B26:B30"/>
    <mergeCell ref="A16:A20"/>
    <mergeCell ref="B16:B20"/>
    <mergeCell ref="A11:A15"/>
    <mergeCell ref="B11:B15"/>
    <mergeCell ref="A21:A25"/>
    <mergeCell ref="B21:B25"/>
  </mergeCells>
  <hyperlinks>
    <hyperlink ref="D4" location="'b. List of result templates'!A1" display="the list of results templates" xr:uid="{00000000-0004-0000-2500-000000000000}"/>
  </hyperlinks>
  <printOptions gridLines="1"/>
  <pageMargins left="0.74803149606299213" right="0.31496062992125984" top="0.98425196850393704" bottom="0.98425196850393704" header="0.51181102362204722" footer="0.51181102362204722"/>
  <pageSetup paperSize="9" scale="80" fitToHeight="4" orientation="landscape" r:id="rId1"/>
  <headerFooter alignWithMargins="0">
    <oddHeader>&amp;CResidue RESULTS for Bovine milk
Contaminants&amp;RPage &amp;P of &amp;N</oddHeader>
  </headerFooter>
  <rowBreaks count="1" manualBreakCount="1">
    <brk id="9" max="1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I71"/>
  <sheetViews>
    <sheetView topLeftCell="A56" zoomScale="82" zoomScaleNormal="82" zoomScaleSheetLayoutView="88" workbookViewId="0">
      <selection activeCell="G8" sqref="G8"/>
    </sheetView>
  </sheetViews>
  <sheetFormatPr defaultColWidth="9.140625" defaultRowHeight="10.5" x14ac:dyDescent="0.2"/>
  <cols>
    <col min="1" max="1" width="4.5703125" style="216" customWidth="1"/>
    <col min="2" max="2" width="23" style="216" customWidth="1"/>
    <col min="3" max="3" width="7" style="215" customWidth="1"/>
    <col min="4" max="4" width="9.42578125" style="216" customWidth="1"/>
    <col min="5" max="5" width="16.5703125" style="216" customWidth="1"/>
    <col min="6" max="6" width="53.5703125" style="216" bestFit="1" customWidth="1"/>
    <col min="7" max="7" width="19.85546875" style="216" customWidth="1"/>
    <col min="8" max="8" width="24.5703125" style="216" customWidth="1"/>
    <col min="9" max="9" width="21.5703125" style="216" customWidth="1"/>
    <col min="10" max="16384" width="9.140625" style="216"/>
  </cols>
  <sheetData>
    <row r="1" spans="1:9" ht="20.25" x14ac:dyDescent="0.2">
      <c r="A1" s="217" t="s">
        <v>212</v>
      </c>
      <c r="B1" s="44"/>
    </row>
    <row r="2" spans="1:9" ht="9.75" customHeight="1" x14ac:dyDescent="0.2"/>
    <row r="3" spans="1:9" ht="12.75" customHeight="1" x14ac:dyDescent="0.2">
      <c r="A3" s="266" t="s">
        <v>45</v>
      </c>
      <c r="B3" s="267"/>
      <c r="C3" s="312" t="s">
        <v>491</v>
      </c>
      <c r="D3" s="312"/>
      <c r="F3" s="218" t="s">
        <v>186</v>
      </c>
      <c r="H3" s="219" t="s">
        <v>198</v>
      </c>
      <c r="I3" s="219"/>
    </row>
    <row r="4" spans="1:9" ht="20.25" x14ac:dyDescent="0.2">
      <c r="A4" s="266" t="s">
        <v>46</v>
      </c>
      <c r="B4" s="321"/>
      <c r="C4" s="322">
        <v>2023</v>
      </c>
      <c r="D4" s="322"/>
      <c r="F4" s="231" t="s">
        <v>185</v>
      </c>
      <c r="G4" s="221"/>
      <c r="H4" s="219" t="s">
        <v>199</v>
      </c>
      <c r="I4" s="219"/>
    </row>
    <row r="5" spans="1:9" ht="29.25" customHeight="1" x14ac:dyDescent="0.2">
      <c r="A5" s="266" t="s">
        <v>47</v>
      </c>
      <c r="B5" s="267"/>
      <c r="C5" s="243" t="s">
        <v>67</v>
      </c>
      <c r="D5" s="243"/>
      <c r="H5" s="219" t="s">
        <v>200</v>
      </c>
      <c r="I5" s="219"/>
    </row>
    <row r="6" spans="1:9" ht="45.75" customHeight="1" x14ac:dyDescent="0.2">
      <c r="A6" s="265" t="s">
        <v>224</v>
      </c>
      <c r="B6" s="267"/>
      <c r="C6" s="320">
        <v>12971</v>
      </c>
      <c r="D6" s="320"/>
      <c r="H6" s="229"/>
      <c r="I6" s="229"/>
    </row>
    <row r="7" spans="1:9" ht="21.75" customHeight="1" x14ac:dyDescent="0.2">
      <c r="A7" s="276" t="s">
        <v>204</v>
      </c>
      <c r="B7" s="324"/>
      <c r="C7" s="313">
        <f>($C$6)/30000</f>
        <v>0.43236666666666668</v>
      </c>
      <c r="D7" s="313"/>
    </row>
    <row r="8" spans="1:9" ht="20.25" x14ac:dyDescent="0.2">
      <c r="A8" s="265" t="s">
        <v>48</v>
      </c>
      <c r="B8" s="267"/>
      <c r="C8" s="320">
        <v>14</v>
      </c>
      <c r="D8" s="320"/>
      <c r="F8" s="44" t="s">
        <v>189</v>
      </c>
      <c r="G8" s="219">
        <v>14</v>
      </c>
    </row>
    <row r="9" spans="1:9" ht="9.75" customHeight="1" x14ac:dyDescent="0.2">
      <c r="B9" s="233"/>
      <c r="C9" s="222"/>
      <c r="D9" s="234"/>
      <c r="E9" s="223"/>
      <c r="F9" s="223"/>
    </row>
    <row r="10" spans="1:9" ht="24" customHeight="1" x14ac:dyDescent="0.2">
      <c r="A10" s="361" t="s">
        <v>99</v>
      </c>
      <c r="B10" s="362"/>
      <c r="C10" s="363" t="s">
        <v>225</v>
      </c>
      <c r="D10" s="364"/>
      <c r="E10" s="254" t="s">
        <v>197</v>
      </c>
      <c r="F10" s="254" t="s">
        <v>1</v>
      </c>
      <c r="G10" s="254" t="s">
        <v>2</v>
      </c>
      <c r="H10" s="254" t="s">
        <v>73</v>
      </c>
      <c r="I10" s="254" t="s">
        <v>196</v>
      </c>
    </row>
    <row r="11" spans="1:9" ht="27" customHeight="1" x14ac:dyDescent="0.2">
      <c r="A11" s="362"/>
      <c r="B11" s="362"/>
      <c r="C11" s="238" t="s">
        <v>3</v>
      </c>
      <c r="D11" s="238" t="s">
        <v>0</v>
      </c>
      <c r="E11" s="254"/>
      <c r="F11" s="254"/>
      <c r="G11" s="254"/>
      <c r="H11" s="254"/>
      <c r="I11" s="254"/>
    </row>
    <row r="12" spans="1:9" ht="9.75" customHeight="1" x14ac:dyDescent="0.2">
      <c r="A12" s="37" t="s">
        <v>17</v>
      </c>
      <c r="B12" s="25" t="s">
        <v>9</v>
      </c>
      <c r="C12" s="26">
        <v>0</v>
      </c>
      <c r="D12" s="128">
        <v>2</v>
      </c>
      <c r="E12" s="133">
        <v>2</v>
      </c>
      <c r="F12" s="133" t="s">
        <v>9</v>
      </c>
      <c r="G12" s="133" t="s">
        <v>429</v>
      </c>
      <c r="H12" s="181" t="s">
        <v>490</v>
      </c>
      <c r="I12" s="133"/>
    </row>
    <row r="13" spans="1:9" ht="9.75" customHeight="1" x14ac:dyDescent="0.2">
      <c r="A13" s="264" t="s">
        <v>18</v>
      </c>
      <c r="B13" s="266" t="s">
        <v>20</v>
      </c>
      <c r="C13" s="314">
        <v>0</v>
      </c>
      <c r="D13" s="311">
        <v>2</v>
      </c>
      <c r="E13" s="133">
        <v>2</v>
      </c>
      <c r="F13" s="187" t="s">
        <v>253</v>
      </c>
      <c r="G13" s="133" t="s">
        <v>403</v>
      </c>
      <c r="H13" s="181" t="s">
        <v>490</v>
      </c>
      <c r="I13" s="133"/>
    </row>
    <row r="14" spans="1:9" ht="9.75" customHeight="1" x14ac:dyDescent="0.2">
      <c r="A14" s="264"/>
      <c r="B14" s="266"/>
      <c r="C14" s="314"/>
      <c r="D14" s="311"/>
      <c r="E14" s="133">
        <v>2</v>
      </c>
      <c r="F14" s="187" t="s">
        <v>254</v>
      </c>
      <c r="G14" s="133" t="s">
        <v>403</v>
      </c>
      <c r="H14" s="181" t="s">
        <v>490</v>
      </c>
      <c r="I14" s="133"/>
    </row>
    <row r="15" spans="1:9" ht="9.75" customHeight="1" x14ac:dyDescent="0.2">
      <c r="A15" s="264"/>
      <c r="B15" s="266"/>
      <c r="C15" s="314"/>
      <c r="D15" s="311"/>
      <c r="E15" s="133">
        <v>2</v>
      </c>
      <c r="F15" s="187" t="s">
        <v>255</v>
      </c>
      <c r="G15" s="133" t="s">
        <v>403</v>
      </c>
      <c r="H15" s="181" t="s">
        <v>490</v>
      </c>
      <c r="I15" s="133"/>
    </row>
    <row r="16" spans="1:9" ht="9.75" customHeight="1" x14ac:dyDescent="0.2">
      <c r="A16" s="264"/>
      <c r="B16" s="266"/>
      <c r="C16" s="314"/>
      <c r="D16" s="311"/>
      <c r="E16" s="133">
        <v>2</v>
      </c>
      <c r="F16" s="187" t="s">
        <v>256</v>
      </c>
      <c r="G16" s="133" t="s">
        <v>403</v>
      </c>
      <c r="H16" s="181" t="s">
        <v>490</v>
      </c>
      <c r="I16" s="133"/>
    </row>
    <row r="17" spans="1:9" ht="9.75" customHeight="1" x14ac:dyDescent="0.2">
      <c r="A17" s="264"/>
      <c r="B17" s="266"/>
      <c r="C17" s="314"/>
      <c r="D17" s="311"/>
      <c r="E17" s="133"/>
      <c r="F17" s="133"/>
      <c r="G17" s="133"/>
      <c r="H17" s="133"/>
      <c r="I17" s="133"/>
    </row>
    <row r="18" spans="1:9" ht="9.75" customHeight="1" x14ac:dyDescent="0.2">
      <c r="A18" s="264"/>
      <c r="B18" s="266"/>
      <c r="C18" s="314"/>
      <c r="D18" s="311"/>
      <c r="E18" s="244"/>
      <c r="F18" s="133"/>
      <c r="G18" s="133"/>
      <c r="H18" s="133"/>
      <c r="I18" s="133"/>
    </row>
    <row r="19" spans="1:9" ht="9.75" customHeight="1" x14ac:dyDescent="0.2">
      <c r="A19" s="264" t="s">
        <v>19</v>
      </c>
      <c r="B19" s="266" t="s">
        <v>21</v>
      </c>
      <c r="C19" s="314">
        <v>0</v>
      </c>
      <c r="D19" s="311">
        <v>2</v>
      </c>
      <c r="E19" s="133">
        <v>2</v>
      </c>
      <c r="F19" s="187" t="s">
        <v>258</v>
      </c>
      <c r="G19" s="133" t="s">
        <v>403</v>
      </c>
      <c r="H19" s="181" t="s">
        <v>490</v>
      </c>
      <c r="I19" s="133"/>
    </row>
    <row r="20" spans="1:9" ht="9.75" customHeight="1" x14ac:dyDescent="0.2">
      <c r="A20" s="264"/>
      <c r="B20" s="266"/>
      <c r="C20" s="314"/>
      <c r="D20" s="311"/>
      <c r="E20" s="133">
        <v>2</v>
      </c>
      <c r="F20" s="187" t="s">
        <v>259</v>
      </c>
      <c r="G20" s="133" t="s">
        <v>403</v>
      </c>
      <c r="H20" s="181" t="s">
        <v>490</v>
      </c>
      <c r="I20" s="133"/>
    </row>
    <row r="21" spans="1:9" ht="9.75" customHeight="1" x14ac:dyDescent="0.2">
      <c r="A21" s="264"/>
      <c r="B21" s="266"/>
      <c r="C21" s="314"/>
      <c r="D21" s="311"/>
      <c r="E21" s="133">
        <v>2</v>
      </c>
      <c r="F21" s="187" t="s">
        <v>260</v>
      </c>
      <c r="G21" s="133" t="s">
        <v>403</v>
      </c>
      <c r="H21" s="181" t="s">
        <v>490</v>
      </c>
      <c r="I21" s="133"/>
    </row>
    <row r="22" spans="1:9" ht="9.75" customHeight="1" x14ac:dyDescent="0.2">
      <c r="A22" s="264"/>
      <c r="B22" s="266"/>
      <c r="C22" s="314"/>
      <c r="D22" s="311"/>
      <c r="E22" s="133">
        <v>2</v>
      </c>
      <c r="F22" s="187" t="s">
        <v>261</v>
      </c>
      <c r="G22" s="133" t="s">
        <v>403</v>
      </c>
      <c r="H22" s="133" t="s">
        <v>490</v>
      </c>
      <c r="I22" s="133"/>
    </row>
    <row r="23" spans="1:9" ht="9.75" customHeight="1" x14ac:dyDescent="0.2">
      <c r="A23" s="264"/>
      <c r="B23" s="266"/>
      <c r="C23" s="314"/>
      <c r="D23" s="311"/>
      <c r="E23" s="133"/>
      <c r="F23" s="198" t="s">
        <v>460</v>
      </c>
      <c r="G23" s="133"/>
      <c r="H23" s="133"/>
      <c r="I23" s="133"/>
    </row>
    <row r="24" spans="1:9" ht="9.75" customHeight="1" x14ac:dyDescent="0.2">
      <c r="A24" s="264"/>
      <c r="B24" s="266"/>
      <c r="C24" s="314"/>
      <c r="D24" s="311"/>
      <c r="E24" s="133"/>
      <c r="F24" s="133"/>
      <c r="G24" s="133"/>
      <c r="H24" s="133"/>
      <c r="I24" s="133"/>
    </row>
    <row r="25" spans="1:9" ht="9.75" customHeight="1" x14ac:dyDescent="0.2">
      <c r="A25" s="264"/>
      <c r="B25" s="266"/>
      <c r="C25" s="314"/>
      <c r="D25" s="311"/>
      <c r="E25" s="244"/>
      <c r="F25" s="133"/>
      <c r="G25" s="133"/>
      <c r="H25" s="133"/>
      <c r="I25" s="133"/>
    </row>
    <row r="26" spans="1:9" ht="9.75" customHeight="1" x14ac:dyDescent="0.2">
      <c r="A26" s="264" t="s">
        <v>22</v>
      </c>
      <c r="B26" s="266" t="s">
        <v>23</v>
      </c>
      <c r="C26" s="314">
        <v>0</v>
      </c>
      <c r="D26" s="311"/>
      <c r="E26" s="133"/>
      <c r="F26" s="133"/>
      <c r="G26" s="133"/>
      <c r="H26" s="133"/>
      <c r="I26" s="133"/>
    </row>
    <row r="27" spans="1:9" ht="9.75" customHeight="1" x14ac:dyDescent="0.2">
      <c r="A27" s="264"/>
      <c r="B27" s="266"/>
      <c r="C27" s="314"/>
      <c r="D27" s="311"/>
      <c r="E27" s="133"/>
      <c r="F27" s="133"/>
      <c r="G27" s="133"/>
      <c r="H27" s="133"/>
      <c r="I27" s="133"/>
    </row>
    <row r="28" spans="1:9" ht="9.75" customHeight="1" x14ac:dyDescent="0.2">
      <c r="A28" s="264"/>
      <c r="B28" s="266"/>
      <c r="C28" s="314"/>
      <c r="D28" s="311"/>
      <c r="E28" s="133"/>
      <c r="F28" s="133"/>
      <c r="G28" s="133"/>
      <c r="H28" s="133"/>
      <c r="I28" s="133"/>
    </row>
    <row r="29" spans="1:9" ht="9.75" customHeight="1" x14ac:dyDescent="0.2">
      <c r="A29" s="264"/>
      <c r="B29" s="266"/>
      <c r="C29" s="314"/>
      <c r="D29" s="311"/>
      <c r="E29" s="133"/>
      <c r="F29" s="133"/>
      <c r="G29" s="133"/>
      <c r="H29" s="133"/>
      <c r="I29" s="133"/>
    </row>
    <row r="30" spans="1:9" ht="9.75" customHeight="1" x14ac:dyDescent="0.2">
      <c r="A30" s="264"/>
      <c r="B30" s="266"/>
      <c r="C30" s="314"/>
      <c r="D30" s="311"/>
      <c r="E30" s="244"/>
      <c r="F30" s="133"/>
      <c r="G30" s="133"/>
      <c r="H30" s="133"/>
      <c r="I30" s="133"/>
    </row>
    <row r="31" spans="1:9" ht="9.75" customHeight="1" x14ac:dyDescent="0.2">
      <c r="A31" s="264" t="s">
        <v>24</v>
      </c>
      <c r="B31" s="265" t="s">
        <v>41</v>
      </c>
      <c r="C31" s="314">
        <v>0</v>
      </c>
      <c r="D31" s="311">
        <v>2</v>
      </c>
      <c r="E31" s="133">
        <v>2</v>
      </c>
      <c r="F31" s="133" t="s">
        <v>404</v>
      </c>
      <c r="G31" s="133" t="s">
        <v>403</v>
      </c>
      <c r="H31" s="181">
        <v>6</v>
      </c>
      <c r="I31" s="133"/>
    </row>
    <row r="32" spans="1:9" ht="9.75" customHeight="1" x14ac:dyDescent="0.2">
      <c r="A32" s="264"/>
      <c r="B32" s="265"/>
      <c r="C32" s="314"/>
      <c r="D32" s="311"/>
      <c r="E32" s="133">
        <v>2</v>
      </c>
      <c r="F32" s="133" t="s">
        <v>405</v>
      </c>
      <c r="G32" s="133" t="s">
        <v>403</v>
      </c>
      <c r="H32" s="181">
        <v>2</v>
      </c>
      <c r="I32" s="133"/>
    </row>
    <row r="33" spans="1:9" ht="9.75" customHeight="1" x14ac:dyDescent="0.2">
      <c r="A33" s="264"/>
      <c r="B33" s="265"/>
      <c r="C33" s="314"/>
      <c r="D33" s="311"/>
      <c r="E33" s="133">
        <v>2</v>
      </c>
      <c r="F33" s="133" t="s">
        <v>406</v>
      </c>
      <c r="G33" s="133" t="s">
        <v>403</v>
      </c>
      <c r="H33" s="181">
        <v>40</v>
      </c>
      <c r="I33" s="133"/>
    </row>
    <row r="34" spans="1:9" ht="9.75" customHeight="1" x14ac:dyDescent="0.2">
      <c r="A34" s="264"/>
      <c r="B34" s="265"/>
      <c r="C34" s="314"/>
      <c r="D34" s="311"/>
      <c r="E34" s="133">
        <v>2</v>
      </c>
      <c r="F34" s="133" t="s">
        <v>407</v>
      </c>
      <c r="G34" s="133" t="s">
        <v>403</v>
      </c>
      <c r="H34" s="181">
        <v>50</v>
      </c>
      <c r="I34" s="133"/>
    </row>
    <row r="35" spans="1:9" ht="9.75" customHeight="1" x14ac:dyDescent="0.2">
      <c r="A35" s="264"/>
      <c r="B35" s="265"/>
      <c r="C35" s="314"/>
      <c r="D35" s="311"/>
      <c r="E35" s="133">
        <v>2</v>
      </c>
      <c r="F35" s="133" t="s">
        <v>408</v>
      </c>
      <c r="G35" s="133" t="s">
        <v>403</v>
      </c>
      <c r="H35" s="181">
        <v>0.8</v>
      </c>
      <c r="I35" s="133"/>
    </row>
    <row r="36" spans="1:9" ht="9.75" customHeight="1" x14ac:dyDescent="0.2">
      <c r="A36" s="264"/>
      <c r="B36" s="265"/>
      <c r="C36" s="314"/>
      <c r="D36" s="311"/>
      <c r="E36" s="133">
        <v>2</v>
      </c>
      <c r="F36" s="133" t="s">
        <v>409</v>
      </c>
      <c r="G36" s="133" t="s">
        <v>403</v>
      </c>
      <c r="H36" s="181">
        <v>4</v>
      </c>
      <c r="I36" s="133"/>
    </row>
    <row r="37" spans="1:9" ht="9.75" customHeight="1" x14ac:dyDescent="0.2">
      <c r="A37" s="264"/>
      <c r="B37" s="265"/>
      <c r="C37" s="314"/>
      <c r="D37" s="311"/>
      <c r="E37" s="133">
        <v>2</v>
      </c>
      <c r="F37" s="133" t="s">
        <v>410</v>
      </c>
      <c r="G37" s="133" t="s">
        <v>403</v>
      </c>
      <c r="H37" s="181">
        <v>5</v>
      </c>
      <c r="I37" s="133"/>
    </row>
    <row r="38" spans="1:9" ht="9.75" customHeight="1" x14ac:dyDescent="0.2">
      <c r="A38" s="264"/>
      <c r="B38" s="265"/>
      <c r="C38" s="314"/>
      <c r="D38" s="311"/>
      <c r="E38" s="133">
        <v>2</v>
      </c>
      <c r="F38" s="133" t="s">
        <v>411</v>
      </c>
      <c r="G38" s="133" t="s">
        <v>403</v>
      </c>
      <c r="H38" s="181">
        <v>10</v>
      </c>
      <c r="I38" s="133"/>
    </row>
    <row r="39" spans="1:9" ht="9.75" customHeight="1" x14ac:dyDescent="0.2">
      <c r="A39" s="264"/>
      <c r="B39" s="265"/>
      <c r="C39" s="314"/>
      <c r="D39" s="311"/>
      <c r="E39" s="133">
        <v>2</v>
      </c>
      <c r="F39" s="133" t="s">
        <v>412</v>
      </c>
      <c r="G39" s="133" t="s">
        <v>403</v>
      </c>
      <c r="H39" s="181">
        <v>10</v>
      </c>
      <c r="I39" s="133"/>
    </row>
    <row r="40" spans="1:9" ht="9.75" customHeight="1" x14ac:dyDescent="0.2">
      <c r="A40" s="264"/>
      <c r="B40" s="265"/>
      <c r="C40" s="314"/>
      <c r="D40" s="311"/>
      <c r="E40" s="133">
        <v>2</v>
      </c>
      <c r="F40" s="133" t="s">
        <v>413</v>
      </c>
      <c r="G40" s="133" t="s">
        <v>403</v>
      </c>
      <c r="H40" s="181">
        <v>10</v>
      </c>
      <c r="I40" s="133"/>
    </row>
    <row r="41" spans="1:9" ht="9.75" customHeight="1" x14ac:dyDescent="0.2">
      <c r="A41" s="264"/>
      <c r="B41" s="265"/>
      <c r="C41" s="314"/>
      <c r="D41" s="311"/>
      <c r="E41" s="133">
        <v>2</v>
      </c>
      <c r="F41" s="133" t="s">
        <v>276</v>
      </c>
      <c r="G41" s="133" t="s">
        <v>403</v>
      </c>
      <c r="H41" s="181">
        <v>10</v>
      </c>
      <c r="I41" s="133"/>
    </row>
    <row r="42" spans="1:9" ht="9.75" customHeight="1" x14ac:dyDescent="0.2">
      <c r="A42" s="264"/>
      <c r="B42" s="265"/>
      <c r="C42" s="314"/>
      <c r="D42" s="311"/>
      <c r="E42" s="133">
        <v>2</v>
      </c>
      <c r="F42" s="133" t="s">
        <v>414</v>
      </c>
      <c r="G42" s="133" t="s">
        <v>403</v>
      </c>
      <c r="H42" s="181">
        <v>10</v>
      </c>
      <c r="I42" s="133"/>
    </row>
    <row r="43" spans="1:9" ht="9.75" customHeight="1" x14ac:dyDescent="0.2">
      <c r="A43" s="264"/>
      <c r="B43" s="265"/>
      <c r="C43" s="314"/>
      <c r="D43" s="311"/>
      <c r="E43" s="133">
        <v>2</v>
      </c>
      <c r="F43" s="133" t="s">
        <v>343</v>
      </c>
      <c r="G43" s="133" t="s">
        <v>403</v>
      </c>
      <c r="H43" s="181">
        <v>50</v>
      </c>
      <c r="I43" s="133"/>
    </row>
    <row r="44" spans="1:9" ht="9.75" customHeight="1" x14ac:dyDescent="0.2">
      <c r="A44" s="264"/>
      <c r="B44" s="265"/>
      <c r="C44" s="314"/>
      <c r="D44" s="311"/>
      <c r="E44" s="133">
        <v>2</v>
      </c>
      <c r="F44" s="133" t="s">
        <v>415</v>
      </c>
      <c r="G44" s="133" t="s">
        <v>403</v>
      </c>
      <c r="H44" s="181">
        <v>10</v>
      </c>
      <c r="I44" s="133"/>
    </row>
    <row r="45" spans="1:9" ht="9.75" customHeight="1" x14ac:dyDescent="0.2">
      <c r="A45" s="264"/>
      <c r="B45" s="265"/>
      <c r="C45" s="314"/>
      <c r="D45" s="311"/>
      <c r="E45" s="133">
        <v>2</v>
      </c>
      <c r="F45" s="133" t="s">
        <v>416</v>
      </c>
      <c r="G45" s="133" t="s">
        <v>403</v>
      </c>
      <c r="H45" s="181">
        <v>10</v>
      </c>
      <c r="I45" s="133"/>
    </row>
    <row r="46" spans="1:9" ht="9.75" customHeight="1" x14ac:dyDescent="0.2">
      <c r="A46" s="264"/>
      <c r="B46" s="265"/>
      <c r="C46" s="314"/>
      <c r="D46" s="311"/>
      <c r="E46" s="133">
        <v>2</v>
      </c>
      <c r="F46" s="133" t="s">
        <v>417</v>
      </c>
      <c r="G46" s="133" t="s">
        <v>403</v>
      </c>
      <c r="H46" s="181">
        <v>30</v>
      </c>
      <c r="I46" s="133"/>
    </row>
    <row r="47" spans="1:9" ht="9.75" customHeight="1" x14ac:dyDescent="0.2">
      <c r="A47" s="264"/>
      <c r="B47" s="265"/>
      <c r="C47" s="314"/>
      <c r="D47" s="311"/>
      <c r="E47" s="133">
        <v>2</v>
      </c>
      <c r="F47" s="133" t="s">
        <v>418</v>
      </c>
      <c r="G47" s="133" t="s">
        <v>403</v>
      </c>
      <c r="H47" s="181">
        <v>30</v>
      </c>
      <c r="I47" s="133"/>
    </row>
    <row r="48" spans="1:9" ht="9.75" customHeight="1" x14ac:dyDescent="0.2">
      <c r="A48" s="264"/>
      <c r="B48" s="265"/>
      <c r="C48" s="314"/>
      <c r="D48" s="311"/>
      <c r="E48" s="133">
        <v>2</v>
      </c>
      <c r="F48" s="133" t="s">
        <v>265</v>
      </c>
      <c r="G48" s="133" t="s">
        <v>403</v>
      </c>
      <c r="H48" s="181">
        <v>8</v>
      </c>
      <c r="I48" s="133"/>
    </row>
    <row r="49" spans="1:9" ht="9.75" customHeight="1" x14ac:dyDescent="0.2">
      <c r="A49" s="264"/>
      <c r="B49" s="265"/>
      <c r="C49" s="314"/>
      <c r="D49" s="311"/>
      <c r="E49" s="133"/>
      <c r="F49" s="133"/>
      <c r="G49" s="133"/>
      <c r="H49" s="133"/>
      <c r="I49" s="133"/>
    </row>
    <row r="50" spans="1:9" ht="9.75" customHeight="1" x14ac:dyDescent="0.2">
      <c r="A50" s="264"/>
      <c r="B50" s="265"/>
      <c r="C50" s="314"/>
      <c r="D50" s="311"/>
      <c r="E50" s="133"/>
      <c r="F50" s="133"/>
      <c r="G50" s="133"/>
      <c r="H50" s="133"/>
      <c r="I50" s="133"/>
    </row>
    <row r="51" spans="1:9" ht="9.75" customHeight="1" x14ac:dyDescent="0.2">
      <c r="A51" s="264"/>
      <c r="B51" s="265"/>
      <c r="C51" s="314"/>
      <c r="D51" s="311"/>
      <c r="E51" s="244"/>
      <c r="F51" s="133"/>
      <c r="G51" s="133"/>
      <c r="H51" s="133"/>
      <c r="I51" s="133"/>
    </row>
    <row r="52" spans="1:9" ht="9.75" customHeight="1" x14ac:dyDescent="0.2">
      <c r="A52" s="264" t="s">
        <v>25</v>
      </c>
      <c r="B52" s="265" t="s">
        <v>27</v>
      </c>
      <c r="C52" s="314">
        <v>0</v>
      </c>
      <c r="D52" s="311">
        <v>4</v>
      </c>
      <c r="E52" s="133">
        <v>1</v>
      </c>
      <c r="F52" s="188" t="s">
        <v>431</v>
      </c>
      <c r="G52" s="133" t="s">
        <v>429</v>
      </c>
      <c r="H52" s="181" t="s">
        <v>490</v>
      </c>
      <c r="I52" s="133"/>
    </row>
    <row r="53" spans="1:9" ht="9.75" customHeight="1" x14ac:dyDescent="0.2">
      <c r="A53" s="264"/>
      <c r="B53" s="265"/>
      <c r="C53" s="314"/>
      <c r="D53" s="311"/>
      <c r="E53" s="133">
        <v>1</v>
      </c>
      <c r="F53" s="188" t="s">
        <v>374</v>
      </c>
      <c r="G53" s="133" t="s">
        <v>403</v>
      </c>
      <c r="H53" s="181" t="s">
        <v>490</v>
      </c>
      <c r="I53" s="133"/>
    </row>
    <row r="54" spans="1:9" ht="9.75" customHeight="1" x14ac:dyDescent="0.2">
      <c r="A54" s="264"/>
      <c r="B54" s="265"/>
      <c r="C54" s="314"/>
      <c r="D54" s="311"/>
      <c r="E54" s="133">
        <v>1</v>
      </c>
      <c r="F54" s="188" t="s">
        <v>419</v>
      </c>
      <c r="G54" s="133" t="s">
        <v>403</v>
      </c>
      <c r="H54" s="181" t="s">
        <v>490</v>
      </c>
      <c r="I54" s="133"/>
    </row>
    <row r="55" spans="1:9" ht="9.75" customHeight="1" x14ac:dyDescent="0.2">
      <c r="A55" s="264"/>
      <c r="B55" s="265"/>
      <c r="C55" s="314"/>
      <c r="D55" s="311"/>
      <c r="E55" s="133">
        <v>1</v>
      </c>
      <c r="F55" s="188" t="s">
        <v>283</v>
      </c>
      <c r="G55" s="133" t="s">
        <v>403</v>
      </c>
      <c r="H55" s="181" t="s">
        <v>490</v>
      </c>
      <c r="I55" s="133"/>
    </row>
    <row r="56" spans="1:9" ht="9.75" customHeight="1" x14ac:dyDescent="0.2">
      <c r="A56" s="264"/>
      <c r="B56" s="265"/>
      <c r="C56" s="314"/>
      <c r="D56" s="311"/>
      <c r="E56" s="133">
        <v>1</v>
      </c>
      <c r="F56" s="188" t="s">
        <v>375</v>
      </c>
      <c r="G56" s="133" t="s">
        <v>403</v>
      </c>
      <c r="H56" s="181" t="s">
        <v>490</v>
      </c>
      <c r="I56" s="133"/>
    </row>
    <row r="57" spans="1:9" ht="9.75" customHeight="1" x14ac:dyDescent="0.2">
      <c r="A57" s="264"/>
      <c r="B57" s="265"/>
      <c r="C57" s="314"/>
      <c r="D57" s="311"/>
      <c r="E57" s="133">
        <v>1</v>
      </c>
      <c r="F57" s="188" t="s">
        <v>384</v>
      </c>
      <c r="G57" s="133" t="s">
        <v>403</v>
      </c>
      <c r="H57" s="181" t="s">
        <v>490</v>
      </c>
      <c r="I57" s="133"/>
    </row>
    <row r="58" spans="1:9" ht="9.75" customHeight="1" x14ac:dyDescent="0.2">
      <c r="A58" s="264"/>
      <c r="B58" s="265"/>
      <c r="C58" s="314"/>
      <c r="D58" s="311"/>
      <c r="E58" s="133"/>
      <c r="F58" s="133"/>
      <c r="G58" s="133"/>
      <c r="H58" s="133"/>
      <c r="I58" s="133"/>
    </row>
    <row r="59" spans="1:9" ht="9.75" customHeight="1" x14ac:dyDescent="0.2">
      <c r="A59" s="264"/>
      <c r="B59" s="265"/>
      <c r="C59" s="314"/>
      <c r="D59" s="311"/>
      <c r="E59" s="133"/>
      <c r="F59" s="133"/>
      <c r="G59" s="133"/>
      <c r="H59" s="133"/>
      <c r="I59" s="133"/>
    </row>
    <row r="60" spans="1:9" ht="9.75" customHeight="1" x14ac:dyDescent="0.2">
      <c r="A60" s="264"/>
      <c r="B60" s="265"/>
      <c r="C60" s="314"/>
      <c r="D60" s="311"/>
      <c r="E60" s="133"/>
      <c r="F60" s="133"/>
      <c r="G60" s="133"/>
      <c r="H60" s="133"/>
      <c r="I60" s="133"/>
    </row>
    <row r="61" spans="1:9" ht="9.75" customHeight="1" x14ac:dyDescent="0.2">
      <c r="A61" s="264"/>
      <c r="B61" s="265"/>
      <c r="C61" s="314"/>
      <c r="D61" s="311"/>
      <c r="E61" s="133"/>
      <c r="F61" s="133"/>
      <c r="G61" s="133"/>
      <c r="H61" s="133"/>
      <c r="I61" s="133"/>
    </row>
    <row r="62" spans="1:9" ht="9.75" customHeight="1" x14ac:dyDescent="0.2">
      <c r="A62" s="264"/>
      <c r="B62" s="265"/>
      <c r="C62" s="314"/>
      <c r="D62" s="311"/>
      <c r="E62" s="244"/>
      <c r="F62" s="133"/>
      <c r="G62" s="133"/>
      <c r="H62" s="133"/>
      <c r="I62" s="133"/>
    </row>
    <row r="63" spans="1:9" ht="9.75" customHeight="1" x14ac:dyDescent="0.2">
      <c r="A63" s="264" t="s">
        <v>28</v>
      </c>
      <c r="B63" s="265" t="s">
        <v>40</v>
      </c>
      <c r="C63" s="314">
        <v>0</v>
      </c>
      <c r="D63" s="311">
        <v>2</v>
      </c>
      <c r="E63" s="133">
        <v>2</v>
      </c>
      <c r="F63" s="188" t="s">
        <v>291</v>
      </c>
      <c r="G63" s="133" t="s">
        <v>429</v>
      </c>
      <c r="H63" s="181" t="s">
        <v>490</v>
      </c>
      <c r="I63" s="133"/>
    </row>
    <row r="64" spans="1:9" ht="9.75" customHeight="1" x14ac:dyDescent="0.2">
      <c r="A64" s="264"/>
      <c r="B64" s="265"/>
      <c r="C64" s="314"/>
      <c r="D64" s="311"/>
      <c r="E64" s="133">
        <v>2</v>
      </c>
      <c r="F64" s="188" t="s">
        <v>292</v>
      </c>
      <c r="G64" s="133" t="s">
        <v>429</v>
      </c>
      <c r="H64" s="181" t="s">
        <v>490</v>
      </c>
      <c r="I64" s="133"/>
    </row>
    <row r="65" spans="1:9" ht="9.75" customHeight="1" x14ac:dyDescent="0.2">
      <c r="A65" s="264"/>
      <c r="B65" s="265"/>
      <c r="C65" s="314"/>
      <c r="D65" s="311"/>
      <c r="E65" s="133">
        <v>2</v>
      </c>
      <c r="F65" s="188" t="s">
        <v>293</v>
      </c>
      <c r="G65" s="133" t="s">
        <v>429</v>
      </c>
      <c r="H65" s="181" t="s">
        <v>490</v>
      </c>
      <c r="I65" s="133"/>
    </row>
    <row r="66" spans="1:9" ht="9.75" customHeight="1" x14ac:dyDescent="0.2">
      <c r="A66" s="264"/>
      <c r="B66" s="265"/>
      <c r="C66" s="314"/>
      <c r="D66" s="311"/>
      <c r="E66" s="133">
        <v>2</v>
      </c>
      <c r="F66" s="188" t="s">
        <v>294</v>
      </c>
      <c r="G66" s="133" t="s">
        <v>429</v>
      </c>
      <c r="H66" s="181" t="s">
        <v>490</v>
      </c>
      <c r="I66" s="133"/>
    </row>
    <row r="67" spans="1:9" ht="9.75" customHeight="1" x14ac:dyDescent="0.2">
      <c r="A67" s="264"/>
      <c r="B67" s="265"/>
      <c r="C67" s="314"/>
      <c r="D67" s="311"/>
      <c r="E67" s="133">
        <v>2</v>
      </c>
      <c r="F67" s="188" t="s">
        <v>420</v>
      </c>
      <c r="G67" s="133" t="s">
        <v>429</v>
      </c>
      <c r="H67" s="181" t="s">
        <v>490</v>
      </c>
      <c r="I67" s="133"/>
    </row>
    <row r="68" spans="1:9" ht="9.75" customHeight="1" x14ac:dyDescent="0.2">
      <c r="A68" s="264"/>
      <c r="B68" s="265"/>
      <c r="C68" s="314"/>
      <c r="D68" s="311"/>
      <c r="E68" s="133">
        <v>2</v>
      </c>
      <c r="F68" s="188" t="s">
        <v>324</v>
      </c>
      <c r="G68" s="133" t="s">
        <v>429</v>
      </c>
      <c r="H68" s="181" t="s">
        <v>490</v>
      </c>
      <c r="I68" s="133"/>
    </row>
    <row r="69" spans="1:9" ht="9.75" customHeight="1" x14ac:dyDescent="0.2">
      <c r="A69" s="264"/>
      <c r="B69" s="265"/>
      <c r="C69" s="314"/>
      <c r="D69" s="311"/>
      <c r="E69" s="133">
        <v>2</v>
      </c>
      <c r="F69" s="188" t="s">
        <v>325</v>
      </c>
      <c r="G69" s="133" t="s">
        <v>429</v>
      </c>
      <c r="H69" s="181" t="s">
        <v>490</v>
      </c>
      <c r="I69" s="133"/>
    </row>
    <row r="70" spans="1:9" ht="9.75" customHeight="1" x14ac:dyDescent="0.2">
      <c r="A70" s="264"/>
      <c r="B70" s="265"/>
      <c r="C70" s="314"/>
      <c r="D70" s="311"/>
      <c r="E70" s="133">
        <v>2</v>
      </c>
      <c r="F70" s="188" t="s">
        <v>323</v>
      </c>
      <c r="G70" s="133" t="s">
        <v>429</v>
      </c>
      <c r="H70" s="181" t="s">
        <v>490</v>
      </c>
      <c r="I70" s="133"/>
    </row>
    <row r="71" spans="1:9" ht="9.75" customHeight="1" x14ac:dyDescent="0.2">
      <c r="A71" s="264"/>
      <c r="B71" s="265"/>
      <c r="C71" s="314"/>
      <c r="D71" s="311"/>
      <c r="E71" s="133">
        <v>2</v>
      </c>
      <c r="F71" s="188" t="s">
        <v>326</v>
      </c>
      <c r="G71" s="133" t="s">
        <v>429</v>
      </c>
      <c r="H71" s="181" t="s">
        <v>490</v>
      </c>
      <c r="I71" s="133"/>
    </row>
  </sheetData>
  <protectedRanges>
    <protectedRange sqref="C3:D4 C6:D6 C8 D12:D71" name="Range1"/>
    <protectedRange sqref="E18:I18 E12:G12 E25:I25 E30:I30 E51:I51 E62:I62 F71 E13 I71 I12:I14" name="Range1_2"/>
    <protectedRange password="CDC0" sqref="E17:I17 E24:I24 E26:I29 E49:I50 E52:G52 E63:G63 I15:I16 H22:I22 E14:E16 E58:I61 E53:F57 F64:F70 E64:E71 G64:G71 E23 G23:I23 I19:I21 I52:I57 I63:I70 I31:I48 E31:E48" name="Range1_1_2"/>
    <protectedRange sqref="G13:G16" name="Range1_1"/>
    <protectedRange password="CDC0" sqref="F13:F16" name="Range1_8_1_1"/>
    <protectedRange sqref="G19:G22" name="Range1_3"/>
    <protectedRange password="CDC0" sqref="E19:E22" name="Range1_1_1"/>
    <protectedRange password="CDC0" sqref="F19:F22" name="Range1_7_1"/>
    <protectedRange sqref="G31:G48 G53:G57" name="Range1_4"/>
    <protectedRange password="CDC0" sqref="F31:F48" name="Range1_1_3"/>
    <protectedRange sqref="H31:H40" name="Range1_1_4"/>
    <protectedRange sqref="H41" name="Range1_1_5"/>
    <protectedRange sqref="H42:H48" name="Range1_1_6"/>
  </protectedRanges>
  <mergeCells count="42">
    <mergeCell ref="A63:A71"/>
    <mergeCell ref="B63:B71"/>
    <mergeCell ref="C63:C71"/>
    <mergeCell ref="D63:D71"/>
    <mergeCell ref="A31:A51"/>
    <mergeCell ref="B31:B51"/>
    <mergeCell ref="C31:C51"/>
    <mergeCell ref="D31:D51"/>
    <mergeCell ref="A52:A62"/>
    <mergeCell ref="B52:B62"/>
    <mergeCell ref="C52:C62"/>
    <mergeCell ref="D52:D62"/>
    <mergeCell ref="A19:A25"/>
    <mergeCell ref="B19:B25"/>
    <mergeCell ref="C19:C25"/>
    <mergeCell ref="D19:D25"/>
    <mergeCell ref="A26:A30"/>
    <mergeCell ref="B26:B30"/>
    <mergeCell ref="C26:C30"/>
    <mergeCell ref="D26:D30"/>
    <mergeCell ref="E10:E11"/>
    <mergeCell ref="F10:F11"/>
    <mergeCell ref="G10:G11"/>
    <mergeCell ref="I10:I11"/>
    <mergeCell ref="H10:H11"/>
    <mergeCell ref="A10:B11"/>
    <mergeCell ref="C10:D10"/>
    <mergeCell ref="A13:A18"/>
    <mergeCell ref="B13:B18"/>
    <mergeCell ref="C13:C18"/>
    <mergeCell ref="D13:D18"/>
    <mergeCell ref="A6:B6"/>
    <mergeCell ref="C6:D6"/>
    <mergeCell ref="A7:B7"/>
    <mergeCell ref="C7:D7"/>
    <mergeCell ref="A8:B8"/>
    <mergeCell ref="C8:D8"/>
    <mergeCell ref="A3:B3"/>
    <mergeCell ref="A4:B4"/>
    <mergeCell ref="C4:D4"/>
    <mergeCell ref="A5:B5"/>
    <mergeCell ref="C3:D3"/>
  </mergeCells>
  <hyperlinks>
    <hyperlink ref="F4" location="'b. List of result templates'!A1" display="the list of results templates" xr:uid="{00000000-0004-0000-2600-000000000000}"/>
  </hyperlinks>
  <printOptions gridLines="1"/>
  <pageMargins left="0.74803149606299213" right="0.74803149606299213" top="0.98425196850393704" bottom="0.98425196850393704" header="0.51181102362204722" footer="0.51181102362204722"/>
  <pageSetup paperSize="9" scale="83" fitToHeight="4" orientation="landscape" r:id="rId1"/>
  <headerFooter alignWithMargins="0">
    <oddHeader>&amp;CResidue RESULTS for RAW Milk (from species other than bovine)
Group A&amp;RPage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8"/>
  <sheetViews>
    <sheetView topLeftCell="A38" zoomScale="90" zoomScaleNormal="90" zoomScaleSheetLayoutView="100" workbookViewId="0">
      <selection activeCell="B43" sqref="B43:B51"/>
    </sheetView>
  </sheetViews>
  <sheetFormatPr defaultColWidth="9.140625" defaultRowHeight="10.5" x14ac:dyDescent="0.2"/>
  <cols>
    <col min="1" max="1" width="4.5703125" style="3" customWidth="1"/>
    <col min="2" max="2" width="25.85546875" style="3" customWidth="1"/>
    <col min="3" max="3" width="23.85546875" style="2" customWidth="1"/>
    <col min="4" max="4" width="15" style="2" customWidth="1"/>
    <col min="5" max="5" width="59.42578125" style="3" customWidth="1"/>
    <col min="6" max="6" width="18" style="3" customWidth="1"/>
    <col min="7" max="7" width="26.5703125" style="3" customWidth="1"/>
    <col min="8" max="8" width="16.42578125" style="3" customWidth="1"/>
    <col min="9" max="16384" width="9.140625" style="3"/>
  </cols>
  <sheetData>
    <row r="1" spans="1:8" ht="20.25" x14ac:dyDescent="0.2">
      <c r="A1" s="43" t="s">
        <v>182</v>
      </c>
      <c r="B1" s="1"/>
    </row>
    <row r="2" spans="1:8" ht="9.75" customHeight="1" thickBot="1" x14ac:dyDescent="0.25"/>
    <row r="3" spans="1:8" ht="12.75" customHeight="1" x14ac:dyDescent="0.2">
      <c r="A3" s="266" t="s">
        <v>45</v>
      </c>
      <c r="B3" s="267"/>
      <c r="C3" s="40"/>
      <c r="E3" s="96" t="s">
        <v>186</v>
      </c>
      <c r="G3" s="104" t="s">
        <v>198</v>
      </c>
      <c r="H3" s="105"/>
    </row>
    <row r="4" spans="1:8" ht="21" thickBot="1" x14ac:dyDescent="0.25">
      <c r="A4" s="268" t="s">
        <v>46</v>
      </c>
      <c r="B4" s="269"/>
      <c r="C4" s="41">
        <v>2023</v>
      </c>
      <c r="E4" s="97" t="s">
        <v>185</v>
      </c>
      <c r="F4" s="4"/>
      <c r="G4" s="106" t="s">
        <v>199</v>
      </c>
      <c r="H4" s="107"/>
    </row>
    <row r="5" spans="1:8" ht="21" thickBot="1" x14ac:dyDescent="0.25">
      <c r="A5" s="266" t="s">
        <v>47</v>
      </c>
      <c r="B5" s="267"/>
      <c r="C5" s="126" t="s">
        <v>4</v>
      </c>
      <c r="F5" s="4"/>
      <c r="G5" s="108" t="s">
        <v>200</v>
      </c>
      <c r="H5" s="109"/>
    </row>
    <row r="6" spans="1:8" ht="46.5" customHeight="1" thickBot="1" x14ac:dyDescent="0.25">
      <c r="A6" s="265" t="s">
        <v>183</v>
      </c>
      <c r="B6" s="278"/>
      <c r="C6" s="39">
        <v>34616</v>
      </c>
      <c r="G6" s="7"/>
    </row>
    <row r="7" spans="1:8" ht="21.75" customHeight="1" thickBot="1" x14ac:dyDescent="0.25">
      <c r="A7" s="276" t="s">
        <v>194</v>
      </c>
      <c r="B7" s="277"/>
      <c r="C7" s="42">
        <f>C6*0.1%</f>
        <v>34.616</v>
      </c>
    </row>
    <row r="8" spans="1:8" ht="21" thickBot="1" x14ac:dyDescent="0.25">
      <c r="A8" s="265" t="s">
        <v>48</v>
      </c>
      <c r="B8" s="278"/>
      <c r="C8" s="119">
        <v>35</v>
      </c>
      <c r="E8" s="92" t="s">
        <v>189</v>
      </c>
      <c r="F8" s="93">
        <v>35</v>
      </c>
    </row>
    <row r="9" spans="1:8" ht="9.75" customHeight="1" x14ac:dyDescent="0.2">
      <c r="B9" s="8"/>
      <c r="C9" s="9"/>
      <c r="D9" s="9"/>
      <c r="E9" s="11"/>
      <c r="F9" s="11"/>
    </row>
    <row r="10" spans="1:8" s="12" customFormat="1" ht="50.25" customHeight="1" x14ac:dyDescent="0.2">
      <c r="A10" s="305" t="s">
        <v>99</v>
      </c>
      <c r="B10" s="305"/>
      <c r="C10" s="47" t="s">
        <v>72</v>
      </c>
      <c r="D10" s="47" t="s">
        <v>187</v>
      </c>
      <c r="E10" s="48" t="s">
        <v>1</v>
      </c>
      <c r="F10" s="48" t="s">
        <v>2</v>
      </c>
      <c r="G10" s="48" t="s">
        <v>73</v>
      </c>
      <c r="H10" s="48" t="s">
        <v>178</v>
      </c>
    </row>
    <row r="11" spans="1:8" ht="9.75" customHeight="1" x14ac:dyDescent="0.2">
      <c r="A11" s="306" t="s">
        <v>29</v>
      </c>
      <c r="B11" s="308" t="s">
        <v>42</v>
      </c>
      <c r="C11" s="303">
        <v>10</v>
      </c>
      <c r="D11" s="209"/>
      <c r="E11" s="16"/>
      <c r="F11" s="17"/>
      <c r="G11" s="17"/>
      <c r="H11" s="17"/>
    </row>
    <row r="12" spans="1:8" ht="16.7" customHeight="1" x14ac:dyDescent="0.2">
      <c r="A12" s="307"/>
      <c r="B12" s="309"/>
      <c r="C12" s="304"/>
      <c r="D12" s="209">
        <v>6</v>
      </c>
      <c r="E12" s="209" t="s">
        <v>297</v>
      </c>
      <c r="F12" s="209" t="s">
        <v>290</v>
      </c>
      <c r="G12" s="209" t="s">
        <v>492</v>
      </c>
      <c r="H12" s="20"/>
    </row>
    <row r="13" spans="1:8" ht="16.7" customHeight="1" x14ac:dyDescent="0.2">
      <c r="A13" s="307"/>
      <c r="B13" s="309"/>
      <c r="C13" s="304"/>
      <c r="D13" s="209">
        <v>6</v>
      </c>
      <c r="E13" s="209" t="s">
        <v>298</v>
      </c>
      <c r="F13" s="209" t="s">
        <v>290</v>
      </c>
      <c r="G13" s="209" t="s">
        <v>517</v>
      </c>
      <c r="H13" s="18"/>
    </row>
    <row r="14" spans="1:8" ht="25.7" customHeight="1" x14ac:dyDescent="0.2">
      <c r="A14" s="307"/>
      <c r="B14" s="309"/>
      <c r="C14" s="304"/>
      <c r="D14" s="209">
        <v>4</v>
      </c>
      <c r="E14" s="209" t="s">
        <v>302</v>
      </c>
      <c r="F14" s="209" t="s">
        <v>284</v>
      </c>
      <c r="G14" s="209" t="s">
        <v>516</v>
      </c>
      <c r="H14" s="18"/>
    </row>
    <row r="15" spans="1:8" ht="27" customHeight="1" x14ac:dyDescent="0.2">
      <c r="A15" s="307"/>
      <c r="B15" s="309"/>
      <c r="C15" s="304"/>
      <c r="D15" s="209">
        <v>4</v>
      </c>
      <c r="E15" s="209" t="s">
        <v>301</v>
      </c>
      <c r="F15" s="209" t="s">
        <v>284</v>
      </c>
      <c r="G15" s="209" t="s">
        <v>541</v>
      </c>
      <c r="H15" s="18"/>
    </row>
    <row r="16" spans="1:8" ht="37.5" customHeight="1" x14ac:dyDescent="0.2">
      <c r="A16" s="307"/>
      <c r="B16" s="309"/>
      <c r="C16" s="304"/>
      <c r="D16" s="209">
        <v>6</v>
      </c>
      <c r="E16" s="209" t="s">
        <v>540</v>
      </c>
      <c r="F16" s="209" t="s">
        <v>290</v>
      </c>
      <c r="G16" s="209" t="s">
        <v>518</v>
      </c>
      <c r="H16" s="18"/>
    </row>
    <row r="17" spans="1:8" ht="26.45" customHeight="1" x14ac:dyDescent="0.2">
      <c r="A17" s="307"/>
      <c r="B17" s="309"/>
      <c r="C17" s="304"/>
      <c r="D17" s="209">
        <v>4</v>
      </c>
      <c r="E17" s="209" t="s">
        <v>300</v>
      </c>
      <c r="F17" s="209" t="s">
        <v>284</v>
      </c>
      <c r="G17" s="209" t="s">
        <v>494</v>
      </c>
      <c r="H17" s="18"/>
    </row>
    <row r="18" spans="1:8" ht="9.75" customHeight="1" x14ac:dyDescent="0.2">
      <c r="A18" s="307"/>
      <c r="B18" s="309"/>
      <c r="C18" s="304"/>
      <c r="D18" s="209"/>
      <c r="E18" s="209" t="s">
        <v>462</v>
      </c>
      <c r="F18" s="209"/>
      <c r="G18" s="209"/>
      <c r="H18" s="18"/>
    </row>
    <row r="19" spans="1:8" ht="9.75" customHeight="1" x14ac:dyDescent="0.2">
      <c r="A19" s="307"/>
      <c r="B19" s="309"/>
      <c r="C19" s="304"/>
      <c r="D19" s="209"/>
      <c r="E19" s="198" t="s">
        <v>455</v>
      </c>
      <c r="F19" s="209"/>
      <c r="G19" s="209"/>
      <c r="H19" s="18"/>
    </row>
    <row r="20" spans="1:8" ht="9.75" customHeight="1" x14ac:dyDescent="0.2">
      <c r="A20" s="307"/>
      <c r="B20" s="309"/>
      <c r="C20" s="304"/>
      <c r="D20" s="209"/>
      <c r="E20" s="198" t="s">
        <v>432</v>
      </c>
      <c r="F20" s="209"/>
      <c r="G20" s="209"/>
      <c r="H20" s="18"/>
    </row>
    <row r="21" spans="1:8" ht="9.75" customHeight="1" x14ac:dyDescent="0.2">
      <c r="A21" s="307"/>
      <c r="B21" s="309"/>
      <c r="C21" s="304"/>
      <c r="D21" s="209"/>
      <c r="E21" s="198" t="s">
        <v>463</v>
      </c>
      <c r="F21" s="209"/>
      <c r="G21" s="209"/>
      <c r="H21" s="18"/>
    </row>
    <row r="22" spans="1:8" s="34" customFormat="1" ht="9" customHeight="1" x14ac:dyDescent="0.2">
      <c r="A22" s="307" t="s">
        <v>30</v>
      </c>
      <c r="B22" s="265" t="s">
        <v>31</v>
      </c>
      <c r="C22" s="300">
        <v>9</v>
      </c>
      <c r="D22" s="209">
        <v>5</v>
      </c>
      <c r="E22" s="209" t="s">
        <v>303</v>
      </c>
      <c r="F22" s="209" t="s">
        <v>304</v>
      </c>
      <c r="G22" s="209" t="s">
        <v>519</v>
      </c>
      <c r="H22" s="17"/>
    </row>
    <row r="23" spans="1:8" ht="9.75" customHeight="1" x14ac:dyDescent="0.2">
      <c r="A23" s="307"/>
      <c r="B23" s="265"/>
      <c r="C23" s="300"/>
      <c r="D23" s="209">
        <v>5</v>
      </c>
      <c r="E23" s="209" t="s">
        <v>305</v>
      </c>
      <c r="F23" s="209" t="s">
        <v>304</v>
      </c>
      <c r="G23" s="209">
        <v>20</v>
      </c>
      <c r="H23" s="18"/>
    </row>
    <row r="24" spans="1:8" ht="9.75" customHeight="1" x14ac:dyDescent="0.2">
      <c r="A24" s="307"/>
      <c r="B24" s="265"/>
      <c r="C24" s="300"/>
      <c r="D24" s="209">
        <v>5</v>
      </c>
      <c r="E24" s="209" t="s">
        <v>306</v>
      </c>
      <c r="F24" s="209" t="s">
        <v>304</v>
      </c>
      <c r="G24" s="209" t="s">
        <v>520</v>
      </c>
      <c r="H24" s="18"/>
    </row>
    <row r="25" spans="1:8" ht="9.75" customHeight="1" x14ac:dyDescent="0.2">
      <c r="A25" s="307"/>
      <c r="B25" s="265"/>
      <c r="C25" s="300"/>
      <c r="D25" s="209">
        <v>5</v>
      </c>
      <c r="E25" s="209" t="s">
        <v>307</v>
      </c>
      <c r="F25" s="209" t="s">
        <v>304</v>
      </c>
      <c r="G25" s="209" t="s">
        <v>521</v>
      </c>
      <c r="H25" s="18"/>
    </row>
    <row r="26" spans="1:8" ht="9.75" customHeight="1" x14ac:dyDescent="0.2">
      <c r="A26" s="307"/>
      <c r="B26" s="265"/>
      <c r="C26" s="300"/>
      <c r="D26" s="209">
        <v>5</v>
      </c>
      <c r="E26" s="209" t="s">
        <v>308</v>
      </c>
      <c r="F26" s="209" t="s">
        <v>304</v>
      </c>
      <c r="G26" s="209" t="s">
        <v>522</v>
      </c>
      <c r="H26" s="18"/>
    </row>
    <row r="27" spans="1:8" ht="9.75" customHeight="1" x14ac:dyDescent="0.2">
      <c r="A27" s="307"/>
      <c r="B27" s="265"/>
      <c r="C27" s="300"/>
      <c r="D27" s="209">
        <v>2</v>
      </c>
      <c r="E27" s="209" t="s">
        <v>311</v>
      </c>
      <c r="F27" s="209" t="s">
        <v>284</v>
      </c>
      <c r="G27" s="209">
        <v>10</v>
      </c>
      <c r="H27" s="18"/>
    </row>
    <row r="28" spans="1:8" ht="9.75" customHeight="1" x14ac:dyDescent="0.2">
      <c r="A28" s="307"/>
      <c r="B28" s="265"/>
      <c r="C28" s="300"/>
      <c r="D28" s="209">
        <v>3</v>
      </c>
      <c r="E28" s="209" t="s">
        <v>312</v>
      </c>
      <c r="F28" s="209" t="s">
        <v>304</v>
      </c>
      <c r="G28" s="209" t="s">
        <v>523</v>
      </c>
      <c r="H28" s="18"/>
    </row>
    <row r="29" spans="1:8" ht="9.75" customHeight="1" x14ac:dyDescent="0.2">
      <c r="A29" s="307"/>
      <c r="B29" s="265"/>
      <c r="C29" s="300"/>
      <c r="D29" s="209">
        <v>2</v>
      </c>
      <c r="E29" s="209" t="s">
        <v>313</v>
      </c>
      <c r="F29" s="209" t="s">
        <v>284</v>
      </c>
      <c r="G29" s="209">
        <v>25</v>
      </c>
      <c r="H29" s="18"/>
    </row>
    <row r="30" spans="1:8" ht="9.75" customHeight="1" x14ac:dyDescent="0.2">
      <c r="A30" s="307"/>
      <c r="B30" s="265"/>
      <c r="C30" s="300"/>
      <c r="D30" s="209">
        <v>2</v>
      </c>
      <c r="E30" s="209" t="s">
        <v>314</v>
      </c>
      <c r="F30" s="209" t="s">
        <v>284</v>
      </c>
      <c r="G30" s="209">
        <v>20</v>
      </c>
      <c r="H30" s="18"/>
    </row>
    <row r="31" spans="1:8" ht="9.75" customHeight="1" x14ac:dyDescent="0.2">
      <c r="A31" s="307"/>
      <c r="B31" s="265"/>
      <c r="C31" s="300"/>
      <c r="D31" s="209">
        <v>2</v>
      </c>
      <c r="E31" s="209" t="s">
        <v>315</v>
      </c>
      <c r="F31" s="209" t="s">
        <v>284</v>
      </c>
      <c r="G31" s="209">
        <v>35</v>
      </c>
      <c r="H31" s="18"/>
    </row>
    <row r="32" spans="1:8" ht="9.75" customHeight="1" x14ac:dyDescent="0.2">
      <c r="A32" s="307"/>
      <c r="B32" s="265"/>
      <c r="C32" s="300"/>
      <c r="D32" s="209">
        <v>2</v>
      </c>
      <c r="E32" s="209" t="s">
        <v>316</v>
      </c>
      <c r="F32" s="209" t="s">
        <v>285</v>
      </c>
      <c r="G32" s="209">
        <v>50</v>
      </c>
      <c r="H32" s="18"/>
    </row>
    <row r="33" spans="1:8" ht="9.75" customHeight="1" x14ac:dyDescent="0.2">
      <c r="A33" s="307"/>
      <c r="B33" s="265"/>
      <c r="C33" s="300"/>
      <c r="D33" s="209">
        <v>2</v>
      </c>
      <c r="E33" s="209" t="s">
        <v>317</v>
      </c>
      <c r="F33" s="209" t="s">
        <v>285</v>
      </c>
      <c r="G33" s="209">
        <v>200</v>
      </c>
      <c r="H33" s="18"/>
    </row>
    <row r="34" spans="1:8" ht="9.75" customHeight="1" x14ac:dyDescent="0.2">
      <c r="A34" s="307"/>
      <c r="B34" s="265"/>
      <c r="C34" s="300"/>
      <c r="D34" s="209">
        <v>2</v>
      </c>
      <c r="E34" s="209" t="s">
        <v>318</v>
      </c>
      <c r="F34" s="209" t="s">
        <v>285</v>
      </c>
      <c r="G34" s="209">
        <v>700</v>
      </c>
      <c r="H34" s="18"/>
    </row>
    <row r="35" spans="1:8" ht="9.75" customHeight="1" x14ac:dyDescent="0.2">
      <c r="A35" s="307"/>
      <c r="B35" s="265"/>
      <c r="C35" s="300"/>
      <c r="D35" s="209">
        <v>2</v>
      </c>
      <c r="E35" s="209" t="s">
        <v>319</v>
      </c>
      <c r="F35" s="209" t="s">
        <v>285</v>
      </c>
      <c r="G35" s="209">
        <v>250</v>
      </c>
      <c r="H35" s="18"/>
    </row>
    <row r="36" spans="1:8" ht="9.75" customHeight="1" x14ac:dyDescent="0.2">
      <c r="A36" s="307"/>
      <c r="B36" s="265"/>
      <c r="C36" s="300"/>
      <c r="D36" s="209">
        <v>2</v>
      </c>
      <c r="E36" s="209" t="s">
        <v>320</v>
      </c>
      <c r="F36" s="209" t="s">
        <v>285</v>
      </c>
      <c r="G36" s="209">
        <v>200</v>
      </c>
      <c r="H36" s="18"/>
    </row>
    <row r="37" spans="1:8" ht="9.75" customHeight="1" x14ac:dyDescent="0.2">
      <c r="A37" s="307"/>
      <c r="B37" s="265"/>
      <c r="C37" s="300"/>
      <c r="D37" s="209">
        <v>2</v>
      </c>
      <c r="E37" s="209" t="s">
        <v>321</v>
      </c>
      <c r="F37" s="209" t="s">
        <v>285</v>
      </c>
      <c r="G37" s="209">
        <v>500</v>
      </c>
      <c r="H37" s="21"/>
    </row>
    <row r="38" spans="1:8" ht="9.75" customHeight="1" x14ac:dyDescent="0.2">
      <c r="A38" s="307" t="s">
        <v>32</v>
      </c>
      <c r="B38" s="265" t="s">
        <v>33</v>
      </c>
      <c r="C38" s="300">
        <v>3</v>
      </c>
      <c r="D38" s="209">
        <v>3</v>
      </c>
      <c r="E38" s="209" t="s">
        <v>322</v>
      </c>
      <c r="F38" s="209" t="s">
        <v>290</v>
      </c>
      <c r="G38" s="209" t="s">
        <v>524</v>
      </c>
      <c r="H38" s="17"/>
    </row>
    <row r="39" spans="1:8" ht="9.75" customHeight="1" x14ac:dyDescent="0.2">
      <c r="A39" s="307"/>
      <c r="B39" s="265"/>
      <c r="C39" s="300"/>
      <c r="D39" s="209"/>
      <c r="E39" s="18"/>
      <c r="F39" s="31"/>
      <c r="G39" s="18"/>
      <c r="H39" s="18"/>
    </row>
    <row r="40" spans="1:8" ht="9.75" customHeight="1" x14ac:dyDescent="0.2">
      <c r="A40" s="307"/>
      <c r="B40" s="265"/>
      <c r="C40" s="300"/>
      <c r="D40" s="209"/>
      <c r="E40" s="18"/>
      <c r="F40" s="31"/>
      <c r="G40" s="18"/>
      <c r="H40" s="18"/>
    </row>
    <row r="41" spans="1:8" ht="9.75" customHeight="1" x14ac:dyDescent="0.2">
      <c r="A41" s="307"/>
      <c r="B41" s="265"/>
      <c r="C41" s="300"/>
      <c r="D41" s="209"/>
      <c r="E41" s="18"/>
      <c r="F41" s="31"/>
      <c r="G41" s="18"/>
      <c r="H41" s="18"/>
    </row>
    <row r="42" spans="1:8" ht="9.75" customHeight="1" x14ac:dyDescent="0.2">
      <c r="A42" s="307"/>
      <c r="B42" s="265"/>
      <c r="C42" s="300"/>
      <c r="D42" s="209"/>
      <c r="E42" s="21"/>
      <c r="F42" s="49"/>
      <c r="G42" s="21"/>
      <c r="H42" s="21"/>
    </row>
    <row r="43" spans="1:8" s="34" customFormat="1" ht="12.75" customHeight="1" x14ac:dyDescent="0.2">
      <c r="A43" s="307" t="s">
        <v>34</v>
      </c>
      <c r="B43" s="265" t="s">
        <v>35</v>
      </c>
      <c r="C43" s="300">
        <v>10</v>
      </c>
      <c r="D43" s="209">
        <v>10</v>
      </c>
      <c r="E43" s="209" t="s">
        <v>323</v>
      </c>
      <c r="F43" s="209" t="s">
        <v>284</v>
      </c>
      <c r="G43" s="209" t="s">
        <v>495</v>
      </c>
      <c r="H43" s="17"/>
    </row>
    <row r="44" spans="1:8" ht="9.75" customHeight="1" x14ac:dyDescent="0.2">
      <c r="A44" s="307"/>
      <c r="B44" s="265"/>
      <c r="C44" s="300"/>
      <c r="D44" s="209">
        <v>10</v>
      </c>
      <c r="E44" s="209" t="s">
        <v>324</v>
      </c>
      <c r="F44" s="209" t="s">
        <v>284</v>
      </c>
      <c r="G44" s="209">
        <v>20</v>
      </c>
      <c r="H44" s="18"/>
    </row>
    <row r="45" spans="1:8" ht="9.75" customHeight="1" x14ac:dyDescent="0.2">
      <c r="A45" s="307"/>
      <c r="B45" s="265"/>
      <c r="C45" s="300"/>
      <c r="D45" s="209">
        <v>10</v>
      </c>
      <c r="E45" s="209" t="s">
        <v>325</v>
      </c>
      <c r="F45" s="209" t="s">
        <v>284</v>
      </c>
      <c r="G45" s="209">
        <v>50</v>
      </c>
      <c r="H45" s="18"/>
    </row>
    <row r="46" spans="1:8" ht="9.75" customHeight="1" x14ac:dyDescent="0.2">
      <c r="A46" s="307"/>
      <c r="B46" s="265"/>
      <c r="C46" s="300"/>
      <c r="D46" s="209">
        <v>10</v>
      </c>
      <c r="E46" s="209" t="s">
        <v>326</v>
      </c>
      <c r="F46" s="209" t="s">
        <v>284</v>
      </c>
      <c r="G46" s="209">
        <v>100</v>
      </c>
      <c r="H46" s="18"/>
    </row>
    <row r="47" spans="1:8" ht="9.75" customHeight="1" x14ac:dyDescent="0.2">
      <c r="A47" s="307"/>
      <c r="B47" s="265"/>
      <c r="C47" s="300"/>
      <c r="D47" s="209">
        <v>10</v>
      </c>
      <c r="E47" s="209" t="s">
        <v>327</v>
      </c>
      <c r="F47" s="209" t="s">
        <v>284</v>
      </c>
      <c r="G47" s="209">
        <v>20</v>
      </c>
      <c r="H47" s="18"/>
    </row>
    <row r="48" spans="1:8" ht="9.75" customHeight="1" x14ac:dyDescent="0.2">
      <c r="A48" s="307"/>
      <c r="B48" s="265"/>
      <c r="C48" s="300"/>
      <c r="D48" s="209">
        <v>10</v>
      </c>
      <c r="E48" s="209" t="s">
        <v>328</v>
      </c>
      <c r="F48" s="209" t="s">
        <v>284</v>
      </c>
      <c r="G48" s="209" t="s">
        <v>525</v>
      </c>
      <c r="H48" s="18"/>
    </row>
    <row r="49" spans="1:8" ht="9.75" customHeight="1" x14ac:dyDescent="0.2">
      <c r="A49" s="307"/>
      <c r="B49" s="265"/>
      <c r="C49" s="300"/>
      <c r="D49" s="209">
        <v>8</v>
      </c>
      <c r="E49" s="209" t="s">
        <v>329</v>
      </c>
      <c r="F49" s="209" t="s">
        <v>284</v>
      </c>
      <c r="G49" s="209">
        <v>500</v>
      </c>
      <c r="H49" s="18"/>
    </row>
    <row r="50" spans="1:8" ht="9.75" customHeight="1" x14ac:dyDescent="0.2">
      <c r="A50" s="307"/>
      <c r="B50" s="265"/>
      <c r="C50" s="300"/>
      <c r="D50" s="209">
        <v>8</v>
      </c>
      <c r="E50" s="209" t="s">
        <v>330</v>
      </c>
      <c r="F50" s="209" t="s">
        <v>284</v>
      </c>
      <c r="G50" s="209">
        <v>4</v>
      </c>
      <c r="H50" s="18"/>
    </row>
    <row r="51" spans="1:8" ht="9.75" customHeight="1" x14ac:dyDescent="0.2">
      <c r="A51" s="307"/>
      <c r="B51" s="265"/>
      <c r="C51" s="300"/>
      <c r="D51" s="209"/>
      <c r="E51" s="209"/>
      <c r="F51" s="209"/>
      <c r="G51" s="209"/>
      <c r="H51" s="21"/>
    </row>
    <row r="52" spans="1:8" ht="9.75" customHeight="1" x14ac:dyDescent="0.2">
      <c r="A52" s="307" t="s">
        <v>36</v>
      </c>
      <c r="B52" s="265" t="s">
        <v>43</v>
      </c>
      <c r="C52" s="300"/>
      <c r="D52" s="209"/>
      <c r="E52" s="133"/>
      <c r="F52" s="133"/>
      <c r="G52" s="133"/>
      <c r="H52" s="17"/>
    </row>
    <row r="53" spans="1:8" ht="9.75" customHeight="1" x14ac:dyDescent="0.2">
      <c r="A53" s="307"/>
      <c r="B53" s="265"/>
      <c r="C53" s="300"/>
      <c r="D53" s="209"/>
      <c r="E53" s="133"/>
      <c r="F53" s="133"/>
      <c r="G53" s="133"/>
      <c r="H53" s="18"/>
    </row>
    <row r="54" spans="1:8" ht="9.75" customHeight="1" x14ac:dyDescent="0.2">
      <c r="A54" s="307"/>
      <c r="B54" s="265"/>
      <c r="C54" s="300"/>
      <c r="D54" s="209"/>
      <c r="E54" s="133"/>
      <c r="F54" s="133"/>
      <c r="G54" s="133"/>
      <c r="H54" s="18"/>
    </row>
    <row r="55" spans="1:8" ht="9.75" customHeight="1" x14ac:dyDescent="0.2">
      <c r="A55" s="307"/>
      <c r="B55" s="265"/>
      <c r="C55" s="300"/>
      <c r="D55" s="209"/>
      <c r="E55" s="133"/>
      <c r="F55" s="133"/>
      <c r="G55" s="133"/>
      <c r="H55" s="18"/>
    </row>
    <row r="56" spans="1:8" ht="9.75" customHeight="1" x14ac:dyDescent="0.2">
      <c r="A56" s="307"/>
      <c r="B56" s="265"/>
      <c r="C56" s="300"/>
      <c r="D56" s="209"/>
      <c r="E56" s="133"/>
      <c r="F56" s="133"/>
      <c r="G56" s="133"/>
      <c r="H56" s="18"/>
    </row>
    <row r="57" spans="1:8" ht="9.75" customHeight="1" x14ac:dyDescent="0.2">
      <c r="A57" s="307"/>
      <c r="B57" s="265"/>
      <c r="C57" s="300"/>
      <c r="D57" s="209"/>
      <c r="E57" s="133"/>
      <c r="F57" s="133"/>
      <c r="G57" s="133"/>
      <c r="H57" s="21"/>
    </row>
    <row r="58" spans="1:8" ht="11.25" customHeight="1" x14ac:dyDescent="0.2">
      <c r="A58" s="310" t="s">
        <v>37</v>
      </c>
      <c r="B58" s="302" t="s">
        <v>38</v>
      </c>
      <c r="C58" s="301">
        <v>3</v>
      </c>
      <c r="D58" s="209">
        <v>3</v>
      </c>
      <c r="E58" s="209" t="s">
        <v>331</v>
      </c>
      <c r="F58" s="209" t="s">
        <v>290</v>
      </c>
      <c r="G58" s="209">
        <v>1</v>
      </c>
      <c r="H58" s="17"/>
    </row>
    <row r="59" spans="1:8" ht="9.75" customHeight="1" x14ac:dyDescent="0.2">
      <c r="A59" s="310"/>
      <c r="B59" s="302"/>
      <c r="C59" s="301"/>
      <c r="D59" s="209">
        <v>3</v>
      </c>
      <c r="E59" s="209" t="s">
        <v>332</v>
      </c>
      <c r="F59" s="209" t="s">
        <v>290</v>
      </c>
      <c r="G59" s="209">
        <v>2</v>
      </c>
      <c r="H59" s="18"/>
    </row>
    <row r="60" spans="1:8" ht="9.75" customHeight="1" x14ac:dyDescent="0.2">
      <c r="A60" s="310"/>
      <c r="B60" s="302"/>
      <c r="C60" s="301"/>
      <c r="D60" s="209">
        <v>3</v>
      </c>
      <c r="E60" s="209" t="s">
        <v>333</v>
      </c>
      <c r="F60" s="209" t="s">
        <v>290</v>
      </c>
      <c r="G60" s="209">
        <v>2</v>
      </c>
      <c r="H60" s="18"/>
    </row>
    <row r="61" spans="1:8" ht="9.75" customHeight="1" x14ac:dyDescent="0.2">
      <c r="A61" s="310"/>
      <c r="B61" s="302"/>
      <c r="C61" s="301"/>
      <c r="D61" s="209">
        <v>3</v>
      </c>
      <c r="E61" s="209" t="s">
        <v>334</v>
      </c>
      <c r="F61" s="209" t="s">
        <v>290</v>
      </c>
      <c r="G61" s="209">
        <v>1</v>
      </c>
      <c r="H61" s="18"/>
    </row>
    <row r="62" spans="1:8" ht="9.75" customHeight="1" x14ac:dyDescent="0.2">
      <c r="A62" s="310"/>
      <c r="B62" s="302"/>
      <c r="C62" s="301"/>
      <c r="D62" s="209">
        <v>3</v>
      </c>
      <c r="E62" s="209" t="s">
        <v>335</v>
      </c>
      <c r="F62" s="209" t="s">
        <v>290</v>
      </c>
      <c r="G62" s="209">
        <v>5</v>
      </c>
      <c r="H62" s="22"/>
    </row>
    <row r="63" spans="1:8" ht="10.5" customHeight="1" x14ac:dyDescent="0.2">
      <c r="A63" s="310"/>
      <c r="B63" s="302"/>
      <c r="C63" s="301"/>
      <c r="D63" s="209">
        <v>3</v>
      </c>
      <c r="E63" s="209" t="s">
        <v>336</v>
      </c>
      <c r="F63" s="209" t="s">
        <v>290</v>
      </c>
      <c r="G63" s="209">
        <v>5</v>
      </c>
      <c r="H63" s="22"/>
    </row>
    <row r="64" spans="1:8" ht="10.5" customHeight="1" x14ac:dyDescent="0.2">
      <c r="A64" s="310"/>
      <c r="B64" s="302"/>
      <c r="C64" s="301"/>
      <c r="D64" s="209">
        <v>3</v>
      </c>
      <c r="E64" s="209" t="s">
        <v>337</v>
      </c>
      <c r="F64" s="209" t="s">
        <v>290</v>
      </c>
      <c r="G64" s="209" t="s">
        <v>537</v>
      </c>
      <c r="H64" s="22"/>
    </row>
    <row r="65" spans="1:8" ht="10.5" customHeight="1" x14ac:dyDescent="0.2">
      <c r="A65" s="310"/>
      <c r="B65" s="302"/>
      <c r="C65" s="301"/>
      <c r="D65" s="209">
        <v>3</v>
      </c>
      <c r="E65" s="209" t="s">
        <v>338</v>
      </c>
      <c r="F65" s="209" t="s">
        <v>290</v>
      </c>
      <c r="G65" s="209" t="s">
        <v>537</v>
      </c>
      <c r="H65" s="22"/>
    </row>
    <row r="66" spans="1:8" ht="10.5" customHeight="1" x14ac:dyDescent="0.2">
      <c r="A66" s="310"/>
      <c r="B66" s="302"/>
      <c r="C66" s="301"/>
      <c r="D66" s="209">
        <v>3</v>
      </c>
      <c r="E66" s="209" t="s">
        <v>339</v>
      </c>
      <c r="F66" s="209" t="s">
        <v>290</v>
      </c>
      <c r="G66" s="209">
        <v>2</v>
      </c>
      <c r="H66" s="22"/>
    </row>
    <row r="67" spans="1:8" ht="10.5" customHeight="1" x14ac:dyDescent="0.2">
      <c r="A67" s="310"/>
      <c r="B67" s="302"/>
      <c r="C67" s="301"/>
      <c r="D67" s="209"/>
      <c r="E67" s="198" t="s">
        <v>464</v>
      </c>
      <c r="F67" s="209"/>
      <c r="G67" s="133"/>
      <c r="H67" s="133"/>
    </row>
    <row r="68" spans="1:8" x14ac:dyDescent="0.2">
      <c r="A68" s="310"/>
      <c r="B68" s="302"/>
      <c r="C68" s="301"/>
      <c r="D68" s="215"/>
      <c r="E68" s="198" t="s">
        <v>465</v>
      </c>
      <c r="F68" s="209"/>
      <c r="G68" s="216">
        <v>10</v>
      </c>
      <c r="H68" s="216"/>
    </row>
  </sheetData>
  <protectedRanges>
    <protectedRange password="CDC0" sqref="C6 C3:C4 D11:H11 D63:D67 G67:H67 D58:F62 D18:D21 F18:H21 D12:F17 H12:H17 D37:H37 D22:F36 H22:H36 D39:H42 D38:F38 H38 D51:H57 D43:F50 H43:H50 H58:H66" name="Range1"/>
    <protectedRange password="CDC0" sqref="G45" name="Range1_16_1"/>
    <protectedRange password="CDC0" sqref="G44" name="Range1_1"/>
  </protectedRanges>
  <mergeCells count="25">
    <mergeCell ref="A58:A68"/>
    <mergeCell ref="A52:A57"/>
    <mergeCell ref="B52:B57"/>
    <mergeCell ref="A43:A51"/>
    <mergeCell ref="B43:B51"/>
    <mergeCell ref="A38:A42"/>
    <mergeCell ref="B38:B42"/>
    <mergeCell ref="A3:B3"/>
    <mergeCell ref="A4:B4"/>
    <mergeCell ref="A5:B5"/>
    <mergeCell ref="A7:B7"/>
    <mergeCell ref="A8:B8"/>
    <mergeCell ref="A6:B6"/>
    <mergeCell ref="C11:C21"/>
    <mergeCell ref="A10:B10"/>
    <mergeCell ref="A11:A21"/>
    <mergeCell ref="B11:B21"/>
    <mergeCell ref="C22:C37"/>
    <mergeCell ref="A22:A37"/>
    <mergeCell ref="B22:B37"/>
    <mergeCell ref="C38:C42"/>
    <mergeCell ref="C43:C51"/>
    <mergeCell ref="C52:C57"/>
    <mergeCell ref="C58:C68"/>
    <mergeCell ref="B58:B68"/>
  </mergeCells>
  <phoneticPr fontId="5" type="noConversion"/>
  <hyperlinks>
    <hyperlink ref="E4" location="'b. List of result templates'!A1" display="the list of results templates" xr:uid="{00000000-0004-0000-0300-000000000000}"/>
  </hyperlinks>
  <printOptions gridLines="1"/>
  <pageMargins left="0.74803149606299213" right="0.31496062992125984" top="0.98425196850393704" bottom="0.98425196850393704" header="0.51181102362204722" footer="0.51181102362204722"/>
  <pageSetup paperSize="9" scale="95" fitToHeight="4" orientation="landscape" r:id="rId1"/>
  <headerFooter alignWithMargins="0">
    <oddHeader>&amp;CResidue RESULTS for Bovine 
Group B&amp;RPage &amp;P of &amp;N</oddHeader>
  </headerFooter>
  <rowBreaks count="1" manualBreakCount="1">
    <brk id="9" max="1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H60"/>
  <sheetViews>
    <sheetView topLeftCell="A36" zoomScale="110" zoomScaleNormal="110" zoomScaleSheetLayoutView="88" workbookViewId="0">
      <selection activeCell="A41" sqref="A41:B49"/>
    </sheetView>
  </sheetViews>
  <sheetFormatPr defaultColWidth="9.140625" defaultRowHeight="10.5" x14ac:dyDescent="0.2"/>
  <cols>
    <col min="1" max="1" width="4.5703125" style="216" customWidth="1"/>
    <col min="2" max="2" width="28.42578125" style="216" customWidth="1"/>
    <col min="3" max="3" width="16.85546875" style="215" customWidth="1"/>
    <col min="4" max="4" width="14.5703125" style="216" customWidth="1"/>
    <col min="5" max="5" width="59.42578125" style="216" customWidth="1"/>
    <col min="6" max="6" width="19.85546875" style="216" customWidth="1"/>
    <col min="7" max="7" width="22.140625" style="216" bestFit="1" customWidth="1"/>
    <col min="8" max="8" width="21.5703125" style="216" customWidth="1"/>
    <col min="9" max="16384" width="9.140625" style="216"/>
  </cols>
  <sheetData>
    <row r="1" spans="1:8" ht="20.25" x14ac:dyDescent="0.2">
      <c r="A1" s="217" t="s">
        <v>213</v>
      </c>
      <c r="B1" s="44"/>
    </row>
    <row r="2" spans="1:8" ht="9.75" customHeight="1" x14ac:dyDescent="0.2"/>
    <row r="3" spans="1:8" ht="12.75" customHeight="1" x14ac:dyDescent="0.2">
      <c r="A3" s="266" t="s">
        <v>45</v>
      </c>
      <c r="B3" s="267"/>
      <c r="C3" s="239" t="s">
        <v>491</v>
      </c>
      <c r="E3" s="218" t="s">
        <v>186</v>
      </c>
      <c r="G3" s="219" t="s">
        <v>198</v>
      </c>
      <c r="H3" s="219"/>
    </row>
    <row r="4" spans="1:8" ht="20.25" x14ac:dyDescent="0.2">
      <c r="A4" s="266" t="s">
        <v>46</v>
      </c>
      <c r="B4" s="321"/>
      <c r="C4" s="161">
        <v>2023</v>
      </c>
      <c r="E4" s="231" t="s">
        <v>185</v>
      </c>
      <c r="F4" s="221"/>
      <c r="G4" s="219" t="s">
        <v>199</v>
      </c>
      <c r="H4" s="219"/>
    </row>
    <row r="5" spans="1:8" ht="20.25" x14ac:dyDescent="0.2">
      <c r="A5" s="266" t="s">
        <v>47</v>
      </c>
      <c r="B5" s="267"/>
      <c r="C5" s="164" t="s">
        <v>68</v>
      </c>
      <c r="G5" s="219" t="s">
        <v>200</v>
      </c>
      <c r="H5" s="219"/>
    </row>
    <row r="6" spans="1:8" ht="39" customHeight="1" x14ac:dyDescent="0.2">
      <c r="A6" s="265" t="s">
        <v>224</v>
      </c>
      <c r="B6" s="267"/>
      <c r="C6" s="118">
        <v>12971</v>
      </c>
      <c r="G6" s="229"/>
      <c r="H6" s="229"/>
    </row>
    <row r="7" spans="1:8" ht="21.75" customHeight="1" x14ac:dyDescent="0.2">
      <c r="A7" s="276" t="s">
        <v>98</v>
      </c>
      <c r="B7" s="324"/>
      <c r="C7" s="150">
        <f>($C$6)/30000</f>
        <v>0.43236666666666668</v>
      </c>
    </row>
    <row r="8" spans="1:8" ht="20.25" x14ac:dyDescent="0.2">
      <c r="A8" s="265" t="s">
        <v>48</v>
      </c>
      <c r="B8" s="267"/>
      <c r="C8" s="118">
        <v>12</v>
      </c>
      <c r="E8" s="44" t="s">
        <v>189</v>
      </c>
      <c r="F8" s="219">
        <v>12</v>
      </c>
    </row>
    <row r="9" spans="1:8" ht="9.75" customHeight="1" x14ac:dyDescent="0.2">
      <c r="B9" s="233"/>
      <c r="C9" s="222"/>
      <c r="D9" s="223"/>
      <c r="E9" s="223"/>
    </row>
    <row r="10" spans="1:8" ht="57" customHeight="1" x14ac:dyDescent="0.2">
      <c r="A10" s="305" t="s">
        <v>99</v>
      </c>
      <c r="B10" s="305"/>
      <c r="C10" s="51" t="s">
        <v>72</v>
      </c>
      <c r="D10" s="48" t="s">
        <v>197</v>
      </c>
      <c r="E10" s="48" t="s">
        <v>1</v>
      </c>
      <c r="F10" s="48" t="s">
        <v>2</v>
      </c>
      <c r="G10" s="48" t="s">
        <v>73</v>
      </c>
      <c r="H10" s="48" t="s">
        <v>196</v>
      </c>
    </row>
    <row r="11" spans="1:8" ht="11.25" customHeight="1" x14ac:dyDescent="0.2">
      <c r="A11" s="307" t="s">
        <v>29</v>
      </c>
      <c r="B11" s="265" t="s">
        <v>42</v>
      </c>
      <c r="C11" s="365">
        <v>5</v>
      </c>
      <c r="D11" s="188">
        <v>1</v>
      </c>
      <c r="E11" s="188" t="s">
        <v>297</v>
      </c>
      <c r="F11" s="188" t="s">
        <v>429</v>
      </c>
      <c r="G11" s="181" t="s">
        <v>511</v>
      </c>
      <c r="H11" s="133"/>
    </row>
    <row r="12" spans="1:8" ht="27" customHeight="1" x14ac:dyDescent="0.2">
      <c r="A12" s="307"/>
      <c r="B12" s="265"/>
      <c r="C12" s="365"/>
      <c r="D12" s="188">
        <v>1</v>
      </c>
      <c r="E12" s="188" t="s">
        <v>391</v>
      </c>
      <c r="F12" s="188" t="s">
        <v>429</v>
      </c>
      <c r="G12" s="181" t="s">
        <v>527</v>
      </c>
      <c r="H12" s="133"/>
    </row>
    <row r="13" spans="1:8" ht="11.25" customHeight="1" x14ac:dyDescent="0.2">
      <c r="A13" s="307"/>
      <c r="B13" s="265"/>
      <c r="C13" s="365"/>
      <c r="D13" s="188">
        <v>4</v>
      </c>
      <c r="E13" s="188" t="s">
        <v>302</v>
      </c>
      <c r="F13" s="188" t="s">
        <v>429</v>
      </c>
      <c r="G13" s="133" t="s">
        <v>531</v>
      </c>
      <c r="H13" s="133"/>
    </row>
    <row r="14" spans="1:8" ht="11.25" customHeight="1" x14ac:dyDescent="0.2">
      <c r="A14" s="307"/>
      <c r="B14" s="265"/>
      <c r="C14" s="365"/>
      <c r="D14" s="188">
        <v>1</v>
      </c>
      <c r="E14" s="188" t="s">
        <v>301</v>
      </c>
      <c r="F14" s="188" t="s">
        <v>429</v>
      </c>
      <c r="G14" s="133" t="s">
        <v>534</v>
      </c>
      <c r="H14" s="133"/>
    </row>
    <row r="15" spans="1:8" ht="11.25" customHeight="1" x14ac:dyDescent="0.2">
      <c r="A15" s="307"/>
      <c r="B15" s="265"/>
      <c r="C15" s="365"/>
      <c r="D15" s="188">
        <v>4</v>
      </c>
      <c r="E15" s="188" t="s">
        <v>545</v>
      </c>
      <c r="F15" s="188" t="s">
        <v>429</v>
      </c>
      <c r="G15" s="133" t="s">
        <v>533</v>
      </c>
      <c r="H15" s="133"/>
    </row>
    <row r="16" spans="1:8" ht="11.25" customHeight="1" x14ac:dyDescent="0.2">
      <c r="A16" s="307"/>
      <c r="B16" s="265"/>
      <c r="C16" s="365"/>
      <c r="D16" s="188">
        <v>1</v>
      </c>
      <c r="E16" s="188" t="s">
        <v>300</v>
      </c>
      <c r="F16" s="188" t="s">
        <v>429</v>
      </c>
      <c r="G16" s="133" t="s">
        <v>494</v>
      </c>
      <c r="H16" s="133"/>
    </row>
    <row r="17" spans="1:8" ht="11.25" customHeight="1" x14ac:dyDescent="0.2">
      <c r="A17" s="307"/>
      <c r="B17" s="265"/>
      <c r="C17" s="365"/>
      <c r="D17" s="188">
        <v>1</v>
      </c>
      <c r="E17" s="188" t="s">
        <v>298</v>
      </c>
      <c r="F17" s="188" t="s">
        <v>429</v>
      </c>
      <c r="G17" s="227" t="s">
        <v>535</v>
      </c>
      <c r="H17" s="133"/>
    </row>
    <row r="18" spans="1:8" ht="11.25" customHeight="1" x14ac:dyDescent="0.2">
      <c r="A18" s="307"/>
      <c r="B18" s="265"/>
      <c r="C18" s="365"/>
      <c r="D18" s="188">
        <v>1</v>
      </c>
      <c r="E18" s="188" t="s">
        <v>432</v>
      </c>
      <c r="F18" s="188" t="s">
        <v>429</v>
      </c>
      <c r="G18" s="133">
        <v>150</v>
      </c>
      <c r="H18" s="133"/>
    </row>
    <row r="19" spans="1:8" ht="11.25" customHeight="1" x14ac:dyDescent="0.2">
      <c r="A19" s="307" t="s">
        <v>30</v>
      </c>
      <c r="B19" s="265" t="s">
        <v>31</v>
      </c>
      <c r="C19" s="365">
        <v>5</v>
      </c>
      <c r="D19" s="188">
        <v>1</v>
      </c>
      <c r="E19" s="188" t="s">
        <v>317</v>
      </c>
      <c r="F19" s="188" t="s">
        <v>429</v>
      </c>
      <c r="G19" s="188">
        <v>20</v>
      </c>
      <c r="H19" s="133"/>
    </row>
    <row r="20" spans="1:8" ht="11.25" customHeight="1" x14ac:dyDescent="0.2">
      <c r="A20" s="307"/>
      <c r="B20" s="265"/>
      <c r="C20" s="365"/>
      <c r="D20" s="188">
        <v>1</v>
      </c>
      <c r="E20" s="188" t="s">
        <v>316</v>
      </c>
      <c r="F20" s="188" t="s">
        <v>429</v>
      </c>
      <c r="G20" s="188">
        <v>20</v>
      </c>
      <c r="H20" s="133"/>
    </row>
    <row r="21" spans="1:8" ht="11.25" customHeight="1" x14ac:dyDescent="0.2">
      <c r="A21" s="307"/>
      <c r="B21" s="265"/>
      <c r="C21" s="365"/>
      <c r="D21" s="188">
        <v>2</v>
      </c>
      <c r="E21" s="188" t="s">
        <v>421</v>
      </c>
      <c r="F21" s="188" t="s">
        <v>429</v>
      </c>
      <c r="G21" s="188">
        <v>20</v>
      </c>
      <c r="H21" s="133"/>
    </row>
    <row r="22" spans="1:8" ht="11.25" customHeight="1" x14ac:dyDescent="0.2">
      <c r="A22" s="307"/>
      <c r="B22" s="265"/>
      <c r="C22" s="365"/>
      <c r="D22" s="188">
        <v>1</v>
      </c>
      <c r="E22" s="188" t="s">
        <v>321</v>
      </c>
      <c r="F22" s="188" t="s">
        <v>429</v>
      </c>
      <c r="G22" s="188">
        <v>50</v>
      </c>
      <c r="H22" s="133"/>
    </row>
    <row r="23" spans="1:8" ht="11.25" customHeight="1" x14ac:dyDescent="0.2">
      <c r="A23" s="307"/>
      <c r="B23" s="265"/>
      <c r="C23" s="365"/>
      <c r="D23" s="188">
        <v>3</v>
      </c>
      <c r="E23" s="188" t="s">
        <v>422</v>
      </c>
      <c r="F23" s="188" t="s">
        <v>429</v>
      </c>
      <c r="G23" s="188" t="s">
        <v>490</v>
      </c>
      <c r="H23" s="133"/>
    </row>
    <row r="24" spans="1:8" ht="11.25" customHeight="1" x14ac:dyDescent="0.2">
      <c r="A24" s="307"/>
      <c r="B24" s="265"/>
      <c r="C24" s="365"/>
      <c r="D24" s="188">
        <v>3</v>
      </c>
      <c r="E24" s="188" t="s">
        <v>423</v>
      </c>
      <c r="F24" s="188" t="s">
        <v>429</v>
      </c>
      <c r="G24" s="188" t="s">
        <v>490</v>
      </c>
      <c r="H24" s="133"/>
    </row>
    <row r="25" spans="1:8" ht="11.25" customHeight="1" x14ac:dyDescent="0.2">
      <c r="A25" s="307"/>
      <c r="B25" s="265"/>
      <c r="C25" s="365"/>
      <c r="D25" s="188">
        <v>3</v>
      </c>
      <c r="E25" s="188" t="s">
        <v>424</v>
      </c>
      <c r="F25" s="188" t="s">
        <v>429</v>
      </c>
      <c r="G25" s="188">
        <v>20</v>
      </c>
      <c r="H25" s="133"/>
    </row>
    <row r="26" spans="1:8" ht="11.25" customHeight="1" x14ac:dyDescent="0.2">
      <c r="A26" s="307"/>
      <c r="B26" s="265"/>
      <c r="C26" s="365"/>
      <c r="D26" s="188">
        <v>3</v>
      </c>
      <c r="E26" s="188" t="s">
        <v>425</v>
      </c>
      <c r="F26" s="188" t="s">
        <v>429</v>
      </c>
      <c r="G26" s="188" t="s">
        <v>490</v>
      </c>
      <c r="H26" s="133"/>
    </row>
    <row r="27" spans="1:8" ht="11.25" customHeight="1" x14ac:dyDescent="0.2">
      <c r="A27" s="307"/>
      <c r="B27" s="265"/>
      <c r="C27" s="365"/>
      <c r="D27" s="188">
        <v>3</v>
      </c>
      <c r="E27" s="188" t="s">
        <v>306</v>
      </c>
      <c r="F27" s="188" t="s">
        <v>429</v>
      </c>
      <c r="G27" s="188">
        <v>40</v>
      </c>
      <c r="H27" s="133"/>
    </row>
    <row r="28" spans="1:8" ht="11.25" customHeight="1" x14ac:dyDescent="0.2">
      <c r="A28" s="307"/>
      <c r="B28" s="265"/>
      <c r="C28" s="365"/>
      <c r="D28" s="188">
        <v>3</v>
      </c>
      <c r="E28" s="188" t="s">
        <v>307</v>
      </c>
      <c r="F28" s="188" t="s">
        <v>429</v>
      </c>
      <c r="G28" s="188">
        <v>100</v>
      </c>
      <c r="H28" s="133"/>
    </row>
    <row r="29" spans="1:8" ht="11.25" customHeight="1" x14ac:dyDescent="0.2">
      <c r="A29" s="307"/>
      <c r="B29" s="265"/>
      <c r="C29" s="365"/>
      <c r="D29" s="188">
        <v>3</v>
      </c>
      <c r="E29" s="188" t="s">
        <v>308</v>
      </c>
      <c r="F29" s="188" t="s">
        <v>429</v>
      </c>
      <c r="G29" s="188">
        <v>10</v>
      </c>
      <c r="H29" s="133"/>
    </row>
    <row r="30" spans="1:8" ht="11.25" customHeight="1" x14ac:dyDescent="0.2">
      <c r="A30" s="307"/>
      <c r="B30" s="265"/>
      <c r="C30" s="365"/>
      <c r="D30" s="188">
        <v>3</v>
      </c>
      <c r="E30" s="188" t="s">
        <v>309</v>
      </c>
      <c r="F30" s="188" t="s">
        <v>429</v>
      </c>
      <c r="G30" s="188" t="s">
        <v>490</v>
      </c>
      <c r="H30" s="133"/>
    </row>
    <row r="31" spans="1:8" ht="11.25" customHeight="1" x14ac:dyDescent="0.2">
      <c r="A31" s="307"/>
      <c r="B31" s="265"/>
      <c r="C31" s="365"/>
      <c r="D31" s="188">
        <v>3</v>
      </c>
      <c r="E31" s="188" t="s">
        <v>310</v>
      </c>
      <c r="F31" s="188" t="s">
        <v>429</v>
      </c>
      <c r="G31" s="188" t="s">
        <v>490</v>
      </c>
      <c r="H31" s="133"/>
    </row>
    <row r="32" spans="1:8" ht="11.25" customHeight="1" x14ac:dyDescent="0.2">
      <c r="A32" s="307"/>
      <c r="B32" s="265"/>
      <c r="C32" s="365"/>
      <c r="D32" s="188">
        <v>3</v>
      </c>
      <c r="E32" s="188" t="s">
        <v>312</v>
      </c>
      <c r="F32" s="188" t="s">
        <v>429</v>
      </c>
      <c r="G32" s="188">
        <v>45</v>
      </c>
      <c r="H32" s="133"/>
    </row>
    <row r="33" spans="1:8" ht="11.25" customHeight="1" x14ac:dyDescent="0.2">
      <c r="A33" s="307"/>
      <c r="B33" s="265"/>
      <c r="C33" s="365"/>
      <c r="D33" s="188">
        <v>2</v>
      </c>
      <c r="E33" s="188" t="s">
        <v>426</v>
      </c>
      <c r="F33" s="188" t="s">
        <v>429</v>
      </c>
      <c r="G33" s="188">
        <v>10</v>
      </c>
      <c r="H33" s="133"/>
    </row>
    <row r="34" spans="1:8" ht="11.25" customHeight="1" x14ac:dyDescent="0.2">
      <c r="A34" s="307"/>
      <c r="B34" s="265"/>
      <c r="C34" s="365"/>
      <c r="D34" s="188">
        <v>1</v>
      </c>
      <c r="E34" s="188" t="s">
        <v>427</v>
      </c>
      <c r="F34" s="188" t="s">
        <v>429</v>
      </c>
      <c r="G34" s="188" t="s">
        <v>490</v>
      </c>
      <c r="H34" s="133"/>
    </row>
    <row r="35" spans="1:8" ht="11.25" customHeight="1" x14ac:dyDescent="0.2">
      <c r="A35" s="307"/>
      <c r="B35" s="265"/>
      <c r="C35" s="365"/>
      <c r="D35" s="188">
        <v>1</v>
      </c>
      <c r="E35" s="188" t="s">
        <v>368</v>
      </c>
      <c r="F35" s="188" t="s">
        <v>429</v>
      </c>
      <c r="G35" s="188">
        <v>20</v>
      </c>
      <c r="H35" s="133"/>
    </row>
    <row r="36" spans="1:8" ht="11.25" customHeight="1" x14ac:dyDescent="0.2">
      <c r="A36" s="307"/>
      <c r="B36" s="265"/>
      <c r="C36" s="365"/>
      <c r="D36" s="188">
        <v>1</v>
      </c>
      <c r="E36" s="188" t="s">
        <v>317</v>
      </c>
      <c r="F36" s="188" t="s">
        <v>429</v>
      </c>
      <c r="G36" s="188">
        <v>20</v>
      </c>
      <c r="H36" s="133"/>
    </row>
    <row r="37" spans="1:8" ht="11.25" customHeight="1" x14ac:dyDescent="0.2">
      <c r="A37" s="307"/>
      <c r="B37" s="265"/>
      <c r="C37" s="365"/>
      <c r="D37" s="188">
        <v>1</v>
      </c>
      <c r="E37" s="188" t="s">
        <v>316</v>
      </c>
      <c r="F37" s="188" t="s">
        <v>429</v>
      </c>
      <c r="G37" s="188">
        <v>20</v>
      </c>
      <c r="H37" s="133"/>
    </row>
    <row r="38" spans="1:8" ht="11.25" customHeight="1" x14ac:dyDescent="0.2">
      <c r="A38" s="307"/>
      <c r="B38" s="265"/>
      <c r="C38" s="365"/>
      <c r="D38" s="188">
        <v>1</v>
      </c>
      <c r="E38" s="188" t="s">
        <v>319</v>
      </c>
      <c r="F38" s="188" t="s">
        <v>429</v>
      </c>
      <c r="G38" s="188" t="s">
        <v>490</v>
      </c>
      <c r="H38" s="133"/>
    </row>
    <row r="39" spans="1:8" ht="11.25" customHeight="1" x14ac:dyDescent="0.2">
      <c r="A39" s="124"/>
      <c r="B39" s="122"/>
      <c r="C39" s="240"/>
      <c r="D39" s="133"/>
      <c r="E39" s="227"/>
      <c r="F39" s="133"/>
      <c r="G39" s="133"/>
      <c r="H39" s="133"/>
    </row>
    <row r="40" spans="1:8" ht="11.25" customHeight="1" x14ac:dyDescent="0.2">
      <c r="A40" s="124" t="s">
        <v>32</v>
      </c>
      <c r="B40" s="122" t="s">
        <v>33</v>
      </c>
      <c r="C40" s="240"/>
      <c r="D40" s="133"/>
      <c r="E40" s="133"/>
      <c r="F40" s="133"/>
      <c r="G40" s="133"/>
      <c r="H40" s="133"/>
    </row>
    <row r="41" spans="1:8" ht="11.25" customHeight="1" x14ac:dyDescent="0.2">
      <c r="A41" s="307" t="s">
        <v>34</v>
      </c>
      <c r="B41" s="265" t="s">
        <v>35</v>
      </c>
      <c r="C41" s="365">
        <v>2</v>
      </c>
      <c r="D41" s="181">
        <v>2</v>
      </c>
      <c r="E41" s="181" t="s">
        <v>331</v>
      </c>
      <c r="F41" s="181" t="s">
        <v>429</v>
      </c>
      <c r="G41" s="181" t="s">
        <v>490</v>
      </c>
      <c r="H41" s="133"/>
    </row>
    <row r="42" spans="1:8" ht="11.25" customHeight="1" x14ac:dyDescent="0.2">
      <c r="A42" s="307"/>
      <c r="B42" s="265"/>
      <c r="C42" s="365"/>
      <c r="D42" s="133"/>
      <c r="E42" s="227" t="s">
        <v>327</v>
      </c>
      <c r="F42" s="133"/>
      <c r="G42" s="133"/>
      <c r="H42" s="133"/>
    </row>
    <row r="43" spans="1:8" ht="11.25" customHeight="1" x14ac:dyDescent="0.2">
      <c r="A43" s="307"/>
      <c r="B43" s="265"/>
      <c r="C43" s="365"/>
      <c r="D43" s="133"/>
      <c r="E43" s="227" t="s">
        <v>396</v>
      </c>
      <c r="F43" s="133"/>
      <c r="G43" s="133"/>
      <c r="H43" s="133"/>
    </row>
    <row r="44" spans="1:8" ht="11.25" customHeight="1" x14ac:dyDescent="0.2">
      <c r="A44" s="307"/>
      <c r="B44" s="265"/>
      <c r="C44" s="365"/>
      <c r="D44" s="133"/>
      <c r="E44" s="133"/>
      <c r="F44" s="133"/>
      <c r="G44" s="133"/>
      <c r="H44" s="133"/>
    </row>
    <row r="45" spans="1:8" ht="11.25" customHeight="1" x14ac:dyDescent="0.2">
      <c r="A45" s="307"/>
      <c r="B45" s="265"/>
      <c r="C45" s="365"/>
      <c r="D45" s="133"/>
      <c r="E45" s="133"/>
      <c r="F45" s="133"/>
      <c r="G45" s="133"/>
      <c r="H45" s="133"/>
    </row>
    <row r="46" spans="1:8" ht="11.25" customHeight="1" x14ac:dyDescent="0.2">
      <c r="A46" s="307"/>
      <c r="B46" s="265"/>
      <c r="C46" s="365"/>
      <c r="D46" s="133"/>
      <c r="E46" s="133"/>
      <c r="F46" s="133"/>
      <c r="G46" s="133"/>
      <c r="H46" s="133"/>
    </row>
    <row r="47" spans="1:8" ht="11.25" customHeight="1" x14ac:dyDescent="0.2">
      <c r="A47" s="307"/>
      <c r="B47" s="265"/>
      <c r="C47" s="365"/>
      <c r="D47" s="133"/>
      <c r="E47" s="133"/>
      <c r="F47" s="133"/>
      <c r="G47" s="133"/>
      <c r="H47" s="133"/>
    </row>
    <row r="48" spans="1:8" ht="11.25" customHeight="1" x14ac:dyDescent="0.2">
      <c r="A48" s="307"/>
      <c r="B48" s="265"/>
      <c r="C48" s="365"/>
      <c r="D48" s="133"/>
      <c r="E48" s="133"/>
      <c r="F48" s="133"/>
      <c r="G48" s="133"/>
      <c r="H48" s="133"/>
    </row>
    <row r="49" spans="1:8" ht="11.25" customHeight="1" x14ac:dyDescent="0.2">
      <c r="A49" s="307"/>
      <c r="B49" s="265"/>
      <c r="C49" s="365"/>
      <c r="D49" s="133"/>
      <c r="E49" s="133"/>
      <c r="F49" s="133"/>
      <c r="G49" s="133"/>
      <c r="H49" s="133"/>
    </row>
    <row r="50" spans="1:8" ht="11.25" customHeight="1" x14ac:dyDescent="0.2">
      <c r="A50" s="307" t="s">
        <v>36</v>
      </c>
      <c r="B50" s="265" t="s">
        <v>43</v>
      </c>
      <c r="C50" s="365"/>
      <c r="D50" s="133"/>
      <c r="E50" s="133"/>
      <c r="F50" s="133"/>
      <c r="G50" s="133"/>
      <c r="H50" s="133"/>
    </row>
    <row r="51" spans="1:8" ht="11.25" customHeight="1" x14ac:dyDescent="0.2">
      <c r="A51" s="307"/>
      <c r="B51" s="265"/>
      <c r="C51" s="365"/>
      <c r="D51" s="133"/>
      <c r="E51" s="133"/>
      <c r="F51" s="133"/>
      <c r="G51" s="133"/>
      <c r="H51" s="133"/>
    </row>
    <row r="52" spans="1:8" ht="11.25" customHeight="1" x14ac:dyDescent="0.2">
      <c r="A52" s="307"/>
      <c r="B52" s="265"/>
      <c r="C52" s="365"/>
      <c r="D52" s="133"/>
      <c r="E52" s="133"/>
      <c r="F52" s="133"/>
      <c r="G52" s="133"/>
      <c r="H52" s="133"/>
    </row>
    <row r="53" spans="1:8" ht="11.25" customHeight="1" x14ac:dyDescent="0.2">
      <c r="A53" s="307"/>
      <c r="B53" s="265"/>
      <c r="C53" s="365"/>
      <c r="D53" s="133"/>
      <c r="E53" s="133"/>
      <c r="F53" s="133"/>
      <c r="G53" s="133"/>
      <c r="H53" s="133"/>
    </row>
    <row r="54" spans="1:8" ht="11.25" customHeight="1" x14ac:dyDescent="0.2">
      <c r="A54" s="307"/>
      <c r="B54" s="265"/>
      <c r="C54" s="365"/>
      <c r="D54" s="133"/>
      <c r="E54" s="133"/>
      <c r="F54" s="133"/>
      <c r="G54" s="133"/>
      <c r="H54" s="133"/>
    </row>
    <row r="55" spans="1:8" ht="11.25" customHeight="1" x14ac:dyDescent="0.2">
      <c r="A55" s="307"/>
      <c r="B55" s="265"/>
      <c r="C55" s="365"/>
      <c r="D55" s="133"/>
      <c r="E55" s="133"/>
      <c r="F55" s="133"/>
      <c r="G55" s="133"/>
      <c r="H55" s="133"/>
    </row>
    <row r="56" spans="1:8" ht="11.25" customHeight="1" x14ac:dyDescent="0.2">
      <c r="A56" s="307" t="s">
        <v>37</v>
      </c>
      <c r="B56" s="265" t="s">
        <v>38</v>
      </c>
      <c r="C56" s="365"/>
      <c r="D56" s="133"/>
      <c r="E56" s="133"/>
      <c r="F56" s="133"/>
      <c r="G56" s="133"/>
      <c r="H56" s="133"/>
    </row>
    <row r="57" spans="1:8" ht="11.25" customHeight="1" x14ac:dyDescent="0.2">
      <c r="A57" s="307"/>
      <c r="B57" s="265"/>
      <c r="C57" s="365"/>
      <c r="D57" s="133"/>
      <c r="E57" s="133"/>
      <c r="F57" s="133"/>
      <c r="G57" s="133"/>
      <c r="H57" s="133"/>
    </row>
    <row r="58" spans="1:8" ht="11.25" customHeight="1" x14ac:dyDescent="0.2">
      <c r="A58" s="307"/>
      <c r="B58" s="265"/>
      <c r="C58" s="365"/>
      <c r="D58" s="133"/>
      <c r="E58" s="133"/>
      <c r="F58" s="133"/>
      <c r="G58" s="133"/>
      <c r="H58" s="133"/>
    </row>
    <row r="59" spans="1:8" ht="11.25" customHeight="1" x14ac:dyDescent="0.2">
      <c r="A59" s="307"/>
      <c r="B59" s="265"/>
      <c r="C59" s="365"/>
      <c r="D59" s="133"/>
      <c r="E59" s="133"/>
      <c r="F59" s="133"/>
      <c r="G59" s="133"/>
      <c r="H59" s="133"/>
    </row>
    <row r="60" spans="1:8" ht="11.25" customHeight="1" x14ac:dyDescent="0.2">
      <c r="A60" s="307"/>
      <c r="B60" s="265"/>
      <c r="C60" s="365"/>
      <c r="D60" s="133"/>
      <c r="E60" s="133"/>
      <c r="F60" s="133"/>
      <c r="G60" s="133"/>
      <c r="H60" s="133"/>
    </row>
  </sheetData>
  <protectedRanges>
    <protectedRange sqref="C6 C8 C3:C4 H16 D18:E18 G13:H15 D40:H40 D19:D39 D42:H60 D41 G41:H41 G17:H39 D11:D17 H11:H12" name="Range1"/>
    <protectedRange sqref="F19:F39 F41 F11:F18" name="Range1_1"/>
    <protectedRange password="CDC0" sqref="E11:E16" name="Range1_1_1"/>
    <protectedRange password="CDC0" sqref="E17" name="Range1_2"/>
    <protectedRange sqref="E19:E31" name="Range1_3"/>
    <protectedRange sqref="E32:E33" name="Range1_4"/>
    <protectedRange sqref="E34:E39" name="Range1_6"/>
    <protectedRange sqref="E41" name="Range1_1_1_1"/>
    <protectedRange sqref="G11" name="Range1_5"/>
    <protectedRange sqref="G12" name="Range1_7"/>
    <protectedRange password="CDC0" sqref="G16" name="Range1_13"/>
  </protectedRanges>
  <mergeCells count="22">
    <mergeCell ref="A19:A38"/>
    <mergeCell ref="B19:B38"/>
    <mergeCell ref="C19:C38"/>
    <mergeCell ref="A56:A60"/>
    <mergeCell ref="B56:B60"/>
    <mergeCell ref="C56:C60"/>
    <mergeCell ref="A41:A49"/>
    <mergeCell ref="B41:B49"/>
    <mergeCell ref="C41:C49"/>
    <mergeCell ref="A50:A55"/>
    <mergeCell ref="B50:B55"/>
    <mergeCell ref="C50:C55"/>
    <mergeCell ref="A10:B10"/>
    <mergeCell ref="A6:B6"/>
    <mergeCell ref="A11:A18"/>
    <mergeCell ref="B11:B18"/>
    <mergeCell ref="C11:C18"/>
    <mergeCell ref="A3:B3"/>
    <mergeCell ref="A4:B4"/>
    <mergeCell ref="A5:B5"/>
    <mergeCell ref="A7:B7"/>
    <mergeCell ref="A8:B8"/>
  </mergeCells>
  <hyperlinks>
    <hyperlink ref="E4" location="'b. List of result templates'!A1" display="the list of results templates" xr:uid="{00000000-0004-0000-2700-000000000000}"/>
  </hyperlinks>
  <printOptions gridLines="1"/>
  <pageMargins left="0.74803149606299213" right="0.74803149606299213" top="0.98425196850393704" bottom="0.98425196850393704" header="0.51181102362204722" footer="0.51181102362204722"/>
  <pageSetup paperSize="9" scale="82" fitToHeight="4" orientation="landscape" r:id="rId1"/>
  <headerFooter alignWithMargins="0">
    <oddHeader>&amp;CResidue RESULTS for RAW milk (from species other than bovine)
Group B&amp;RPage &amp;P of &amp;N</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G46"/>
  <sheetViews>
    <sheetView topLeftCell="A12" zoomScaleNormal="100" zoomScaleSheetLayoutView="100" workbookViewId="0">
      <selection activeCell="C6" sqref="C6"/>
    </sheetView>
  </sheetViews>
  <sheetFormatPr defaultColWidth="9.140625" defaultRowHeight="10.5" x14ac:dyDescent="0.2"/>
  <cols>
    <col min="1" max="1" width="40.85546875" style="216" customWidth="1"/>
    <col min="2" max="2" width="23.5703125" style="215" customWidth="1"/>
    <col min="3" max="3" width="13.85546875" style="216" customWidth="1"/>
    <col min="4" max="4" width="37.5703125" style="216" customWidth="1"/>
    <col min="5" max="5" width="13.85546875" style="216" customWidth="1"/>
    <col min="6" max="6" width="22.140625" style="216" bestFit="1" customWidth="1"/>
    <col min="7" max="7" width="26.42578125" style="216" customWidth="1"/>
    <col min="8" max="16384" width="9.140625" style="216"/>
  </cols>
  <sheetData>
    <row r="1" spans="1:7" ht="20.25" x14ac:dyDescent="0.2">
      <c r="A1" s="217" t="s">
        <v>207</v>
      </c>
    </row>
    <row r="2" spans="1:7" ht="9.75" customHeight="1" x14ac:dyDescent="0.2"/>
    <row r="3" spans="1:7" ht="12.75" customHeight="1" x14ac:dyDescent="0.2">
      <c r="A3" s="44" t="s">
        <v>45</v>
      </c>
      <c r="B3" s="40" t="s">
        <v>539</v>
      </c>
      <c r="D3" s="218" t="s">
        <v>186</v>
      </c>
      <c r="F3" s="219" t="s">
        <v>198</v>
      </c>
      <c r="G3" s="219"/>
    </row>
    <row r="4" spans="1:7" ht="20.25" x14ac:dyDescent="0.2">
      <c r="A4" s="44" t="s">
        <v>46</v>
      </c>
      <c r="B4" s="41">
        <v>2023</v>
      </c>
      <c r="D4" s="231" t="s">
        <v>185</v>
      </c>
      <c r="E4" s="221"/>
      <c r="F4" s="219" t="s">
        <v>199</v>
      </c>
      <c r="G4" s="219"/>
    </row>
    <row r="5" spans="1:7" ht="20.25" x14ac:dyDescent="0.2">
      <c r="A5" s="44" t="s">
        <v>47</v>
      </c>
      <c r="B5" s="164" t="s">
        <v>68</v>
      </c>
      <c r="F5" s="219" t="s">
        <v>200</v>
      </c>
      <c r="G5" s="219"/>
    </row>
    <row r="6" spans="1:7" ht="20.25" x14ac:dyDescent="0.2">
      <c r="A6" s="25" t="s">
        <v>86</v>
      </c>
      <c r="B6" s="118">
        <v>3</v>
      </c>
      <c r="D6" s="44" t="s">
        <v>189</v>
      </c>
      <c r="E6" s="219">
        <v>3</v>
      </c>
    </row>
    <row r="7" spans="1:7" ht="9.75" customHeight="1" x14ac:dyDescent="0.2">
      <c r="B7" s="222"/>
      <c r="C7" s="223"/>
      <c r="D7" s="223"/>
    </row>
    <row r="8" spans="1:7" s="224" customFormat="1" ht="63" customHeight="1" x14ac:dyDescent="0.2">
      <c r="A8" s="48" t="s">
        <v>100</v>
      </c>
      <c r="B8" s="47" t="s">
        <v>72</v>
      </c>
      <c r="C8" s="48" t="s">
        <v>197</v>
      </c>
      <c r="D8" s="48" t="s">
        <v>1</v>
      </c>
      <c r="E8" s="48" t="s">
        <v>2</v>
      </c>
      <c r="F8" s="48" t="s">
        <v>73</v>
      </c>
      <c r="G8" s="48" t="s">
        <v>196</v>
      </c>
    </row>
    <row r="9" spans="1:7" ht="9.75" customHeight="1" x14ac:dyDescent="0.2">
      <c r="A9" s="265" t="s">
        <v>75</v>
      </c>
      <c r="B9" s="304"/>
      <c r="C9" s="133"/>
      <c r="D9" s="133"/>
      <c r="E9" s="133"/>
      <c r="F9" s="133"/>
      <c r="G9" s="133"/>
    </row>
    <row r="10" spans="1:7" ht="9.75" customHeight="1" x14ac:dyDescent="0.2">
      <c r="A10" s="265"/>
      <c r="B10" s="304"/>
      <c r="C10" s="133"/>
      <c r="D10" s="133"/>
      <c r="E10" s="133"/>
      <c r="F10" s="133"/>
      <c r="G10" s="133"/>
    </row>
    <row r="11" spans="1:7" ht="9.75" customHeight="1" x14ac:dyDescent="0.2">
      <c r="A11" s="265"/>
      <c r="B11" s="304"/>
      <c r="C11" s="133"/>
      <c r="D11" s="133"/>
      <c r="E11" s="133"/>
      <c r="F11" s="133"/>
      <c r="G11" s="133"/>
    </row>
    <row r="12" spans="1:7" ht="9.75" customHeight="1" x14ac:dyDescent="0.2">
      <c r="A12" s="265"/>
      <c r="B12" s="304"/>
      <c r="C12" s="133"/>
      <c r="D12" s="133"/>
      <c r="E12" s="133"/>
      <c r="F12" s="133"/>
      <c r="G12" s="133"/>
    </row>
    <row r="13" spans="1:7" ht="9.75" customHeight="1" x14ac:dyDescent="0.2">
      <c r="A13" s="265"/>
      <c r="B13" s="304"/>
      <c r="C13" s="133"/>
      <c r="D13" s="133"/>
      <c r="E13" s="133"/>
      <c r="F13" s="133"/>
      <c r="G13" s="133"/>
    </row>
    <row r="14" spans="1:7" ht="9.75" customHeight="1" x14ac:dyDescent="0.2">
      <c r="A14" s="265"/>
      <c r="B14" s="304"/>
      <c r="C14" s="133"/>
      <c r="D14" s="133"/>
      <c r="E14" s="133"/>
      <c r="F14" s="133"/>
      <c r="G14" s="133"/>
    </row>
    <row r="15" spans="1:7" ht="9.75" customHeight="1" x14ac:dyDescent="0.2">
      <c r="A15" s="265"/>
      <c r="B15" s="304"/>
      <c r="C15" s="133"/>
      <c r="D15" s="133"/>
      <c r="E15" s="133"/>
      <c r="F15" s="133"/>
      <c r="G15" s="133"/>
    </row>
    <row r="16" spans="1:7" s="225" customFormat="1" ht="9" customHeight="1" x14ac:dyDescent="0.2">
      <c r="A16" s="265" t="s">
        <v>76</v>
      </c>
      <c r="B16" s="300">
        <v>1</v>
      </c>
      <c r="C16" s="133">
        <v>1</v>
      </c>
      <c r="D16" s="133" t="s">
        <v>341</v>
      </c>
      <c r="E16" s="133" t="s">
        <v>429</v>
      </c>
      <c r="F16" s="133">
        <v>10</v>
      </c>
      <c r="G16" s="133"/>
    </row>
    <row r="17" spans="1:7" s="225" customFormat="1" ht="9" customHeight="1" x14ac:dyDescent="0.2">
      <c r="A17" s="265"/>
      <c r="B17" s="300"/>
      <c r="C17" s="133">
        <v>1</v>
      </c>
      <c r="D17" s="133" t="s">
        <v>342</v>
      </c>
      <c r="E17" s="133" t="s">
        <v>429</v>
      </c>
      <c r="F17" s="133"/>
      <c r="G17" s="133"/>
    </row>
    <row r="18" spans="1:7" s="225" customFormat="1" ht="9" customHeight="1" x14ac:dyDescent="0.2">
      <c r="A18" s="265"/>
      <c r="B18" s="300"/>
      <c r="C18" s="133">
        <v>1</v>
      </c>
      <c r="D18" s="133" t="s">
        <v>343</v>
      </c>
      <c r="E18" s="133" t="s">
        <v>429</v>
      </c>
      <c r="F18" s="133">
        <v>10</v>
      </c>
      <c r="G18" s="133"/>
    </row>
    <row r="19" spans="1:7" s="225" customFormat="1" ht="9" customHeight="1" x14ac:dyDescent="0.2">
      <c r="A19" s="265"/>
      <c r="B19" s="300"/>
      <c r="C19" s="133">
        <v>1</v>
      </c>
      <c r="D19" s="133" t="s">
        <v>344</v>
      </c>
      <c r="E19" s="133" t="s">
        <v>429</v>
      </c>
      <c r="F19" s="133">
        <v>10</v>
      </c>
      <c r="G19" s="133"/>
    </row>
    <row r="20" spans="1:7" s="225" customFormat="1" ht="9" customHeight="1" x14ac:dyDescent="0.2">
      <c r="A20" s="265"/>
      <c r="B20" s="300"/>
      <c r="C20" s="133">
        <v>1</v>
      </c>
      <c r="D20" s="133" t="s">
        <v>318</v>
      </c>
      <c r="E20" s="133" t="s">
        <v>429</v>
      </c>
      <c r="F20" s="133">
        <v>20</v>
      </c>
      <c r="G20" s="133"/>
    </row>
    <row r="21" spans="1:7" s="225" customFormat="1" ht="9" customHeight="1" x14ac:dyDescent="0.2">
      <c r="A21" s="265"/>
      <c r="B21" s="300"/>
      <c r="C21" s="133">
        <v>1</v>
      </c>
      <c r="D21" s="133" t="s">
        <v>345</v>
      </c>
      <c r="E21" s="133" t="s">
        <v>429</v>
      </c>
      <c r="F21" s="133">
        <v>20</v>
      </c>
      <c r="G21" s="133"/>
    </row>
    <row r="22" spans="1:7" s="225" customFormat="1" ht="9" customHeight="1" x14ac:dyDescent="0.2">
      <c r="A22" s="265"/>
      <c r="B22" s="300"/>
      <c r="C22" s="133">
        <v>1</v>
      </c>
      <c r="D22" s="133" t="s">
        <v>346</v>
      </c>
      <c r="E22" s="133" t="s">
        <v>429</v>
      </c>
      <c r="F22" s="133">
        <v>20</v>
      </c>
      <c r="G22" s="133"/>
    </row>
    <row r="23" spans="1:7" ht="9.75" customHeight="1" x14ac:dyDescent="0.2">
      <c r="A23" s="265"/>
      <c r="B23" s="300"/>
      <c r="C23" s="133">
        <v>1</v>
      </c>
      <c r="D23" s="133" t="s">
        <v>347</v>
      </c>
      <c r="E23" s="133" t="s">
        <v>429</v>
      </c>
      <c r="F23" s="133">
        <v>10</v>
      </c>
      <c r="G23" s="133"/>
    </row>
    <row r="24" spans="1:7" ht="9.75" customHeight="1" x14ac:dyDescent="0.2">
      <c r="A24" s="265"/>
      <c r="B24" s="300"/>
      <c r="C24" s="133">
        <v>1</v>
      </c>
      <c r="D24" s="133" t="s">
        <v>348</v>
      </c>
      <c r="E24" s="133" t="s">
        <v>429</v>
      </c>
      <c r="F24" s="133">
        <v>10</v>
      </c>
      <c r="G24" s="133"/>
    </row>
    <row r="25" spans="1:7" ht="9.75" customHeight="1" x14ac:dyDescent="0.2">
      <c r="A25" s="265"/>
      <c r="B25" s="300"/>
      <c r="C25" s="133">
        <v>1</v>
      </c>
      <c r="D25" s="133" t="s">
        <v>349</v>
      </c>
      <c r="E25" s="133" t="s">
        <v>429</v>
      </c>
      <c r="F25" s="133">
        <v>10</v>
      </c>
      <c r="G25" s="133"/>
    </row>
    <row r="26" spans="1:7" ht="9.75" customHeight="1" x14ac:dyDescent="0.2">
      <c r="A26" s="265"/>
      <c r="B26" s="300"/>
      <c r="C26" s="133">
        <v>1</v>
      </c>
      <c r="D26" s="133" t="s">
        <v>350</v>
      </c>
      <c r="E26" s="133" t="s">
        <v>429</v>
      </c>
      <c r="F26" s="133">
        <v>10</v>
      </c>
      <c r="G26" s="133"/>
    </row>
    <row r="27" spans="1:7" ht="9.75" customHeight="1" x14ac:dyDescent="0.2">
      <c r="A27" s="265"/>
      <c r="B27" s="300"/>
      <c r="C27" s="133">
        <v>1</v>
      </c>
      <c r="D27" s="133" t="s">
        <v>351</v>
      </c>
      <c r="E27" s="133" t="s">
        <v>429</v>
      </c>
      <c r="F27" s="133">
        <v>50</v>
      </c>
      <c r="G27" s="133"/>
    </row>
    <row r="28" spans="1:7" ht="9.75" customHeight="1" x14ac:dyDescent="0.2">
      <c r="A28" s="265" t="s">
        <v>77</v>
      </c>
      <c r="B28" s="300">
        <v>1</v>
      </c>
      <c r="C28" s="133">
        <v>1</v>
      </c>
      <c r="D28" s="133" t="s">
        <v>352</v>
      </c>
      <c r="E28" s="133" t="s">
        <v>429</v>
      </c>
      <c r="F28" s="183">
        <v>10</v>
      </c>
      <c r="G28" s="133"/>
    </row>
    <row r="29" spans="1:7" ht="9.75" customHeight="1" x14ac:dyDescent="0.2">
      <c r="A29" s="265"/>
      <c r="B29" s="300"/>
      <c r="C29" s="133">
        <v>1</v>
      </c>
      <c r="D29" s="133" t="s">
        <v>353</v>
      </c>
      <c r="E29" s="133" t="s">
        <v>429</v>
      </c>
      <c r="F29" s="183">
        <v>10</v>
      </c>
      <c r="G29" s="133"/>
    </row>
    <row r="30" spans="1:7" ht="9.75" customHeight="1" x14ac:dyDescent="0.2">
      <c r="A30" s="265"/>
      <c r="B30" s="300"/>
      <c r="C30" s="133">
        <v>1</v>
      </c>
      <c r="D30" s="133" t="s">
        <v>354</v>
      </c>
      <c r="E30" s="133" t="s">
        <v>429</v>
      </c>
      <c r="F30" s="183">
        <v>10</v>
      </c>
      <c r="G30" s="133"/>
    </row>
    <row r="31" spans="1:7" ht="9.75" customHeight="1" x14ac:dyDescent="0.2">
      <c r="A31" s="265"/>
      <c r="B31" s="300"/>
      <c r="C31" s="133">
        <v>1</v>
      </c>
      <c r="D31" s="133" t="s">
        <v>355</v>
      </c>
      <c r="E31" s="133" t="s">
        <v>429</v>
      </c>
      <c r="F31" s="183">
        <v>10</v>
      </c>
      <c r="G31" s="133"/>
    </row>
    <row r="32" spans="1:7" ht="9.75" customHeight="1" x14ac:dyDescent="0.2">
      <c r="A32" s="265"/>
      <c r="B32" s="300"/>
      <c r="C32" s="133">
        <v>1</v>
      </c>
      <c r="D32" s="133" t="s">
        <v>356</v>
      </c>
      <c r="E32" s="133" t="s">
        <v>429</v>
      </c>
      <c r="F32" s="183">
        <v>50</v>
      </c>
      <c r="G32" s="133"/>
    </row>
    <row r="33" spans="1:7" ht="9.75" customHeight="1" x14ac:dyDescent="0.2">
      <c r="A33" s="265"/>
      <c r="B33" s="300"/>
      <c r="C33" s="133">
        <v>1</v>
      </c>
      <c r="D33" s="133" t="s">
        <v>357</v>
      </c>
      <c r="E33" s="133" t="s">
        <v>429</v>
      </c>
      <c r="F33" s="183">
        <v>50</v>
      </c>
      <c r="G33" s="133"/>
    </row>
    <row r="34" spans="1:7" ht="9.75" customHeight="1" x14ac:dyDescent="0.2">
      <c r="A34" s="265"/>
      <c r="B34" s="300"/>
      <c r="C34" s="133">
        <v>1</v>
      </c>
      <c r="D34" s="133" t="s">
        <v>357</v>
      </c>
      <c r="E34" s="133" t="s">
        <v>429</v>
      </c>
      <c r="F34" s="181">
        <v>50</v>
      </c>
      <c r="G34" s="133"/>
    </row>
    <row r="35" spans="1:7" s="225" customFormat="1" ht="12.75" customHeight="1" x14ac:dyDescent="0.2">
      <c r="A35" s="265" t="s">
        <v>78</v>
      </c>
      <c r="B35" s="300">
        <v>1</v>
      </c>
      <c r="C35" s="133">
        <v>1</v>
      </c>
      <c r="D35" s="133" t="s">
        <v>367</v>
      </c>
      <c r="E35" s="133" t="s">
        <v>429</v>
      </c>
      <c r="F35" s="133">
        <v>20</v>
      </c>
      <c r="G35" s="133"/>
    </row>
    <row r="36" spans="1:7" ht="9.75" customHeight="1" x14ac:dyDescent="0.2">
      <c r="A36" s="265"/>
      <c r="B36" s="300"/>
      <c r="C36" s="133">
        <v>1</v>
      </c>
      <c r="D36" s="133" t="s">
        <v>368</v>
      </c>
      <c r="E36" s="133" t="s">
        <v>429</v>
      </c>
      <c r="F36" s="133">
        <v>20</v>
      </c>
      <c r="G36" s="133"/>
    </row>
    <row r="37" spans="1:7" ht="9.75" customHeight="1" x14ac:dyDescent="0.2">
      <c r="A37" s="265"/>
      <c r="B37" s="300"/>
      <c r="C37" s="133">
        <v>1</v>
      </c>
      <c r="D37" s="133" t="s">
        <v>317</v>
      </c>
      <c r="E37" s="133" t="s">
        <v>429</v>
      </c>
      <c r="F37" s="133">
        <v>20</v>
      </c>
      <c r="G37" s="133"/>
    </row>
    <row r="38" spans="1:7" ht="9.75" customHeight="1" x14ac:dyDescent="0.2">
      <c r="A38" s="265"/>
      <c r="B38" s="300"/>
      <c r="C38" s="133">
        <v>1</v>
      </c>
      <c r="D38" s="133" t="s">
        <v>316</v>
      </c>
      <c r="E38" s="133" t="s">
        <v>429</v>
      </c>
      <c r="F38" s="133">
        <v>20</v>
      </c>
      <c r="G38" s="133"/>
    </row>
    <row r="39" spans="1:7" ht="9.75" customHeight="1" x14ac:dyDescent="0.2">
      <c r="A39" s="265"/>
      <c r="B39" s="300"/>
      <c r="C39" s="133">
        <v>1</v>
      </c>
      <c r="D39" s="133" t="s">
        <v>319</v>
      </c>
      <c r="E39" s="133" t="s">
        <v>429</v>
      </c>
      <c r="F39" s="133" t="s">
        <v>490</v>
      </c>
      <c r="G39" s="133"/>
    </row>
    <row r="40" spans="1:7" ht="9.75" customHeight="1" x14ac:dyDescent="0.2">
      <c r="A40" s="265"/>
      <c r="B40" s="300"/>
      <c r="C40" s="133"/>
      <c r="D40" s="133"/>
      <c r="E40" s="133"/>
      <c r="F40" s="133"/>
      <c r="G40" s="133"/>
    </row>
    <row r="41" spans="1:7" ht="9.75" customHeight="1" x14ac:dyDescent="0.2">
      <c r="A41" s="265" t="s">
        <v>79</v>
      </c>
      <c r="B41" s="300"/>
      <c r="C41" s="133"/>
      <c r="D41" s="133"/>
      <c r="E41" s="133"/>
      <c r="F41" s="133"/>
      <c r="G41" s="133"/>
    </row>
    <row r="42" spans="1:7" ht="9.75" customHeight="1" x14ac:dyDescent="0.2">
      <c r="A42" s="265"/>
      <c r="B42" s="300"/>
      <c r="C42" s="133"/>
      <c r="D42" s="133"/>
      <c r="E42" s="133"/>
      <c r="F42" s="133"/>
      <c r="G42" s="133"/>
    </row>
    <row r="43" spans="1:7" ht="9.75" customHeight="1" x14ac:dyDescent="0.2">
      <c r="A43" s="265"/>
      <c r="B43" s="300"/>
      <c r="C43" s="133"/>
      <c r="D43" s="133"/>
      <c r="E43" s="133"/>
      <c r="F43" s="133"/>
      <c r="G43" s="133"/>
    </row>
    <row r="44" spans="1:7" ht="9.75" customHeight="1" x14ac:dyDescent="0.2">
      <c r="A44" s="265"/>
      <c r="B44" s="300"/>
      <c r="C44" s="133"/>
      <c r="D44" s="133"/>
      <c r="E44" s="133"/>
      <c r="F44" s="133"/>
      <c r="G44" s="133"/>
    </row>
    <row r="45" spans="1:7" ht="9.75" customHeight="1" x14ac:dyDescent="0.2">
      <c r="A45" s="265"/>
      <c r="B45" s="300"/>
      <c r="C45" s="133"/>
      <c r="D45" s="133"/>
      <c r="E45" s="133"/>
      <c r="F45" s="133"/>
      <c r="G45" s="133"/>
    </row>
    <row r="46" spans="1:7" ht="9.75" customHeight="1" x14ac:dyDescent="0.2">
      <c r="A46" s="265"/>
      <c r="B46" s="300"/>
      <c r="C46" s="133"/>
      <c r="D46" s="133"/>
      <c r="E46" s="133"/>
      <c r="F46" s="133"/>
      <c r="G46" s="133"/>
    </row>
  </sheetData>
  <protectedRanges>
    <protectedRange password="CDC0" sqref="B3:B4 C9:G15 C44:G46 E16:G27 C16:C43 E35:G43 E28:E34 G28:G34" name="Range1"/>
    <protectedRange password="CDC0" sqref="D16:D43" name="Range1_1"/>
    <protectedRange password="CDC0" sqref="F34" name="Range1_1_1_3"/>
  </protectedRanges>
  <mergeCells count="10">
    <mergeCell ref="A35:A40"/>
    <mergeCell ref="B35:B40"/>
    <mergeCell ref="A41:A46"/>
    <mergeCell ref="B41:B46"/>
    <mergeCell ref="A9:A15"/>
    <mergeCell ref="B9:B15"/>
    <mergeCell ref="A16:A27"/>
    <mergeCell ref="B16:B27"/>
    <mergeCell ref="A28:A34"/>
    <mergeCell ref="B28:B34"/>
  </mergeCells>
  <hyperlinks>
    <hyperlink ref="D4" location="'b. List of result templates'!A1" display="the list of results templates" xr:uid="{00000000-0004-0000-2800-000000000000}"/>
  </hyperlinks>
  <printOptions gridLines="1"/>
  <pageMargins left="0.74803149606299213" right="0.31496062992125984" top="0.98425196850393704" bottom="0.98425196850393704" header="0.51181102362204722" footer="0.51181102362204722"/>
  <pageSetup paperSize="9" scale="77" fitToHeight="4" orientation="landscape" r:id="rId1"/>
  <headerFooter alignWithMargins="0">
    <oddHeader>&amp;CResidue RESULTS for Bovine milk 
Pesticides&amp;RPage &amp;P of &amp;N</oddHeader>
  </headerFooter>
  <rowBreaks count="1" manualBreakCount="1">
    <brk id="7" max="1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G28"/>
  <sheetViews>
    <sheetView topLeftCell="B1" zoomScaleNormal="100" zoomScaleSheetLayoutView="100" workbookViewId="0">
      <selection activeCell="G19" sqref="G19"/>
    </sheetView>
  </sheetViews>
  <sheetFormatPr defaultColWidth="9.140625" defaultRowHeight="10.5" x14ac:dyDescent="0.2"/>
  <cols>
    <col min="1" max="1" width="35.42578125" style="3" customWidth="1"/>
    <col min="2" max="2" width="20.85546875" style="2" customWidth="1"/>
    <col min="3" max="3" width="14" style="3" customWidth="1"/>
    <col min="4" max="4" width="32" style="3" customWidth="1"/>
    <col min="5" max="5" width="17.5703125" style="3" customWidth="1"/>
    <col min="6" max="6" width="22.140625" style="3" bestFit="1" customWidth="1"/>
    <col min="7" max="7" width="22" style="3" customWidth="1"/>
    <col min="8" max="16384" width="9.140625" style="3"/>
  </cols>
  <sheetData>
    <row r="1" spans="1:7" ht="20.25" x14ac:dyDescent="0.2">
      <c r="A1" s="43" t="s">
        <v>208</v>
      </c>
    </row>
    <row r="2" spans="1:7" ht="9.75" customHeight="1" thickBot="1" x14ac:dyDescent="0.25"/>
    <row r="3" spans="1:7" ht="12.75" customHeight="1" x14ac:dyDescent="0.2">
      <c r="A3" s="44" t="s">
        <v>45</v>
      </c>
      <c r="B3" s="40"/>
      <c r="D3" s="96" t="s">
        <v>186</v>
      </c>
      <c r="F3" s="104" t="s">
        <v>198</v>
      </c>
      <c r="G3" s="105"/>
    </row>
    <row r="4" spans="1:7" ht="16.5" customHeight="1" thickBot="1" x14ac:dyDescent="0.25">
      <c r="A4" s="45" t="s">
        <v>46</v>
      </c>
      <c r="B4" s="41">
        <v>2023</v>
      </c>
      <c r="D4" s="97" t="s">
        <v>185</v>
      </c>
      <c r="E4" s="4"/>
      <c r="F4" s="106" t="s">
        <v>199</v>
      </c>
      <c r="G4" s="107"/>
    </row>
    <row r="5" spans="1:7" ht="21" thickBot="1" x14ac:dyDescent="0.25">
      <c r="A5" s="44" t="s">
        <v>47</v>
      </c>
      <c r="B5" s="126" t="s">
        <v>91</v>
      </c>
      <c r="F5" s="108" t="s">
        <v>200</v>
      </c>
      <c r="G5" s="109"/>
    </row>
    <row r="6" spans="1:7" ht="20.25" customHeight="1" thickBot="1" x14ac:dyDescent="0.25">
      <c r="A6" s="25" t="s">
        <v>48</v>
      </c>
      <c r="B6" s="119">
        <v>14</v>
      </c>
      <c r="D6" s="92" t="s">
        <v>189</v>
      </c>
      <c r="E6" s="93">
        <v>14</v>
      </c>
    </row>
    <row r="7" spans="1:7" ht="9.75" customHeight="1" x14ac:dyDescent="0.2">
      <c r="B7" s="9"/>
      <c r="C7" s="11"/>
      <c r="D7" s="11"/>
    </row>
    <row r="8" spans="1:7" s="12" customFormat="1" ht="52.5" customHeight="1" x14ac:dyDescent="0.2">
      <c r="A8" s="48" t="s">
        <v>95</v>
      </c>
      <c r="B8" s="47" t="s">
        <v>72</v>
      </c>
      <c r="C8" s="48" t="s">
        <v>192</v>
      </c>
      <c r="D8" s="48" t="s">
        <v>1</v>
      </c>
      <c r="E8" s="48" t="s">
        <v>2</v>
      </c>
      <c r="F8" s="48" t="s">
        <v>73</v>
      </c>
      <c r="G8" s="48" t="s">
        <v>196</v>
      </c>
    </row>
    <row r="9" spans="1:7" ht="11.25" customHeight="1" x14ac:dyDescent="0.2">
      <c r="A9" s="265" t="s">
        <v>94</v>
      </c>
      <c r="B9" s="300">
        <v>2</v>
      </c>
      <c r="C9" s="30">
        <v>2</v>
      </c>
      <c r="D9" s="181" t="s">
        <v>358</v>
      </c>
      <c r="E9" s="18" t="s">
        <v>429</v>
      </c>
      <c r="F9" s="20">
        <v>40</v>
      </c>
      <c r="G9" s="20"/>
    </row>
    <row r="10" spans="1:7" ht="9.75" customHeight="1" x14ac:dyDescent="0.2">
      <c r="A10" s="265"/>
      <c r="B10" s="300"/>
      <c r="C10" s="30"/>
      <c r="D10" s="18"/>
      <c r="E10" s="18"/>
      <c r="F10" s="20"/>
      <c r="G10" s="20"/>
    </row>
    <row r="11" spans="1:7" ht="9.75" customHeight="1" x14ac:dyDescent="0.2">
      <c r="A11" s="265"/>
      <c r="B11" s="300"/>
      <c r="C11" s="30"/>
      <c r="D11" s="18"/>
      <c r="E11" s="18"/>
      <c r="F11" s="18"/>
      <c r="G11" s="18"/>
    </row>
    <row r="12" spans="1:7" ht="9.75" customHeight="1" x14ac:dyDescent="0.2">
      <c r="A12" s="265"/>
      <c r="B12" s="300"/>
      <c r="C12" s="32"/>
      <c r="D12" s="31"/>
      <c r="E12" s="18"/>
      <c r="F12" s="18"/>
      <c r="G12" s="18"/>
    </row>
    <row r="13" spans="1:7" ht="9.75" customHeight="1" x14ac:dyDescent="0.2">
      <c r="A13" s="265"/>
      <c r="B13" s="300"/>
      <c r="C13" s="35"/>
      <c r="D13" s="21"/>
      <c r="E13" s="22"/>
      <c r="F13" s="22"/>
      <c r="G13" s="22"/>
    </row>
    <row r="14" spans="1:7" ht="11.25" customHeight="1" x14ac:dyDescent="0.2">
      <c r="A14" s="265" t="s">
        <v>80</v>
      </c>
      <c r="B14" s="300">
        <v>2</v>
      </c>
      <c r="C14" s="30">
        <v>2</v>
      </c>
      <c r="D14" s="18" t="s">
        <v>360</v>
      </c>
      <c r="E14" s="18" t="s">
        <v>429</v>
      </c>
      <c r="F14" s="20">
        <v>20</v>
      </c>
      <c r="G14" s="20"/>
    </row>
    <row r="15" spans="1:7" ht="9.75" customHeight="1" x14ac:dyDescent="0.2">
      <c r="A15" s="265"/>
      <c r="B15" s="300"/>
      <c r="C15" s="30"/>
      <c r="D15" s="18"/>
      <c r="E15" s="18"/>
      <c r="F15" s="20"/>
      <c r="G15" s="20"/>
    </row>
    <row r="16" spans="1:7" ht="9.75" customHeight="1" x14ac:dyDescent="0.2">
      <c r="A16" s="265"/>
      <c r="B16" s="300"/>
      <c r="C16" s="30"/>
      <c r="D16" s="18"/>
      <c r="E16" s="18"/>
      <c r="F16" s="18"/>
      <c r="G16" s="18"/>
    </row>
    <row r="17" spans="1:7" ht="9.75" customHeight="1" x14ac:dyDescent="0.2">
      <c r="A17" s="265"/>
      <c r="B17" s="300"/>
      <c r="C17" s="30"/>
      <c r="D17" s="31"/>
      <c r="E17" s="18"/>
      <c r="F17" s="18"/>
      <c r="G17" s="18"/>
    </row>
    <row r="18" spans="1:7" ht="9.75" customHeight="1" x14ac:dyDescent="0.2">
      <c r="A18" s="265"/>
      <c r="B18" s="300"/>
      <c r="C18" s="30"/>
      <c r="D18" s="21"/>
      <c r="E18" s="22"/>
      <c r="F18" s="22"/>
      <c r="G18" s="22"/>
    </row>
    <row r="19" spans="1:7" ht="11.25" customHeight="1" x14ac:dyDescent="0.2">
      <c r="A19" s="265" t="s">
        <v>81</v>
      </c>
      <c r="B19" s="300">
        <v>10</v>
      </c>
      <c r="C19" s="30">
        <v>10</v>
      </c>
      <c r="D19" s="18" t="s">
        <v>430</v>
      </c>
      <c r="E19" s="18" t="s">
        <v>429</v>
      </c>
      <c r="F19" s="20">
        <v>0.05</v>
      </c>
      <c r="G19" s="20">
        <v>2</v>
      </c>
    </row>
    <row r="20" spans="1:7" ht="9.75" customHeight="1" x14ac:dyDescent="0.2">
      <c r="A20" s="265"/>
      <c r="B20" s="300"/>
      <c r="C20" s="30"/>
      <c r="D20" s="18"/>
      <c r="E20" s="18"/>
      <c r="F20" s="20"/>
      <c r="G20" s="20"/>
    </row>
    <row r="21" spans="1:7" ht="9.75" customHeight="1" x14ac:dyDescent="0.2">
      <c r="A21" s="265"/>
      <c r="B21" s="300"/>
      <c r="C21" s="30"/>
      <c r="D21" s="18"/>
      <c r="E21" s="18"/>
      <c r="F21" s="18"/>
      <c r="G21" s="18"/>
    </row>
    <row r="22" spans="1:7" ht="9.75" customHeight="1" x14ac:dyDescent="0.2">
      <c r="A22" s="265"/>
      <c r="B22" s="300"/>
      <c r="C22" s="32"/>
      <c r="D22" s="31"/>
      <c r="E22" s="18"/>
      <c r="F22" s="18"/>
      <c r="G22" s="18"/>
    </row>
    <row r="23" spans="1:7" ht="9.75" customHeight="1" x14ac:dyDescent="0.2">
      <c r="A23" s="265"/>
      <c r="B23" s="300"/>
      <c r="C23" s="35"/>
      <c r="D23" s="21"/>
      <c r="E23" s="22"/>
      <c r="F23" s="22"/>
      <c r="G23" s="22"/>
    </row>
    <row r="24" spans="1:7" ht="11.25" customHeight="1" x14ac:dyDescent="0.2">
      <c r="A24" s="265" t="s">
        <v>79</v>
      </c>
      <c r="B24" s="300"/>
      <c r="C24" s="30"/>
      <c r="D24" s="18"/>
      <c r="E24" s="18"/>
      <c r="F24" s="20"/>
      <c r="G24" s="20"/>
    </row>
    <row r="25" spans="1:7" ht="9.75" customHeight="1" x14ac:dyDescent="0.2">
      <c r="A25" s="265"/>
      <c r="B25" s="300"/>
      <c r="C25" s="30"/>
      <c r="D25" s="18"/>
      <c r="E25" s="18"/>
      <c r="F25" s="20"/>
      <c r="G25" s="20"/>
    </row>
    <row r="26" spans="1:7" ht="9.75" customHeight="1" x14ac:dyDescent="0.2">
      <c r="A26" s="265"/>
      <c r="B26" s="300"/>
      <c r="C26" s="30"/>
      <c r="D26" s="18"/>
      <c r="E26" s="18"/>
      <c r="F26" s="18"/>
      <c r="G26" s="18"/>
    </row>
    <row r="27" spans="1:7" ht="9.75" customHeight="1" x14ac:dyDescent="0.2">
      <c r="A27" s="265"/>
      <c r="B27" s="300"/>
      <c r="C27" s="32"/>
      <c r="D27" s="31"/>
      <c r="E27" s="18"/>
      <c r="F27" s="18"/>
      <c r="G27" s="18"/>
    </row>
    <row r="28" spans="1:7" ht="9.75" customHeight="1" x14ac:dyDescent="0.2">
      <c r="A28" s="265"/>
      <c r="B28" s="300"/>
      <c r="C28" s="35"/>
      <c r="D28" s="21"/>
      <c r="E28" s="22"/>
      <c r="F28" s="22"/>
      <c r="G28" s="22"/>
    </row>
  </sheetData>
  <protectedRanges>
    <protectedRange password="CDC0" sqref="B3:B4 C20:G28" name="Range1"/>
    <protectedRange password="CDC0" sqref="C9 E9:G9 C14:C18 E14:G17 D18:G18 C19:G19 C10:G13" name="Range1_1"/>
    <protectedRange password="CDC0" sqref="D9" name="Range1_4_1"/>
    <protectedRange password="CDC0" sqref="D14:D17" name="Range1_1_1"/>
  </protectedRanges>
  <mergeCells count="8">
    <mergeCell ref="A19:A23"/>
    <mergeCell ref="B19:B23"/>
    <mergeCell ref="A24:A28"/>
    <mergeCell ref="B24:B28"/>
    <mergeCell ref="A9:A13"/>
    <mergeCell ref="B9:B13"/>
    <mergeCell ref="A14:A18"/>
    <mergeCell ref="B14:B18"/>
  </mergeCells>
  <hyperlinks>
    <hyperlink ref="D4" location="'b. List of result templates'!A1" display="the list of results templates" xr:uid="{00000000-0004-0000-2900-000000000000}"/>
  </hyperlinks>
  <printOptions gridLines="1"/>
  <pageMargins left="0.74803149606299213" right="0.31496062992125984" top="0.98425196850393704" bottom="0.98425196850393704" header="0.51181102362204722" footer="0.51181102362204722"/>
  <pageSetup paperSize="9" scale="81" fitToHeight="4" orientation="landscape" r:id="rId1"/>
  <headerFooter alignWithMargins="0">
    <oddHeader>&amp;CResidue RESULTS for milk (species other than bovine)  
Contaminants&amp;RPage &amp;P of &amp;N</oddHeader>
  </headerFooter>
  <rowBreaks count="1" manualBreakCount="1">
    <brk id="7" max="1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I84"/>
  <sheetViews>
    <sheetView topLeftCell="A56" zoomScale="89" zoomScaleNormal="89" zoomScaleSheetLayoutView="88" workbookViewId="0">
      <selection activeCell="I71" sqref="I71"/>
    </sheetView>
  </sheetViews>
  <sheetFormatPr defaultColWidth="9.140625" defaultRowHeight="10.5" x14ac:dyDescent="0.2"/>
  <cols>
    <col min="1" max="1" width="4.5703125" style="3" customWidth="1"/>
    <col min="2" max="2" width="23" style="3" customWidth="1"/>
    <col min="3" max="3" width="9.42578125" style="2" customWidth="1"/>
    <col min="4" max="4" width="9.42578125" style="3" customWidth="1"/>
    <col min="5" max="5" width="13.85546875" style="3" customWidth="1"/>
    <col min="6" max="6" width="28" style="3" customWidth="1"/>
    <col min="7" max="7" width="19.85546875" style="3" customWidth="1"/>
    <col min="8" max="8" width="35.5703125" style="3" customWidth="1"/>
    <col min="9" max="9" width="21.5703125" style="3" customWidth="1"/>
    <col min="10" max="16384" width="9.140625" style="3"/>
  </cols>
  <sheetData>
    <row r="1" spans="1:9" ht="20.25" x14ac:dyDescent="0.2">
      <c r="A1" s="43" t="s">
        <v>212</v>
      </c>
      <c r="B1" s="1"/>
    </row>
    <row r="2" spans="1:9" ht="9.75" customHeight="1" thickBot="1" x14ac:dyDescent="0.25"/>
    <row r="3" spans="1:9" ht="12.75" customHeight="1" x14ac:dyDescent="0.2">
      <c r="A3" s="266" t="s">
        <v>45</v>
      </c>
      <c r="B3" s="267"/>
      <c r="C3" s="270" t="s">
        <v>539</v>
      </c>
      <c r="D3" s="271"/>
      <c r="F3" s="96" t="s">
        <v>186</v>
      </c>
      <c r="H3" s="104" t="s">
        <v>198</v>
      </c>
      <c r="I3" s="105"/>
    </row>
    <row r="4" spans="1:9" ht="21" thickBot="1" x14ac:dyDescent="0.25">
      <c r="A4" s="268" t="s">
        <v>46</v>
      </c>
      <c r="B4" s="269"/>
      <c r="C4" s="334">
        <v>2023</v>
      </c>
      <c r="D4" s="335"/>
      <c r="F4" s="130" t="s">
        <v>185</v>
      </c>
      <c r="G4" s="4"/>
      <c r="H4" s="106" t="s">
        <v>199</v>
      </c>
      <c r="I4" s="107"/>
    </row>
    <row r="5" spans="1:9" ht="21" thickBot="1" x14ac:dyDescent="0.25">
      <c r="A5" s="266" t="s">
        <v>47</v>
      </c>
      <c r="B5" s="267"/>
      <c r="C5" s="336" t="s">
        <v>59</v>
      </c>
      <c r="D5" s="337"/>
      <c r="G5" s="4"/>
      <c r="H5" s="108" t="s">
        <v>200</v>
      </c>
      <c r="I5" s="109"/>
    </row>
    <row r="6" spans="1:9" ht="45.75" customHeight="1" thickBot="1" x14ac:dyDescent="0.25">
      <c r="A6" s="325" t="s">
        <v>224</v>
      </c>
      <c r="B6" s="366"/>
      <c r="C6" s="367">
        <v>6249</v>
      </c>
      <c r="D6" s="368"/>
      <c r="H6" s="7"/>
    </row>
    <row r="7" spans="1:9" ht="21.75" customHeight="1" thickBot="1" x14ac:dyDescent="0.25">
      <c r="A7" s="340" t="s">
        <v>204</v>
      </c>
      <c r="B7" s="341"/>
      <c r="C7" s="279">
        <f>($C$6)/2000</f>
        <v>3.1244999999999998</v>
      </c>
      <c r="D7" s="281"/>
    </row>
    <row r="8" spans="1:9" ht="21" thickBot="1" x14ac:dyDescent="0.25">
      <c r="A8" s="265" t="s">
        <v>48</v>
      </c>
      <c r="B8" s="267"/>
      <c r="C8" s="290">
        <v>14</v>
      </c>
      <c r="D8" s="292"/>
      <c r="F8" s="92" t="s">
        <v>189</v>
      </c>
      <c r="G8" s="208">
        <v>15</v>
      </c>
    </row>
    <row r="9" spans="1:9" ht="9.75" customHeight="1" x14ac:dyDescent="0.2">
      <c r="B9" s="8"/>
      <c r="C9" s="9"/>
      <c r="D9" s="10"/>
      <c r="E9" s="11"/>
      <c r="F9" s="11"/>
    </row>
    <row r="10" spans="1:9" ht="24" customHeight="1" x14ac:dyDescent="0.2">
      <c r="A10" s="284" t="s">
        <v>99</v>
      </c>
      <c r="B10" s="285"/>
      <c r="C10" s="346" t="s">
        <v>225</v>
      </c>
      <c r="D10" s="347"/>
      <c r="E10" s="258" t="s">
        <v>192</v>
      </c>
      <c r="F10" s="258" t="s">
        <v>1</v>
      </c>
      <c r="G10" s="258" t="s">
        <v>2</v>
      </c>
      <c r="H10" s="258" t="s">
        <v>73</v>
      </c>
      <c r="I10" s="258" t="s">
        <v>196</v>
      </c>
    </row>
    <row r="11" spans="1:9" ht="27" customHeight="1" x14ac:dyDescent="0.2">
      <c r="A11" s="288"/>
      <c r="B11" s="289"/>
      <c r="C11" s="131" t="s">
        <v>3</v>
      </c>
      <c r="D11" s="132" t="s">
        <v>0</v>
      </c>
      <c r="E11" s="260"/>
      <c r="F11" s="260"/>
      <c r="G11" s="260"/>
      <c r="H11" s="260"/>
      <c r="I11" s="260"/>
    </row>
    <row r="12" spans="1:9" ht="9.75" customHeight="1" x14ac:dyDescent="0.2">
      <c r="A12" s="37" t="s">
        <v>17</v>
      </c>
      <c r="B12" s="25" t="s">
        <v>9</v>
      </c>
      <c r="C12" s="26">
        <v>0</v>
      </c>
      <c r="D12" s="128">
        <v>1</v>
      </c>
      <c r="E12" s="30">
        <v>1</v>
      </c>
      <c r="F12" s="31" t="s">
        <v>9</v>
      </c>
      <c r="G12" s="134" t="s">
        <v>433</v>
      </c>
      <c r="H12" s="133" t="s">
        <v>490</v>
      </c>
      <c r="I12" s="133"/>
    </row>
    <row r="13" spans="1:9" ht="9.75" customHeight="1" x14ac:dyDescent="0.2">
      <c r="A13" s="264" t="s">
        <v>18</v>
      </c>
      <c r="B13" s="266" t="s">
        <v>20</v>
      </c>
      <c r="C13" s="314">
        <v>0</v>
      </c>
      <c r="D13" s="311">
        <v>1</v>
      </c>
      <c r="E13" s="30">
        <v>2</v>
      </c>
      <c r="F13" s="188" t="s">
        <v>253</v>
      </c>
      <c r="G13" s="134" t="s">
        <v>433</v>
      </c>
      <c r="H13" s="133" t="s">
        <v>490</v>
      </c>
      <c r="I13" s="30"/>
    </row>
    <row r="14" spans="1:9" ht="9.75" customHeight="1" x14ac:dyDescent="0.2">
      <c r="A14" s="264"/>
      <c r="B14" s="266"/>
      <c r="C14" s="314"/>
      <c r="D14" s="311"/>
      <c r="E14" s="30">
        <v>2</v>
      </c>
      <c r="F14" s="188" t="s">
        <v>254</v>
      </c>
      <c r="G14" s="134" t="s">
        <v>433</v>
      </c>
      <c r="H14" s="133" t="s">
        <v>490</v>
      </c>
      <c r="I14" s="30"/>
    </row>
    <row r="15" spans="1:9" ht="9.75" customHeight="1" x14ac:dyDescent="0.2">
      <c r="A15" s="264"/>
      <c r="B15" s="266"/>
      <c r="C15" s="314"/>
      <c r="D15" s="311"/>
      <c r="E15" s="30">
        <v>2</v>
      </c>
      <c r="F15" s="188" t="s">
        <v>255</v>
      </c>
      <c r="G15" s="134" t="s">
        <v>433</v>
      </c>
      <c r="H15" s="133" t="s">
        <v>490</v>
      </c>
      <c r="I15" s="30"/>
    </row>
    <row r="16" spans="1:9" ht="9.75" customHeight="1" x14ac:dyDescent="0.2">
      <c r="A16" s="264"/>
      <c r="B16" s="266"/>
      <c r="C16" s="314"/>
      <c r="D16" s="311"/>
      <c r="E16" s="30">
        <v>2</v>
      </c>
      <c r="F16" s="188" t="s">
        <v>256</v>
      </c>
      <c r="G16" s="134" t="s">
        <v>433</v>
      </c>
      <c r="H16" s="133" t="s">
        <v>490</v>
      </c>
      <c r="I16" s="30"/>
    </row>
    <row r="17" spans="1:9" ht="9.75" customHeight="1" x14ac:dyDescent="0.2">
      <c r="A17" s="264"/>
      <c r="B17" s="266"/>
      <c r="C17" s="314"/>
      <c r="D17" s="311"/>
      <c r="E17" s="30"/>
      <c r="F17" s="30"/>
      <c r="G17" s="30"/>
      <c r="H17" s="30"/>
      <c r="I17" s="30"/>
    </row>
    <row r="18" spans="1:9" ht="9.75" customHeight="1" x14ac:dyDescent="0.2">
      <c r="A18" s="264"/>
      <c r="B18" s="266"/>
      <c r="C18" s="314"/>
      <c r="D18" s="311"/>
      <c r="E18" s="21"/>
      <c r="F18" s="50"/>
      <c r="G18" s="50"/>
      <c r="H18" s="50"/>
      <c r="I18" s="50"/>
    </row>
    <row r="19" spans="1:9" ht="9.75" customHeight="1" x14ac:dyDescent="0.2">
      <c r="A19" s="264" t="s">
        <v>19</v>
      </c>
      <c r="B19" s="266" t="s">
        <v>21</v>
      </c>
      <c r="C19" s="314">
        <v>0</v>
      </c>
      <c r="D19" s="311">
        <v>3</v>
      </c>
      <c r="E19" s="30">
        <v>3</v>
      </c>
      <c r="F19" s="189" t="s">
        <v>258</v>
      </c>
      <c r="G19" s="134" t="s">
        <v>433</v>
      </c>
      <c r="H19" s="133" t="s">
        <v>490</v>
      </c>
      <c r="I19" s="30"/>
    </row>
    <row r="20" spans="1:9" ht="9.75" customHeight="1" x14ac:dyDescent="0.2">
      <c r="A20" s="264"/>
      <c r="B20" s="266"/>
      <c r="C20" s="314"/>
      <c r="D20" s="311"/>
      <c r="E20" s="30">
        <v>3</v>
      </c>
      <c r="F20" s="189" t="s">
        <v>259</v>
      </c>
      <c r="G20" s="134" t="s">
        <v>433</v>
      </c>
      <c r="H20" s="133" t="s">
        <v>490</v>
      </c>
      <c r="I20" s="30"/>
    </row>
    <row r="21" spans="1:9" ht="9.75" customHeight="1" x14ac:dyDescent="0.2">
      <c r="A21" s="264"/>
      <c r="B21" s="266"/>
      <c r="C21" s="314"/>
      <c r="D21" s="311"/>
      <c r="E21" s="30">
        <v>3</v>
      </c>
      <c r="F21" s="189" t="s">
        <v>260</v>
      </c>
      <c r="G21" s="134" t="s">
        <v>433</v>
      </c>
      <c r="H21" s="133" t="s">
        <v>490</v>
      </c>
      <c r="I21" s="30"/>
    </row>
    <row r="22" spans="1:9" ht="9.75" customHeight="1" x14ac:dyDescent="0.2">
      <c r="A22" s="264"/>
      <c r="B22" s="266"/>
      <c r="C22" s="314"/>
      <c r="D22" s="311"/>
      <c r="E22" s="30">
        <v>3</v>
      </c>
      <c r="F22" s="189" t="s">
        <v>261</v>
      </c>
      <c r="G22" s="134" t="s">
        <v>433</v>
      </c>
      <c r="H22" s="133" t="s">
        <v>490</v>
      </c>
      <c r="I22" s="30"/>
    </row>
    <row r="23" spans="1:9" ht="9.75" customHeight="1" x14ac:dyDescent="0.2">
      <c r="A23" s="264"/>
      <c r="B23" s="266"/>
      <c r="C23" s="314"/>
      <c r="D23" s="311"/>
      <c r="E23" s="30"/>
      <c r="F23" s="198" t="s">
        <v>460</v>
      </c>
      <c r="G23" s="30"/>
      <c r="H23" s="30"/>
      <c r="I23" s="30"/>
    </row>
    <row r="24" spans="1:9" ht="9.75" customHeight="1" x14ac:dyDescent="0.2">
      <c r="A24" s="264"/>
      <c r="B24" s="266"/>
      <c r="C24" s="314"/>
      <c r="D24" s="311"/>
      <c r="E24" s="30"/>
      <c r="F24" s="30"/>
      <c r="G24" s="30"/>
      <c r="H24" s="30"/>
      <c r="I24" s="30"/>
    </row>
    <row r="25" spans="1:9" ht="9.75" customHeight="1" x14ac:dyDescent="0.2">
      <c r="A25" s="264"/>
      <c r="B25" s="266"/>
      <c r="C25" s="314"/>
      <c r="D25" s="311"/>
      <c r="E25" s="21"/>
      <c r="F25" s="50"/>
      <c r="G25" s="50"/>
      <c r="H25" s="50"/>
      <c r="I25" s="50"/>
    </row>
    <row r="26" spans="1:9" ht="9.75" customHeight="1" x14ac:dyDescent="0.2">
      <c r="A26" s="264" t="s">
        <v>22</v>
      </c>
      <c r="B26" s="266" t="s">
        <v>23</v>
      </c>
      <c r="C26" s="314">
        <v>0</v>
      </c>
      <c r="D26" s="311">
        <v>0</v>
      </c>
      <c r="E26" s="30"/>
      <c r="F26" s="30"/>
      <c r="G26" s="30"/>
      <c r="H26" s="30"/>
      <c r="I26" s="30"/>
    </row>
    <row r="27" spans="1:9" ht="9.75" customHeight="1" x14ac:dyDescent="0.2">
      <c r="A27" s="264"/>
      <c r="B27" s="266"/>
      <c r="C27" s="314"/>
      <c r="D27" s="311"/>
      <c r="E27" s="30"/>
      <c r="F27" s="30"/>
      <c r="G27" s="30"/>
      <c r="H27" s="30"/>
      <c r="I27" s="30"/>
    </row>
    <row r="28" spans="1:9" ht="9.75" customHeight="1" x14ac:dyDescent="0.2">
      <c r="A28" s="264"/>
      <c r="B28" s="266"/>
      <c r="C28" s="314"/>
      <c r="D28" s="311"/>
      <c r="E28" s="30"/>
      <c r="F28" s="30"/>
      <c r="G28" s="30"/>
      <c r="H28" s="30"/>
      <c r="I28" s="30"/>
    </row>
    <row r="29" spans="1:9" ht="9.75" customHeight="1" x14ac:dyDescent="0.2">
      <c r="A29" s="264"/>
      <c r="B29" s="266"/>
      <c r="C29" s="314"/>
      <c r="D29" s="311"/>
      <c r="E29" s="30"/>
      <c r="F29" s="30"/>
      <c r="G29" s="30"/>
      <c r="H29" s="30"/>
      <c r="I29" s="30"/>
    </row>
    <row r="30" spans="1:9" ht="9.75" customHeight="1" x14ac:dyDescent="0.2">
      <c r="A30" s="264"/>
      <c r="B30" s="266"/>
      <c r="C30" s="314"/>
      <c r="D30" s="311"/>
      <c r="E30" s="21"/>
      <c r="F30" s="50"/>
      <c r="G30" s="50"/>
      <c r="H30" s="50"/>
      <c r="I30" s="50"/>
    </row>
    <row r="31" spans="1:9" ht="9.75" customHeight="1" x14ac:dyDescent="0.2">
      <c r="A31" s="264" t="s">
        <v>24</v>
      </c>
      <c r="B31" s="265" t="s">
        <v>41</v>
      </c>
      <c r="C31" s="314">
        <v>0</v>
      </c>
      <c r="D31" s="311">
        <v>4</v>
      </c>
      <c r="E31" s="30">
        <v>4</v>
      </c>
      <c r="F31" s="30" t="s">
        <v>404</v>
      </c>
      <c r="G31" s="30" t="s">
        <v>433</v>
      </c>
      <c r="H31" s="209">
        <v>20</v>
      </c>
      <c r="I31" s="30"/>
    </row>
    <row r="32" spans="1:9" ht="9.75" customHeight="1" x14ac:dyDescent="0.2">
      <c r="A32" s="264"/>
      <c r="B32" s="265"/>
      <c r="C32" s="314"/>
      <c r="D32" s="311"/>
      <c r="E32" s="30">
        <v>4</v>
      </c>
      <c r="F32" s="30" t="s">
        <v>405</v>
      </c>
      <c r="G32" s="30" t="s">
        <v>433</v>
      </c>
      <c r="H32" s="209">
        <v>5</v>
      </c>
      <c r="I32" s="30"/>
    </row>
    <row r="33" spans="1:9" ht="9.75" customHeight="1" x14ac:dyDescent="0.2">
      <c r="A33" s="264"/>
      <c r="B33" s="265"/>
      <c r="C33" s="314"/>
      <c r="D33" s="311"/>
      <c r="E33" s="30">
        <v>4</v>
      </c>
      <c r="F33" s="30" t="s">
        <v>406</v>
      </c>
      <c r="G33" s="30" t="s">
        <v>433</v>
      </c>
      <c r="H33" s="209">
        <v>50</v>
      </c>
      <c r="I33" s="30"/>
    </row>
    <row r="34" spans="1:9" ht="9.75" customHeight="1" x14ac:dyDescent="0.2">
      <c r="A34" s="264"/>
      <c r="B34" s="265"/>
      <c r="C34" s="314"/>
      <c r="D34" s="311"/>
      <c r="E34" s="30">
        <v>4</v>
      </c>
      <c r="F34" s="30" t="s">
        <v>407</v>
      </c>
      <c r="G34" s="30" t="s">
        <v>433</v>
      </c>
      <c r="H34" s="209">
        <v>50</v>
      </c>
      <c r="I34" s="30"/>
    </row>
    <row r="35" spans="1:9" ht="9.75" customHeight="1" x14ac:dyDescent="0.2">
      <c r="A35" s="264"/>
      <c r="B35" s="265"/>
      <c r="C35" s="314"/>
      <c r="D35" s="311"/>
      <c r="E35" s="30">
        <v>4</v>
      </c>
      <c r="F35" s="30" t="s">
        <v>408</v>
      </c>
      <c r="G35" s="30" t="s">
        <v>433</v>
      </c>
      <c r="H35" s="209">
        <v>10</v>
      </c>
      <c r="I35" s="30"/>
    </row>
    <row r="36" spans="1:9" ht="9.75" customHeight="1" x14ac:dyDescent="0.2">
      <c r="A36" s="264"/>
      <c r="B36" s="265"/>
      <c r="C36" s="314"/>
      <c r="D36" s="311"/>
      <c r="E36" s="30">
        <v>4</v>
      </c>
      <c r="F36" s="30" t="s">
        <v>409</v>
      </c>
      <c r="G36" s="30" t="s">
        <v>433</v>
      </c>
      <c r="H36" s="209">
        <v>20</v>
      </c>
      <c r="I36" s="30"/>
    </row>
    <row r="37" spans="1:9" ht="9.75" customHeight="1" x14ac:dyDescent="0.2">
      <c r="A37" s="264"/>
      <c r="B37" s="265"/>
      <c r="C37" s="314"/>
      <c r="D37" s="311"/>
      <c r="E37" s="30">
        <v>4</v>
      </c>
      <c r="F37" s="30" t="s">
        <v>410</v>
      </c>
      <c r="G37" s="30" t="s">
        <v>433</v>
      </c>
      <c r="H37" s="209">
        <v>10</v>
      </c>
      <c r="I37" s="30"/>
    </row>
    <row r="38" spans="1:9" ht="9.75" customHeight="1" x14ac:dyDescent="0.2">
      <c r="A38" s="264"/>
      <c r="B38" s="265"/>
      <c r="C38" s="314"/>
      <c r="D38" s="311"/>
      <c r="E38" s="30">
        <v>4</v>
      </c>
      <c r="F38" s="30" t="s">
        <v>411</v>
      </c>
      <c r="G38" s="30" t="s">
        <v>433</v>
      </c>
      <c r="H38" s="209">
        <v>10</v>
      </c>
      <c r="I38" s="30"/>
    </row>
    <row r="39" spans="1:9" ht="9.75" customHeight="1" x14ac:dyDescent="0.2">
      <c r="A39" s="264"/>
      <c r="B39" s="265"/>
      <c r="C39" s="314"/>
      <c r="D39" s="311"/>
      <c r="E39" s="30">
        <v>4</v>
      </c>
      <c r="F39" s="30" t="s">
        <v>412</v>
      </c>
      <c r="G39" s="30" t="s">
        <v>433</v>
      </c>
      <c r="H39" s="209">
        <v>10</v>
      </c>
      <c r="I39" s="30"/>
    </row>
    <row r="40" spans="1:9" ht="9.75" customHeight="1" x14ac:dyDescent="0.2">
      <c r="A40" s="264"/>
      <c r="B40" s="265"/>
      <c r="C40" s="314"/>
      <c r="D40" s="311"/>
      <c r="E40" s="30">
        <v>4</v>
      </c>
      <c r="F40" s="30" t="s">
        <v>413</v>
      </c>
      <c r="G40" s="30" t="s">
        <v>433</v>
      </c>
      <c r="H40" s="209">
        <v>10</v>
      </c>
      <c r="I40" s="30"/>
    </row>
    <row r="41" spans="1:9" ht="9.75" customHeight="1" x14ac:dyDescent="0.2">
      <c r="A41" s="264"/>
      <c r="B41" s="265"/>
      <c r="C41" s="314"/>
      <c r="D41" s="311"/>
      <c r="E41" s="30">
        <v>4</v>
      </c>
      <c r="F41" s="30" t="s">
        <v>276</v>
      </c>
      <c r="G41" s="30" t="s">
        <v>433</v>
      </c>
      <c r="H41" s="209">
        <v>10</v>
      </c>
      <c r="I41" s="30"/>
    </row>
    <row r="42" spans="1:9" ht="9.75" customHeight="1" x14ac:dyDescent="0.2">
      <c r="A42" s="264"/>
      <c r="B42" s="265"/>
      <c r="C42" s="314"/>
      <c r="D42" s="311"/>
      <c r="E42" s="30">
        <v>4</v>
      </c>
      <c r="F42" s="30" t="s">
        <v>414</v>
      </c>
      <c r="G42" s="30" t="s">
        <v>433</v>
      </c>
      <c r="H42" s="209">
        <v>50</v>
      </c>
      <c r="I42" s="30"/>
    </row>
    <row r="43" spans="1:9" ht="9.75" customHeight="1" x14ac:dyDescent="0.2">
      <c r="A43" s="264"/>
      <c r="B43" s="265"/>
      <c r="C43" s="314"/>
      <c r="D43" s="311"/>
      <c r="E43" s="30">
        <v>4</v>
      </c>
      <c r="F43" s="30" t="s">
        <v>343</v>
      </c>
      <c r="G43" s="30" t="s">
        <v>433</v>
      </c>
      <c r="H43" s="209">
        <v>10</v>
      </c>
      <c r="I43" s="30"/>
    </row>
    <row r="44" spans="1:9" ht="9.75" customHeight="1" x14ac:dyDescent="0.2">
      <c r="A44" s="264"/>
      <c r="B44" s="265"/>
      <c r="C44" s="314"/>
      <c r="D44" s="311"/>
      <c r="E44" s="30">
        <v>4</v>
      </c>
      <c r="F44" s="30" t="s">
        <v>415</v>
      </c>
      <c r="G44" s="30" t="s">
        <v>433</v>
      </c>
      <c r="H44" s="209">
        <v>10</v>
      </c>
      <c r="I44" s="30"/>
    </row>
    <row r="45" spans="1:9" ht="9.75" customHeight="1" x14ac:dyDescent="0.2">
      <c r="A45" s="264"/>
      <c r="B45" s="265"/>
      <c r="C45" s="314"/>
      <c r="D45" s="311"/>
      <c r="E45" s="30">
        <v>4</v>
      </c>
      <c r="F45" s="30" t="s">
        <v>416</v>
      </c>
      <c r="G45" s="30" t="s">
        <v>433</v>
      </c>
      <c r="H45" s="209">
        <v>10</v>
      </c>
      <c r="I45" s="30"/>
    </row>
    <row r="46" spans="1:9" ht="9.75" customHeight="1" x14ac:dyDescent="0.2">
      <c r="A46" s="264"/>
      <c r="B46" s="265"/>
      <c r="C46" s="314"/>
      <c r="D46" s="311"/>
      <c r="E46" s="30">
        <v>4</v>
      </c>
      <c r="F46" s="30" t="s">
        <v>417</v>
      </c>
      <c r="G46" s="30" t="s">
        <v>433</v>
      </c>
      <c r="H46" s="209">
        <v>20</v>
      </c>
      <c r="I46" s="30"/>
    </row>
    <row r="47" spans="1:9" ht="9.75" customHeight="1" x14ac:dyDescent="0.2">
      <c r="A47" s="264"/>
      <c r="B47" s="265"/>
      <c r="C47" s="314"/>
      <c r="D47" s="311"/>
      <c r="E47" s="30">
        <v>4</v>
      </c>
      <c r="F47" s="30" t="s">
        <v>418</v>
      </c>
      <c r="G47" s="30" t="s">
        <v>433</v>
      </c>
      <c r="H47" s="209">
        <v>5</v>
      </c>
      <c r="I47" s="30"/>
    </row>
    <row r="48" spans="1:9" ht="9.75" customHeight="1" x14ac:dyDescent="0.2">
      <c r="A48" s="264"/>
      <c r="B48" s="265"/>
      <c r="C48" s="314"/>
      <c r="D48" s="311"/>
      <c r="E48" s="30">
        <v>4</v>
      </c>
      <c r="F48" s="30" t="s">
        <v>265</v>
      </c>
      <c r="G48" s="30" t="s">
        <v>433</v>
      </c>
      <c r="H48" s="30" t="s">
        <v>490</v>
      </c>
      <c r="I48" s="30"/>
    </row>
    <row r="49" spans="1:9" ht="9.75" customHeight="1" x14ac:dyDescent="0.2">
      <c r="A49" s="264"/>
      <c r="B49" s="265"/>
      <c r="C49" s="314"/>
      <c r="D49" s="311"/>
      <c r="E49" s="30"/>
      <c r="F49" s="30"/>
      <c r="G49" s="30"/>
      <c r="H49" s="30"/>
      <c r="I49" s="30"/>
    </row>
    <row r="50" spans="1:9" ht="9.75" customHeight="1" x14ac:dyDescent="0.2">
      <c r="A50" s="264"/>
      <c r="B50" s="265"/>
      <c r="C50" s="314"/>
      <c r="D50" s="311"/>
      <c r="E50" s="30"/>
      <c r="F50" s="30"/>
      <c r="G50" s="30"/>
      <c r="H50" s="30"/>
      <c r="I50" s="30"/>
    </row>
    <row r="51" spans="1:9" ht="9.75" customHeight="1" x14ac:dyDescent="0.2">
      <c r="A51" s="264"/>
      <c r="B51" s="265"/>
      <c r="C51" s="314"/>
      <c r="D51" s="311"/>
      <c r="E51" s="30"/>
      <c r="F51" s="30"/>
      <c r="G51" s="30"/>
      <c r="H51" s="30"/>
      <c r="I51" s="30"/>
    </row>
    <row r="52" spans="1:9" ht="9.75" customHeight="1" x14ac:dyDescent="0.2">
      <c r="A52" s="264"/>
      <c r="B52" s="265"/>
      <c r="C52" s="314"/>
      <c r="D52" s="311"/>
      <c r="E52" s="30"/>
      <c r="F52" s="30"/>
      <c r="G52" s="30"/>
      <c r="H52" s="30"/>
      <c r="I52" s="30"/>
    </row>
    <row r="53" spans="1:9" ht="9.75" customHeight="1" x14ac:dyDescent="0.2">
      <c r="A53" s="264"/>
      <c r="B53" s="265"/>
      <c r="C53" s="314"/>
      <c r="D53" s="311"/>
      <c r="E53" s="21"/>
      <c r="F53" s="50"/>
      <c r="G53" s="50"/>
      <c r="H53" s="50"/>
      <c r="I53" s="50"/>
    </row>
    <row r="54" spans="1:9" ht="9.75" customHeight="1" x14ac:dyDescent="0.2">
      <c r="A54" s="264" t="s">
        <v>25</v>
      </c>
      <c r="B54" s="265" t="s">
        <v>27</v>
      </c>
      <c r="C54" s="314">
        <v>0</v>
      </c>
      <c r="D54" s="311">
        <v>4</v>
      </c>
      <c r="E54" s="30">
        <v>1</v>
      </c>
      <c r="F54" s="18" t="s">
        <v>300</v>
      </c>
      <c r="G54" s="30" t="s">
        <v>433</v>
      </c>
      <c r="H54" s="30" t="s">
        <v>490</v>
      </c>
      <c r="I54" s="30"/>
    </row>
    <row r="55" spans="1:9" ht="9.75" customHeight="1" x14ac:dyDescent="0.2">
      <c r="A55" s="264"/>
      <c r="B55" s="265"/>
      <c r="C55" s="314"/>
      <c r="D55" s="311"/>
      <c r="E55" s="30">
        <v>1</v>
      </c>
      <c r="F55" s="18" t="s">
        <v>302</v>
      </c>
      <c r="G55" s="30" t="s">
        <v>433</v>
      </c>
      <c r="H55" s="30" t="s">
        <v>490</v>
      </c>
      <c r="I55" s="30"/>
    </row>
    <row r="56" spans="1:9" ht="9.75" customHeight="1" x14ac:dyDescent="0.2">
      <c r="A56" s="264"/>
      <c r="B56" s="265"/>
      <c r="C56" s="314"/>
      <c r="D56" s="311"/>
      <c r="E56" s="30">
        <v>1</v>
      </c>
      <c r="F56" s="18" t="s">
        <v>513</v>
      </c>
      <c r="G56" s="30" t="s">
        <v>433</v>
      </c>
      <c r="H56" s="30" t="s">
        <v>490</v>
      </c>
      <c r="I56" s="30"/>
    </row>
    <row r="57" spans="1:9" ht="9.75" customHeight="1" x14ac:dyDescent="0.2">
      <c r="A57" s="264"/>
      <c r="B57" s="265"/>
      <c r="C57" s="314"/>
      <c r="D57" s="311"/>
      <c r="E57" s="30">
        <v>1</v>
      </c>
      <c r="F57" s="18" t="s">
        <v>297</v>
      </c>
      <c r="G57" s="30" t="s">
        <v>433</v>
      </c>
      <c r="H57" s="30" t="s">
        <v>490</v>
      </c>
      <c r="I57" s="30"/>
    </row>
    <row r="58" spans="1:9" ht="9.75" customHeight="1" x14ac:dyDescent="0.2">
      <c r="A58" s="264"/>
      <c r="B58" s="265"/>
      <c r="C58" s="314"/>
      <c r="D58" s="311"/>
      <c r="E58" s="30"/>
      <c r="F58" s="198" t="s">
        <v>489</v>
      </c>
      <c r="G58" s="30"/>
      <c r="H58" s="30"/>
      <c r="I58" s="30"/>
    </row>
    <row r="59" spans="1:9" ht="9.75" customHeight="1" x14ac:dyDescent="0.2">
      <c r="A59" s="264"/>
      <c r="B59" s="265"/>
      <c r="C59" s="314"/>
      <c r="D59" s="311"/>
      <c r="E59" s="30"/>
      <c r="F59" s="198" t="s">
        <v>432</v>
      </c>
      <c r="G59" s="30"/>
      <c r="H59" s="30"/>
      <c r="I59" s="30"/>
    </row>
    <row r="60" spans="1:9" ht="9.75" customHeight="1" x14ac:dyDescent="0.2">
      <c r="A60" s="264"/>
      <c r="B60" s="265"/>
      <c r="C60" s="314"/>
      <c r="D60" s="311"/>
      <c r="E60" s="30"/>
      <c r="F60" s="198" t="s">
        <v>456</v>
      </c>
      <c r="G60" s="30"/>
      <c r="H60" s="30"/>
      <c r="I60" s="30"/>
    </row>
    <row r="61" spans="1:9" ht="9.75" customHeight="1" x14ac:dyDescent="0.2">
      <c r="A61" s="264"/>
      <c r="B61" s="265"/>
      <c r="C61" s="314"/>
      <c r="D61" s="311"/>
      <c r="E61" s="30">
        <v>1</v>
      </c>
      <c r="F61" s="209" t="s">
        <v>512</v>
      </c>
      <c r="G61" s="30" t="s">
        <v>433</v>
      </c>
      <c r="H61" s="30" t="s">
        <v>490</v>
      </c>
      <c r="I61" s="30"/>
    </row>
    <row r="62" spans="1:9" ht="9.75" customHeight="1" x14ac:dyDescent="0.2">
      <c r="A62" s="264"/>
      <c r="B62" s="265"/>
      <c r="C62" s="314"/>
      <c r="D62" s="311"/>
      <c r="E62" s="30"/>
      <c r="F62" s="198" t="s">
        <v>298</v>
      </c>
      <c r="G62" s="30"/>
      <c r="H62" s="30"/>
      <c r="I62" s="30"/>
    </row>
    <row r="63" spans="1:9" ht="9.75" customHeight="1" x14ac:dyDescent="0.2">
      <c r="A63" s="264"/>
      <c r="B63" s="265"/>
      <c r="C63" s="314"/>
      <c r="D63" s="311"/>
      <c r="E63" s="30"/>
      <c r="F63" s="30"/>
      <c r="G63" s="30"/>
      <c r="H63" s="30"/>
      <c r="I63" s="30"/>
    </row>
    <row r="64" spans="1:9" ht="9.75" customHeight="1" x14ac:dyDescent="0.2">
      <c r="A64" s="264"/>
      <c r="B64" s="265"/>
      <c r="C64" s="314"/>
      <c r="D64" s="311"/>
      <c r="E64" s="21"/>
      <c r="F64" s="50"/>
      <c r="G64" s="50"/>
      <c r="H64" s="50"/>
      <c r="I64" s="50"/>
    </row>
    <row r="65" spans="1:9" ht="9.75" customHeight="1" x14ac:dyDescent="0.2">
      <c r="A65" s="342" t="s">
        <v>26</v>
      </c>
      <c r="B65" s="325" t="s">
        <v>39</v>
      </c>
      <c r="C65" s="251">
        <v>0</v>
      </c>
      <c r="D65" s="297">
        <v>1</v>
      </c>
      <c r="E65" s="30">
        <v>1</v>
      </c>
      <c r="F65" s="30" t="s">
        <v>422</v>
      </c>
      <c r="G65" s="30" t="s">
        <v>433</v>
      </c>
      <c r="H65" s="30" t="s">
        <v>490</v>
      </c>
      <c r="I65" s="30"/>
    </row>
    <row r="66" spans="1:9" ht="9.75" customHeight="1" x14ac:dyDescent="0.2">
      <c r="A66" s="343"/>
      <c r="B66" s="326"/>
      <c r="C66" s="252"/>
      <c r="D66" s="298"/>
      <c r="E66" s="30">
        <v>1</v>
      </c>
      <c r="F66" s="30" t="s">
        <v>423</v>
      </c>
      <c r="G66" s="30" t="s">
        <v>433</v>
      </c>
      <c r="H66" s="30" t="s">
        <v>490</v>
      </c>
      <c r="I66" s="30"/>
    </row>
    <row r="67" spans="1:9" ht="9.75" customHeight="1" x14ac:dyDescent="0.2">
      <c r="A67" s="343"/>
      <c r="B67" s="326"/>
      <c r="C67" s="252"/>
      <c r="D67" s="298"/>
      <c r="E67" s="30">
        <v>1</v>
      </c>
      <c r="F67" s="30" t="s">
        <v>514</v>
      </c>
      <c r="G67" s="30" t="s">
        <v>433</v>
      </c>
      <c r="H67" s="30" t="s">
        <v>490</v>
      </c>
      <c r="I67" s="30"/>
    </row>
    <row r="68" spans="1:9" ht="9.75" customHeight="1" x14ac:dyDescent="0.2">
      <c r="A68" s="343"/>
      <c r="B68" s="326"/>
      <c r="C68" s="252"/>
      <c r="D68" s="298"/>
      <c r="E68" s="30">
        <v>1</v>
      </c>
      <c r="F68" s="30" t="s">
        <v>425</v>
      </c>
      <c r="G68" s="30" t="s">
        <v>433</v>
      </c>
      <c r="H68" s="30" t="s">
        <v>490</v>
      </c>
      <c r="I68" s="30"/>
    </row>
    <row r="69" spans="1:9" ht="9.75" customHeight="1" x14ac:dyDescent="0.2">
      <c r="A69" s="343"/>
      <c r="B69" s="326"/>
      <c r="C69" s="252"/>
      <c r="D69" s="298"/>
      <c r="E69" s="30">
        <v>1</v>
      </c>
      <c r="F69" s="30" t="s">
        <v>306</v>
      </c>
      <c r="G69" s="30" t="s">
        <v>433</v>
      </c>
      <c r="H69" s="30" t="s">
        <v>490</v>
      </c>
      <c r="I69" s="30"/>
    </row>
    <row r="70" spans="1:9" ht="9.75" customHeight="1" x14ac:dyDescent="0.2">
      <c r="A70" s="343"/>
      <c r="B70" s="326"/>
      <c r="C70" s="252"/>
      <c r="D70" s="298"/>
      <c r="E70" s="30">
        <v>1</v>
      </c>
      <c r="F70" s="30" t="s">
        <v>309</v>
      </c>
      <c r="G70" s="30" t="s">
        <v>433</v>
      </c>
      <c r="H70" s="30" t="s">
        <v>490</v>
      </c>
      <c r="I70" s="30"/>
    </row>
    <row r="71" spans="1:9" ht="9.75" customHeight="1" x14ac:dyDescent="0.2">
      <c r="A71" s="343"/>
      <c r="B71" s="326"/>
      <c r="C71" s="252"/>
      <c r="D71" s="298"/>
      <c r="E71" s="30">
        <v>1</v>
      </c>
      <c r="F71" s="30" t="s">
        <v>310</v>
      </c>
      <c r="G71" s="30" t="s">
        <v>433</v>
      </c>
      <c r="H71" s="30" t="s">
        <v>490</v>
      </c>
      <c r="I71" s="30"/>
    </row>
    <row r="72" spans="1:9" ht="9.75" customHeight="1" x14ac:dyDescent="0.2">
      <c r="A72" s="343"/>
      <c r="B72" s="326"/>
      <c r="C72" s="252"/>
      <c r="D72" s="298"/>
      <c r="E72" s="30">
        <v>1</v>
      </c>
      <c r="F72" s="30" t="s">
        <v>386</v>
      </c>
      <c r="G72" s="30" t="s">
        <v>433</v>
      </c>
      <c r="H72" s="30" t="s">
        <v>490</v>
      </c>
      <c r="I72" s="30"/>
    </row>
    <row r="73" spans="1:9" ht="9.75" customHeight="1" x14ac:dyDescent="0.2">
      <c r="A73" s="343"/>
      <c r="B73" s="326"/>
      <c r="C73" s="252"/>
      <c r="D73" s="298"/>
      <c r="E73" s="30"/>
      <c r="F73" s="30" t="s">
        <v>332</v>
      </c>
      <c r="G73" s="30" t="s">
        <v>433</v>
      </c>
      <c r="H73" s="30" t="s">
        <v>490</v>
      </c>
      <c r="I73" s="30"/>
    </row>
    <row r="74" spans="1:9" ht="9.75" customHeight="1" x14ac:dyDescent="0.2">
      <c r="A74" s="343"/>
      <c r="B74" s="326"/>
      <c r="C74" s="252"/>
      <c r="D74" s="298"/>
      <c r="E74" s="30">
        <v>1</v>
      </c>
      <c r="F74" s="30" t="s">
        <v>312</v>
      </c>
      <c r="G74" s="30" t="s">
        <v>433</v>
      </c>
      <c r="H74" s="30" t="s">
        <v>490</v>
      </c>
      <c r="I74" s="30"/>
    </row>
    <row r="75" spans="1:9" ht="9.75" customHeight="1" x14ac:dyDescent="0.2">
      <c r="A75" s="343"/>
      <c r="B75" s="326"/>
      <c r="C75" s="252"/>
      <c r="D75" s="298"/>
      <c r="E75" s="30">
        <v>1</v>
      </c>
      <c r="F75" s="50" t="s">
        <v>426</v>
      </c>
      <c r="G75" s="30" t="s">
        <v>433</v>
      </c>
      <c r="H75" s="185" t="s">
        <v>490</v>
      </c>
      <c r="I75" s="185"/>
    </row>
    <row r="76" spans="1:9" ht="9.75" customHeight="1" x14ac:dyDescent="0.2">
      <c r="A76" s="344"/>
      <c r="B76" s="327"/>
      <c r="C76" s="253"/>
      <c r="D76" s="299"/>
      <c r="E76" s="30">
        <v>1</v>
      </c>
      <c r="F76" s="30" t="s">
        <v>434</v>
      </c>
      <c r="G76" s="30" t="s">
        <v>433</v>
      </c>
      <c r="H76" s="50" t="s">
        <v>490</v>
      </c>
      <c r="I76" s="50"/>
    </row>
    <row r="77" spans="1:9" ht="9.75" customHeight="1" x14ac:dyDescent="0.2">
      <c r="A77" s="264" t="s">
        <v>28</v>
      </c>
      <c r="B77" s="265" t="s">
        <v>40</v>
      </c>
      <c r="C77" s="314"/>
      <c r="D77" s="311"/>
      <c r="E77" s="30"/>
      <c r="F77" s="30"/>
      <c r="G77" s="30"/>
      <c r="H77" s="30"/>
      <c r="I77" s="30"/>
    </row>
    <row r="78" spans="1:9" ht="9.75" customHeight="1" x14ac:dyDescent="0.2">
      <c r="A78" s="264"/>
      <c r="B78" s="265"/>
      <c r="C78" s="314"/>
      <c r="D78" s="311"/>
      <c r="E78" s="30"/>
      <c r="F78" s="30"/>
      <c r="G78" s="30"/>
      <c r="H78" s="30"/>
      <c r="I78" s="30"/>
    </row>
    <row r="79" spans="1:9" ht="9.75" customHeight="1" x14ac:dyDescent="0.2">
      <c r="A79" s="264"/>
      <c r="B79" s="265"/>
      <c r="C79" s="314"/>
      <c r="D79" s="311"/>
      <c r="E79" s="30"/>
      <c r="F79" s="30"/>
      <c r="G79" s="30"/>
      <c r="H79" s="30"/>
      <c r="I79" s="30"/>
    </row>
    <row r="80" spans="1:9" ht="9.75" customHeight="1" x14ac:dyDescent="0.2">
      <c r="A80" s="264"/>
      <c r="B80" s="265"/>
      <c r="C80" s="314"/>
      <c r="D80" s="311"/>
      <c r="E80" s="30"/>
      <c r="F80" s="30"/>
      <c r="G80" s="30"/>
      <c r="H80" s="30"/>
      <c r="I80" s="30"/>
    </row>
    <row r="81" spans="1:9" ht="9.75" customHeight="1" x14ac:dyDescent="0.2">
      <c r="A81" s="264"/>
      <c r="B81" s="265"/>
      <c r="C81" s="314"/>
      <c r="D81" s="311"/>
      <c r="E81" s="30"/>
      <c r="F81" s="30"/>
      <c r="G81" s="30"/>
      <c r="H81" s="30"/>
      <c r="I81" s="30"/>
    </row>
    <row r="82" spans="1:9" ht="9.75" customHeight="1" x14ac:dyDescent="0.2">
      <c r="A82" s="264"/>
      <c r="B82" s="265"/>
      <c r="C82" s="314"/>
      <c r="D82" s="311"/>
      <c r="E82" s="30"/>
      <c r="F82" s="30"/>
      <c r="G82" s="30"/>
      <c r="H82" s="30"/>
      <c r="I82" s="30"/>
    </row>
    <row r="83" spans="1:9" ht="9.75" customHeight="1" x14ac:dyDescent="0.2">
      <c r="A83" s="264"/>
      <c r="B83" s="265"/>
      <c r="C83" s="314"/>
      <c r="D83" s="311"/>
      <c r="E83" s="30"/>
      <c r="F83" s="30"/>
      <c r="G83" s="30"/>
      <c r="H83" s="30"/>
      <c r="I83" s="30"/>
    </row>
    <row r="84" spans="1:9" ht="9.75" customHeight="1" x14ac:dyDescent="0.2">
      <c r="A84" s="264"/>
      <c r="B84" s="265"/>
      <c r="C84" s="314"/>
      <c r="D84" s="311"/>
      <c r="E84" s="21"/>
      <c r="F84" s="50"/>
      <c r="G84" s="50"/>
      <c r="H84" s="50"/>
      <c r="I84" s="50"/>
    </row>
  </sheetData>
  <protectedRanges>
    <protectedRange sqref="C3:D4 C6:D6 C8 D70:D84 G12:I12 G13:H16 G19:H22 D12:D69" name="Range1"/>
    <protectedRange password="CDC0" sqref="F17:I18 F13:F16 I13:I16 F24:I30 F19:F22 I19:I22 G48:I49 F50:I53 G23:I23 G54:I62 G31:G47 I31:I47 E12:E84 F63:I84" name="Range1_1_2"/>
    <protectedRange password="CDC0" sqref="F31:F49" name="Range1_1_3"/>
    <protectedRange password="CDC0" sqref="F54" name="Range1_1_1"/>
    <protectedRange password="CDC0" sqref="F55" name="Range1_1_1_1"/>
    <protectedRange password="CDC0" sqref="F56" name="Range1_1_1_2"/>
    <protectedRange password="CDC0" sqref="F57" name="Range1_1_1_3"/>
  </protectedRanges>
  <mergeCells count="47">
    <mergeCell ref="A77:A84"/>
    <mergeCell ref="B77:B84"/>
    <mergeCell ref="C77:C84"/>
    <mergeCell ref="D77:D84"/>
    <mergeCell ref="A65:A76"/>
    <mergeCell ref="B65:B76"/>
    <mergeCell ref="C65:C76"/>
    <mergeCell ref="D65:D76"/>
    <mergeCell ref="A31:A53"/>
    <mergeCell ref="B31:B53"/>
    <mergeCell ref="C31:C53"/>
    <mergeCell ref="D31:D53"/>
    <mergeCell ref="A54:A64"/>
    <mergeCell ref="B54:B64"/>
    <mergeCell ref="C54:C64"/>
    <mergeCell ref="D54:D64"/>
    <mergeCell ref="A19:A25"/>
    <mergeCell ref="B19:B25"/>
    <mergeCell ref="C19:C25"/>
    <mergeCell ref="D19:D25"/>
    <mergeCell ref="A26:A30"/>
    <mergeCell ref="B26:B30"/>
    <mergeCell ref="C26:C30"/>
    <mergeCell ref="D26:D30"/>
    <mergeCell ref="E10:E11"/>
    <mergeCell ref="F10:F11"/>
    <mergeCell ref="G10:G11"/>
    <mergeCell ref="I10:I11"/>
    <mergeCell ref="H10:H11"/>
    <mergeCell ref="A10:B11"/>
    <mergeCell ref="C10:D10"/>
    <mergeCell ref="A13:A18"/>
    <mergeCell ref="B13:B18"/>
    <mergeCell ref="C13:C18"/>
    <mergeCell ref="D13:D18"/>
    <mergeCell ref="A6:B6"/>
    <mergeCell ref="C6:D6"/>
    <mergeCell ref="A7:B7"/>
    <mergeCell ref="C7:D7"/>
    <mergeCell ref="A8:B8"/>
    <mergeCell ref="C8:D8"/>
    <mergeCell ref="A3:B3"/>
    <mergeCell ref="A4:B4"/>
    <mergeCell ref="C4:D4"/>
    <mergeCell ref="A5:B5"/>
    <mergeCell ref="C5:D5"/>
    <mergeCell ref="C3:D3"/>
  </mergeCells>
  <hyperlinks>
    <hyperlink ref="F4" location="'b. List of result templates'!A1" display="the list of results templates" xr:uid="{00000000-0004-0000-2A00-000000000000}"/>
  </hyperlinks>
  <printOptions gridLines="1"/>
  <pageMargins left="0.74803149606299213" right="0.74803149606299213" top="0.98425196850393704" bottom="0.98425196850393704" header="0.51181102362204722" footer="0.51181102362204722"/>
  <pageSetup paperSize="9" scale="79" fitToHeight="3" orientation="landscape" r:id="rId1"/>
  <headerFooter alignWithMargins="0">
    <oddHeader>&amp;CResidue RESULTS for eggs from hens 
Group A&amp;RPage &amp;P of &amp;N</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H47"/>
  <sheetViews>
    <sheetView topLeftCell="A16" zoomScaleNormal="100" zoomScaleSheetLayoutView="88" workbookViewId="0">
      <selection activeCell="E20" sqref="E20"/>
    </sheetView>
  </sheetViews>
  <sheetFormatPr defaultColWidth="9.140625" defaultRowHeight="10.5" x14ac:dyDescent="0.2"/>
  <cols>
    <col min="1" max="1" width="4.5703125" style="3" customWidth="1"/>
    <col min="2" max="2" width="28.42578125" style="3" customWidth="1"/>
    <col min="3" max="3" width="16.85546875" style="2" customWidth="1"/>
    <col min="4" max="4" width="14.5703125" style="3" customWidth="1"/>
    <col min="5" max="5" width="33.5703125" style="3" customWidth="1"/>
    <col min="6" max="6" width="19.85546875" style="3" customWidth="1"/>
    <col min="7" max="7" width="18.42578125" style="3" bestFit="1" customWidth="1"/>
    <col min="8" max="8" width="23.42578125" style="3" customWidth="1"/>
    <col min="9" max="16384" width="9.140625" style="3"/>
  </cols>
  <sheetData>
    <row r="1" spans="1:8" ht="20.25" x14ac:dyDescent="0.2">
      <c r="A1" s="43" t="s">
        <v>213</v>
      </c>
      <c r="B1" s="1"/>
    </row>
    <row r="2" spans="1:8" ht="9.75" customHeight="1" thickBot="1" x14ac:dyDescent="0.25"/>
    <row r="3" spans="1:8" ht="12.75" customHeight="1" x14ac:dyDescent="0.2">
      <c r="A3" s="266" t="s">
        <v>45</v>
      </c>
      <c r="B3" s="267"/>
      <c r="C3" s="136" t="s">
        <v>539</v>
      </c>
      <c r="E3" s="96" t="s">
        <v>186</v>
      </c>
      <c r="G3" s="104" t="s">
        <v>198</v>
      </c>
      <c r="H3" s="105"/>
    </row>
    <row r="4" spans="1:8" ht="21" thickBot="1" x14ac:dyDescent="0.25">
      <c r="A4" s="268" t="s">
        <v>46</v>
      </c>
      <c r="B4" s="369"/>
      <c r="C4" s="161">
        <v>2023</v>
      </c>
      <c r="E4" s="130" t="s">
        <v>185</v>
      </c>
      <c r="F4" s="4"/>
      <c r="G4" s="106" t="s">
        <v>199</v>
      </c>
      <c r="H4" s="107"/>
    </row>
    <row r="5" spans="1:8" ht="21" thickBot="1" x14ac:dyDescent="0.25">
      <c r="A5" s="266" t="s">
        <v>47</v>
      </c>
      <c r="B5" s="278"/>
      <c r="C5" s="126" t="s">
        <v>59</v>
      </c>
      <c r="F5" s="4"/>
      <c r="G5" s="108" t="s">
        <v>200</v>
      </c>
      <c r="H5" s="109"/>
    </row>
    <row r="6" spans="1:8" ht="37.5" customHeight="1" x14ac:dyDescent="0.2">
      <c r="A6" s="265" t="s">
        <v>224</v>
      </c>
      <c r="B6" s="278"/>
      <c r="C6" s="118">
        <v>6249</v>
      </c>
      <c r="G6" s="7"/>
    </row>
    <row r="7" spans="1:8" ht="21.75" customHeight="1" thickBot="1" x14ac:dyDescent="0.25">
      <c r="A7" s="340" t="s">
        <v>201</v>
      </c>
      <c r="B7" s="341"/>
      <c r="C7" s="150">
        <f>($C$6)/2000</f>
        <v>3.1244999999999998</v>
      </c>
    </row>
    <row r="8" spans="1:8" ht="21" thickBot="1" x14ac:dyDescent="0.25">
      <c r="A8" s="265" t="s">
        <v>48</v>
      </c>
      <c r="B8" s="278"/>
      <c r="C8" s="118">
        <v>10</v>
      </c>
      <c r="E8" s="92" t="s">
        <v>189</v>
      </c>
      <c r="F8" s="93">
        <v>10</v>
      </c>
    </row>
    <row r="9" spans="1:8" ht="9.75" customHeight="1" x14ac:dyDescent="0.2">
      <c r="B9" s="8"/>
      <c r="C9" s="9"/>
      <c r="D9" s="11"/>
      <c r="E9" s="11"/>
    </row>
    <row r="10" spans="1:8" ht="63" customHeight="1" x14ac:dyDescent="0.2">
      <c r="A10" s="338" t="s">
        <v>99</v>
      </c>
      <c r="B10" s="339"/>
      <c r="C10" s="51" t="s">
        <v>72</v>
      </c>
      <c r="D10" s="48" t="s">
        <v>187</v>
      </c>
      <c r="E10" s="48" t="s">
        <v>1</v>
      </c>
      <c r="F10" s="48" t="s">
        <v>2</v>
      </c>
      <c r="G10" s="48" t="s">
        <v>73</v>
      </c>
      <c r="H10" s="48" t="s">
        <v>178</v>
      </c>
    </row>
    <row r="11" spans="1:8" ht="11.25" customHeight="1" x14ac:dyDescent="0.2">
      <c r="A11" s="307" t="s">
        <v>29</v>
      </c>
      <c r="B11" s="265" t="s">
        <v>42</v>
      </c>
      <c r="C11" s="353">
        <v>3</v>
      </c>
      <c r="D11" s="189">
        <v>2</v>
      </c>
      <c r="E11" s="189" t="s">
        <v>435</v>
      </c>
      <c r="F11" s="189" t="s">
        <v>433</v>
      </c>
      <c r="G11" s="189">
        <v>200</v>
      </c>
      <c r="H11" s="189"/>
    </row>
    <row r="12" spans="1:8" ht="11.25" customHeight="1" x14ac:dyDescent="0.2">
      <c r="A12" s="307"/>
      <c r="B12" s="265"/>
      <c r="C12" s="354"/>
      <c r="D12" s="189">
        <v>3</v>
      </c>
      <c r="E12" s="189" t="s">
        <v>436</v>
      </c>
      <c r="F12" s="189" t="s">
        <v>433</v>
      </c>
      <c r="G12" s="189">
        <v>150</v>
      </c>
      <c r="H12" s="189"/>
    </row>
    <row r="13" spans="1:8" ht="11.25" customHeight="1" x14ac:dyDescent="0.2">
      <c r="A13" s="307"/>
      <c r="B13" s="265"/>
      <c r="C13" s="354"/>
      <c r="D13" s="189">
        <v>3</v>
      </c>
      <c r="E13" s="189" t="s">
        <v>437</v>
      </c>
      <c r="F13" s="189" t="s">
        <v>433</v>
      </c>
      <c r="G13" s="189">
        <v>200</v>
      </c>
      <c r="H13" s="189"/>
    </row>
    <row r="14" spans="1:8" ht="11.25" customHeight="1" x14ac:dyDescent="0.2">
      <c r="A14" s="307"/>
      <c r="B14" s="265"/>
      <c r="C14" s="354"/>
      <c r="D14" s="189">
        <v>1</v>
      </c>
      <c r="E14" s="189" t="s">
        <v>439</v>
      </c>
      <c r="F14" s="189" t="s">
        <v>433</v>
      </c>
      <c r="G14" s="189">
        <v>500</v>
      </c>
      <c r="H14" s="189"/>
    </row>
    <row r="15" spans="1:8" ht="11.25" customHeight="1" x14ac:dyDescent="0.2">
      <c r="A15" s="307"/>
      <c r="B15" s="265"/>
      <c r="C15" s="354"/>
      <c r="D15" s="189">
        <v>1</v>
      </c>
      <c r="E15" s="189" t="s">
        <v>440</v>
      </c>
      <c r="F15" s="189" t="s">
        <v>433</v>
      </c>
      <c r="G15" s="189">
        <v>50</v>
      </c>
      <c r="H15" s="189"/>
    </row>
    <row r="16" spans="1:8" ht="11.25" customHeight="1" x14ac:dyDescent="0.2">
      <c r="A16" s="373" t="s">
        <v>30</v>
      </c>
      <c r="B16" s="370" t="s">
        <v>31</v>
      </c>
      <c r="C16" s="354">
        <v>2</v>
      </c>
      <c r="D16" s="189">
        <v>2</v>
      </c>
      <c r="E16" s="189" t="s">
        <v>308</v>
      </c>
      <c r="F16" s="189" t="s">
        <v>433</v>
      </c>
      <c r="G16" s="189">
        <v>1300</v>
      </c>
      <c r="H16" s="189"/>
    </row>
    <row r="17" spans="1:8" ht="11.25" customHeight="1" x14ac:dyDescent="0.2">
      <c r="A17" s="374"/>
      <c r="B17" s="371"/>
      <c r="C17" s="354"/>
      <c r="D17" s="189">
        <v>2</v>
      </c>
      <c r="E17" s="189" t="s">
        <v>289</v>
      </c>
      <c r="F17" s="189" t="s">
        <v>433</v>
      </c>
      <c r="G17" s="189">
        <v>2000</v>
      </c>
      <c r="H17" s="189"/>
    </row>
    <row r="18" spans="1:8" ht="11.25" customHeight="1" x14ac:dyDescent="0.2">
      <c r="A18" s="374"/>
      <c r="B18" s="371"/>
      <c r="C18" s="354"/>
      <c r="D18" s="189">
        <v>2</v>
      </c>
      <c r="E18" s="189" t="s">
        <v>308</v>
      </c>
      <c r="F18" s="189" t="s">
        <v>433</v>
      </c>
      <c r="G18" s="189">
        <v>1300</v>
      </c>
      <c r="H18" s="189"/>
    </row>
    <row r="19" spans="1:8" ht="11.25" customHeight="1" x14ac:dyDescent="0.2">
      <c r="A19" s="374"/>
      <c r="B19" s="371"/>
      <c r="C19" s="354"/>
      <c r="D19" s="189">
        <v>2</v>
      </c>
      <c r="E19" s="189" t="s">
        <v>313</v>
      </c>
      <c r="F19" s="189" t="s">
        <v>433</v>
      </c>
      <c r="G19" s="189">
        <v>60</v>
      </c>
      <c r="H19" s="189"/>
    </row>
    <row r="20" spans="1:8" ht="11.25" customHeight="1" x14ac:dyDescent="0.2">
      <c r="A20" s="375"/>
      <c r="B20" s="372"/>
      <c r="C20" s="354"/>
      <c r="D20" s="189"/>
      <c r="E20" s="245"/>
      <c r="F20" s="189"/>
      <c r="G20" s="189"/>
      <c r="H20" s="189"/>
    </row>
    <row r="21" spans="1:8" ht="11.25" customHeight="1" x14ac:dyDescent="0.2">
      <c r="A21" s="124" t="s">
        <v>32</v>
      </c>
      <c r="B21" s="122" t="s">
        <v>33</v>
      </c>
      <c r="C21" s="240"/>
      <c r="D21" s="189"/>
      <c r="E21" s="189"/>
      <c r="F21" s="189"/>
      <c r="G21" s="189"/>
      <c r="H21" s="189"/>
    </row>
    <row r="22" spans="1:8" ht="11.25" customHeight="1" x14ac:dyDescent="0.2">
      <c r="A22" s="307" t="s">
        <v>34</v>
      </c>
      <c r="B22" s="265" t="s">
        <v>35</v>
      </c>
      <c r="C22" s="353"/>
      <c r="D22" s="189"/>
      <c r="E22" s="189"/>
      <c r="F22" s="189"/>
      <c r="G22" s="189"/>
      <c r="H22" s="189"/>
    </row>
    <row r="23" spans="1:8" ht="11.25" customHeight="1" x14ac:dyDescent="0.2">
      <c r="A23" s="307"/>
      <c r="B23" s="265"/>
      <c r="C23" s="354"/>
      <c r="D23" s="189"/>
      <c r="E23" s="189"/>
      <c r="F23" s="189"/>
      <c r="G23" s="189"/>
      <c r="H23" s="189"/>
    </row>
    <row r="24" spans="1:8" ht="11.25" customHeight="1" x14ac:dyDescent="0.2">
      <c r="A24" s="307"/>
      <c r="B24" s="265"/>
      <c r="C24" s="354"/>
      <c r="D24" s="189"/>
      <c r="E24" s="189"/>
      <c r="F24" s="189"/>
      <c r="G24" s="189"/>
      <c r="H24" s="189"/>
    </row>
    <row r="25" spans="1:8" ht="11.25" customHeight="1" x14ac:dyDescent="0.2">
      <c r="A25" s="307"/>
      <c r="B25" s="265"/>
      <c r="C25" s="354"/>
      <c r="D25" s="189"/>
      <c r="E25" s="189"/>
      <c r="F25" s="189"/>
      <c r="G25" s="189"/>
      <c r="H25" s="189"/>
    </row>
    <row r="26" spans="1:8" ht="11.25" customHeight="1" x14ac:dyDescent="0.2">
      <c r="A26" s="307"/>
      <c r="B26" s="265"/>
      <c r="C26" s="354"/>
      <c r="D26" s="189"/>
      <c r="E26" s="189"/>
      <c r="F26" s="189"/>
      <c r="G26" s="189"/>
      <c r="H26" s="189"/>
    </row>
    <row r="27" spans="1:8" ht="11.25" customHeight="1" x14ac:dyDescent="0.2">
      <c r="A27" s="307"/>
      <c r="B27" s="265"/>
      <c r="C27" s="354"/>
      <c r="D27" s="189"/>
      <c r="E27" s="189"/>
      <c r="F27" s="189"/>
      <c r="G27" s="189"/>
      <c r="H27" s="189"/>
    </row>
    <row r="28" spans="1:8" ht="11.25" customHeight="1" x14ac:dyDescent="0.2">
      <c r="A28" s="307"/>
      <c r="B28" s="265"/>
      <c r="C28" s="354"/>
      <c r="D28" s="189"/>
      <c r="E28" s="189"/>
      <c r="F28" s="189"/>
      <c r="G28" s="189"/>
      <c r="H28" s="189"/>
    </row>
    <row r="29" spans="1:8" ht="11.25" customHeight="1" x14ac:dyDescent="0.2">
      <c r="A29" s="307"/>
      <c r="B29" s="265"/>
      <c r="C29" s="354"/>
      <c r="D29" s="189"/>
      <c r="E29" s="189"/>
      <c r="F29" s="189"/>
      <c r="G29" s="189"/>
      <c r="H29" s="189"/>
    </row>
    <row r="30" spans="1:8" ht="11.25" customHeight="1" x14ac:dyDescent="0.2">
      <c r="A30" s="307"/>
      <c r="B30" s="265"/>
      <c r="C30" s="355"/>
      <c r="D30" s="189"/>
      <c r="E30" s="189"/>
      <c r="F30" s="189"/>
      <c r="G30" s="189"/>
      <c r="H30" s="189"/>
    </row>
    <row r="31" spans="1:8" ht="11.25" customHeight="1" x14ac:dyDescent="0.2">
      <c r="A31" s="307" t="s">
        <v>36</v>
      </c>
      <c r="B31" s="265" t="s">
        <v>43</v>
      </c>
      <c r="C31" s="353"/>
      <c r="D31" s="189"/>
      <c r="E31" s="189"/>
      <c r="F31" s="189"/>
      <c r="G31" s="189"/>
      <c r="H31" s="189"/>
    </row>
    <row r="32" spans="1:8" ht="11.25" customHeight="1" x14ac:dyDescent="0.2">
      <c r="A32" s="307"/>
      <c r="B32" s="265"/>
      <c r="C32" s="354"/>
      <c r="D32" s="189"/>
      <c r="E32" s="189"/>
      <c r="F32" s="189"/>
      <c r="G32" s="189"/>
      <c r="H32" s="189"/>
    </row>
    <row r="33" spans="1:8" ht="11.25" customHeight="1" x14ac:dyDescent="0.2">
      <c r="A33" s="307"/>
      <c r="B33" s="265"/>
      <c r="C33" s="354"/>
      <c r="D33" s="189"/>
      <c r="E33" s="189"/>
      <c r="F33" s="189"/>
      <c r="G33" s="189"/>
      <c r="H33" s="189"/>
    </row>
    <row r="34" spans="1:8" ht="11.25" customHeight="1" x14ac:dyDescent="0.2">
      <c r="A34" s="307"/>
      <c r="B34" s="265"/>
      <c r="C34" s="354"/>
      <c r="D34" s="189"/>
      <c r="E34" s="189"/>
      <c r="F34" s="189"/>
      <c r="G34" s="189"/>
      <c r="H34" s="189"/>
    </row>
    <row r="35" spans="1:8" ht="11.25" customHeight="1" x14ac:dyDescent="0.2">
      <c r="A35" s="307"/>
      <c r="B35" s="265"/>
      <c r="C35" s="354"/>
      <c r="D35" s="189"/>
      <c r="E35" s="189"/>
      <c r="F35" s="189"/>
      <c r="G35" s="189"/>
      <c r="H35" s="189"/>
    </row>
    <row r="36" spans="1:8" ht="11.25" customHeight="1" x14ac:dyDescent="0.2">
      <c r="A36" s="307"/>
      <c r="B36" s="265"/>
      <c r="C36" s="355"/>
      <c r="D36" s="189"/>
      <c r="E36" s="189"/>
      <c r="F36" s="189"/>
      <c r="G36" s="189"/>
      <c r="H36" s="189"/>
    </row>
    <row r="37" spans="1:8" ht="11.25" customHeight="1" x14ac:dyDescent="0.2">
      <c r="A37" s="307" t="s">
        <v>37</v>
      </c>
      <c r="B37" s="265" t="s">
        <v>38</v>
      </c>
      <c r="C37" s="353">
        <v>5</v>
      </c>
      <c r="D37" s="189">
        <v>5</v>
      </c>
      <c r="E37" s="189" t="s">
        <v>441</v>
      </c>
      <c r="F37" s="189" t="s">
        <v>433</v>
      </c>
      <c r="G37" s="189">
        <v>150</v>
      </c>
      <c r="H37" s="189"/>
    </row>
    <row r="38" spans="1:8" ht="11.25" customHeight="1" x14ac:dyDescent="0.2">
      <c r="A38" s="307"/>
      <c r="B38" s="265"/>
      <c r="C38" s="354"/>
      <c r="D38" s="189">
        <v>5</v>
      </c>
      <c r="E38" s="189" t="s">
        <v>445</v>
      </c>
      <c r="F38" s="189" t="s">
        <v>433</v>
      </c>
      <c r="G38" s="189" t="s">
        <v>515</v>
      </c>
      <c r="H38" s="189"/>
    </row>
    <row r="39" spans="1:8" ht="11.25" customHeight="1" x14ac:dyDescent="0.2">
      <c r="A39" s="307"/>
      <c r="B39" s="265"/>
      <c r="C39" s="354"/>
      <c r="D39" s="189">
        <v>5</v>
      </c>
      <c r="E39" s="189" t="s">
        <v>337</v>
      </c>
      <c r="F39" s="189" t="s">
        <v>433</v>
      </c>
      <c r="G39" s="189">
        <v>20</v>
      </c>
      <c r="H39" s="189"/>
    </row>
    <row r="40" spans="1:8" ht="11.25" customHeight="1" x14ac:dyDescent="0.2">
      <c r="A40" s="307"/>
      <c r="B40" s="265"/>
      <c r="C40" s="354"/>
      <c r="D40" s="189">
        <v>5</v>
      </c>
      <c r="E40" s="189" t="s">
        <v>442</v>
      </c>
      <c r="F40" s="189" t="s">
        <v>433</v>
      </c>
      <c r="G40" s="189">
        <v>2</v>
      </c>
      <c r="H40" s="189"/>
    </row>
    <row r="41" spans="1:8" ht="11.25" customHeight="1" x14ac:dyDescent="0.2">
      <c r="A41" s="307"/>
      <c r="B41" s="265"/>
      <c r="C41" s="354"/>
      <c r="D41" s="189">
        <v>5</v>
      </c>
      <c r="E41" s="189" t="s">
        <v>333</v>
      </c>
      <c r="F41" s="189" t="s">
        <v>433</v>
      </c>
      <c r="G41" s="189">
        <v>2</v>
      </c>
      <c r="H41" s="189"/>
    </row>
    <row r="42" spans="1:8" ht="11.25" customHeight="1" x14ac:dyDescent="0.2">
      <c r="A42" s="307"/>
      <c r="B42" s="265"/>
      <c r="C42" s="354"/>
      <c r="D42" s="189">
        <v>5</v>
      </c>
      <c r="E42" s="189" t="s">
        <v>335</v>
      </c>
      <c r="F42" s="189" t="s">
        <v>433</v>
      </c>
      <c r="G42" s="189">
        <v>300</v>
      </c>
      <c r="H42" s="189"/>
    </row>
    <row r="43" spans="1:8" ht="11.25" customHeight="1" x14ac:dyDescent="0.2">
      <c r="A43" s="307"/>
      <c r="B43" s="265"/>
      <c r="C43" s="354"/>
      <c r="D43" s="189">
        <v>5</v>
      </c>
      <c r="E43" s="189" t="s">
        <v>443</v>
      </c>
      <c r="F43" s="189" t="s">
        <v>433</v>
      </c>
      <c r="G43" s="189">
        <v>2</v>
      </c>
      <c r="H43" s="189"/>
    </row>
    <row r="44" spans="1:8" ht="11.25" customHeight="1" x14ac:dyDescent="0.2">
      <c r="A44" s="307"/>
      <c r="B44" s="265"/>
      <c r="C44" s="354"/>
      <c r="D44" s="189">
        <v>5</v>
      </c>
      <c r="E44" s="189" t="s">
        <v>444</v>
      </c>
      <c r="F44" s="189" t="s">
        <v>433</v>
      </c>
      <c r="G44" s="189">
        <v>3</v>
      </c>
      <c r="H44" s="189"/>
    </row>
    <row r="45" spans="1:8" ht="11.25" customHeight="1" x14ac:dyDescent="0.2">
      <c r="A45" s="307"/>
      <c r="B45" s="265"/>
      <c r="C45" s="354"/>
      <c r="D45" s="189">
        <v>5</v>
      </c>
      <c r="E45" s="189" t="s">
        <v>339</v>
      </c>
      <c r="F45" s="189" t="s">
        <v>433</v>
      </c>
      <c r="G45" s="189">
        <v>2</v>
      </c>
      <c r="H45" s="189"/>
    </row>
    <row r="46" spans="1:8" ht="11.25" customHeight="1" x14ac:dyDescent="0.2">
      <c r="A46" s="307"/>
      <c r="B46" s="265"/>
      <c r="C46" s="354"/>
      <c r="D46" s="189">
        <v>5</v>
      </c>
      <c r="E46" s="189" t="s">
        <v>336</v>
      </c>
      <c r="F46" s="189" t="s">
        <v>433</v>
      </c>
      <c r="G46" s="189">
        <v>25</v>
      </c>
      <c r="H46" s="189"/>
    </row>
    <row r="47" spans="1:8" ht="11.25" customHeight="1" x14ac:dyDescent="0.2">
      <c r="A47" s="202"/>
      <c r="B47" s="203"/>
      <c r="C47" s="204"/>
      <c r="D47" s="200"/>
      <c r="E47" s="201" t="s">
        <v>464</v>
      </c>
      <c r="F47" s="200"/>
      <c r="G47" s="200"/>
      <c r="H47" s="200"/>
    </row>
  </sheetData>
  <protectedRanges>
    <protectedRange sqref="C6 C8 C3:C4 D24:H38 D39:F44 H39:H44 D45:H47 D16:D23 F16:H23 D11:H15" name="Range1"/>
    <protectedRange sqref="E21 E16" name="Range1_3"/>
    <protectedRange sqref="E22:E23 E17:E20" name="Range1_4"/>
    <protectedRange sqref="G39:G44" name="Range1_1_7"/>
  </protectedRanges>
  <mergeCells count="22">
    <mergeCell ref="B16:B20"/>
    <mergeCell ref="A16:A20"/>
    <mergeCell ref="C16:C20"/>
    <mergeCell ref="A37:A46"/>
    <mergeCell ref="B37:B46"/>
    <mergeCell ref="C37:C46"/>
    <mergeCell ref="A22:A30"/>
    <mergeCell ref="B22:B30"/>
    <mergeCell ref="C22:C30"/>
    <mergeCell ref="A31:A36"/>
    <mergeCell ref="B31:B36"/>
    <mergeCell ref="C31:C36"/>
    <mergeCell ref="A10:B10"/>
    <mergeCell ref="A6:B6"/>
    <mergeCell ref="A11:A15"/>
    <mergeCell ref="B11:B15"/>
    <mergeCell ref="C11:C15"/>
    <mergeCell ref="A3:B3"/>
    <mergeCell ref="A4:B4"/>
    <mergeCell ref="A5:B5"/>
    <mergeCell ref="A7:B7"/>
    <mergeCell ref="A8:B8"/>
  </mergeCells>
  <hyperlinks>
    <hyperlink ref="E4" location="'b. List of result templates'!A1" display="the list of results templates" xr:uid="{00000000-0004-0000-2B00-000000000000}"/>
  </hyperlinks>
  <printOptions gridLines="1"/>
  <pageMargins left="0.74803149606299213" right="0.74803149606299213" top="0.98425196850393704" bottom="0.98425196850393704" header="0.51181102362204722" footer="0.51181102362204722"/>
  <pageSetup paperSize="9" scale="83" fitToHeight="5" orientation="landscape" r:id="rId1"/>
  <headerFooter alignWithMargins="0">
    <oddHeader>&amp;CResidue RESULTS for eggs from hens 
Group B&amp;RPage &amp;P of &amp;N</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G47"/>
  <sheetViews>
    <sheetView topLeftCell="A5" zoomScaleNormal="100" zoomScaleSheetLayoutView="100" workbookViewId="0">
      <selection activeCell="G21" sqref="G21"/>
    </sheetView>
  </sheetViews>
  <sheetFormatPr defaultColWidth="9.140625" defaultRowHeight="10.5" x14ac:dyDescent="0.2"/>
  <cols>
    <col min="1" max="1" width="40.85546875" style="3" customWidth="1"/>
    <col min="2" max="2" width="23.5703125" style="2" customWidth="1"/>
    <col min="3" max="3" width="13.85546875" style="3" customWidth="1"/>
    <col min="4" max="4" width="37.5703125" style="3" customWidth="1"/>
    <col min="5" max="5" width="13.85546875" style="3" customWidth="1"/>
    <col min="6" max="6" width="22.140625" style="3" bestFit="1" customWidth="1"/>
    <col min="7" max="7" width="26.42578125" style="3" customWidth="1"/>
    <col min="8" max="16384" width="9.140625" style="3"/>
  </cols>
  <sheetData>
    <row r="1" spans="1:7" ht="20.25" x14ac:dyDescent="0.2">
      <c r="A1" s="43" t="s">
        <v>207</v>
      </c>
    </row>
    <row r="2" spans="1:7" ht="9.75" customHeight="1" thickBot="1" x14ac:dyDescent="0.25"/>
    <row r="3" spans="1:7" ht="12.75" customHeight="1" x14ac:dyDescent="0.2">
      <c r="A3" s="44" t="s">
        <v>45</v>
      </c>
      <c r="B3" s="40" t="s">
        <v>491</v>
      </c>
      <c r="D3" s="96" t="s">
        <v>186</v>
      </c>
      <c r="F3" s="104" t="s">
        <v>198</v>
      </c>
      <c r="G3" s="105"/>
    </row>
    <row r="4" spans="1:7" ht="21" thickBot="1" x14ac:dyDescent="0.25">
      <c r="A4" s="45" t="s">
        <v>46</v>
      </c>
      <c r="B4" s="41">
        <v>2023</v>
      </c>
      <c r="D4" s="130" t="s">
        <v>185</v>
      </c>
      <c r="E4" s="4"/>
      <c r="F4" s="106" t="s">
        <v>199</v>
      </c>
      <c r="G4" s="107"/>
    </row>
    <row r="5" spans="1:7" ht="21" thickBot="1" x14ac:dyDescent="0.25">
      <c r="A5" s="44" t="s">
        <v>47</v>
      </c>
      <c r="B5" s="126" t="s">
        <v>449</v>
      </c>
      <c r="F5" s="108" t="s">
        <v>200</v>
      </c>
      <c r="G5" s="109"/>
    </row>
    <row r="6" spans="1:7" ht="21" thickBot="1" x14ac:dyDescent="0.25">
      <c r="A6" s="25" t="s">
        <v>86</v>
      </c>
      <c r="B6" s="119">
        <v>3</v>
      </c>
      <c r="D6" s="92" t="s">
        <v>189</v>
      </c>
      <c r="E6" s="208">
        <v>3</v>
      </c>
    </row>
    <row r="7" spans="1:7" ht="9.75" customHeight="1" x14ac:dyDescent="0.2">
      <c r="B7" s="9"/>
      <c r="C7" s="11"/>
      <c r="D7" s="11"/>
    </row>
    <row r="8" spans="1:7" s="12" customFormat="1" ht="63" customHeight="1" x14ac:dyDescent="0.2">
      <c r="A8" s="48" t="s">
        <v>100</v>
      </c>
      <c r="B8" s="47" t="s">
        <v>72</v>
      </c>
      <c r="C8" s="48" t="s">
        <v>197</v>
      </c>
      <c r="D8" s="48" t="s">
        <v>1</v>
      </c>
      <c r="E8" s="48" t="s">
        <v>2</v>
      </c>
      <c r="F8" s="48" t="s">
        <v>73</v>
      </c>
      <c r="G8" s="48" t="s">
        <v>196</v>
      </c>
    </row>
    <row r="9" spans="1:7" ht="9.75" customHeight="1" x14ac:dyDescent="0.2">
      <c r="A9" s="265" t="s">
        <v>75</v>
      </c>
      <c r="B9" s="304"/>
      <c r="C9" s="28"/>
      <c r="D9" s="17"/>
      <c r="E9" s="18"/>
      <c r="F9" s="18"/>
      <c r="G9" s="18"/>
    </row>
    <row r="10" spans="1:7" ht="9.75" customHeight="1" x14ac:dyDescent="0.2">
      <c r="A10" s="265"/>
      <c r="B10" s="304"/>
      <c r="C10" s="30"/>
      <c r="D10" s="31"/>
      <c r="E10" s="18"/>
      <c r="F10" s="18"/>
      <c r="G10" s="18"/>
    </row>
    <row r="11" spans="1:7" ht="9.75" customHeight="1" x14ac:dyDescent="0.2">
      <c r="A11" s="265"/>
      <c r="B11" s="304"/>
      <c r="C11" s="32"/>
      <c r="D11" s="31"/>
      <c r="E11" s="18"/>
      <c r="F11" s="18"/>
      <c r="G11" s="18"/>
    </row>
    <row r="12" spans="1:7" ht="9.75" customHeight="1" x14ac:dyDescent="0.2">
      <c r="A12" s="265"/>
      <c r="B12" s="304"/>
      <c r="C12" s="30"/>
      <c r="D12" s="31"/>
      <c r="E12" s="18"/>
      <c r="F12" s="18"/>
      <c r="G12" s="18"/>
    </row>
    <row r="13" spans="1:7" ht="9.75" customHeight="1" x14ac:dyDescent="0.2">
      <c r="A13" s="265"/>
      <c r="B13" s="304"/>
      <c r="C13" s="32"/>
      <c r="D13" s="31"/>
      <c r="E13" s="18"/>
      <c r="F13" s="18"/>
      <c r="G13" s="18"/>
    </row>
    <row r="14" spans="1:7" ht="9.75" customHeight="1" x14ac:dyDescent="0.2">
      <c r="A14" s="265"/>
      <c r="B14" s="304"/>
      <c r="C14" s="30"/>
      <c r="D14" s="31"/>
      <c r="E14" s="18"/>
      <c r="F14" s="18"/>
      <c r="G14" s="18"/>
    </row>
    <row r="15" spans="1:7" ht="9.75" customHeight="1" x14ac:dyDescent="0.2">
      <c r="A15" s="265"/>
      <c r="B15" s="304"/>
      <c r="C15" s="49"/>
      <c r="D15" s="49"/>
      <c r="E15" s="21"/>
      <c r="F15" s="21"/>
      <c r="G15" s="21"/>
    </row>
    <row r="16" spans="1:7" s="34" customFormat="1" ht="9" customHeight="1" x14ac:dyDescent="0.2">
      <c r="A16" s="265" t="s">
        <v>76</v>
      </c>
      <c r="B16" s="300">
        <v>1</v>
      </c>
      <c r="C16" s="183">
        <v>1</v>
      </c>
      <c r="D16" s="183" t="s">
        <v>341</v>
      </c>
      <c r="E16" s="183" t="s">
        <v>433</v>
      </c>
      <c r="F16" s="183">
        <v>10</v>
      </c>
      <c r="G16" s="17"/>
    </row>
    <row r="17" spans="1:7" s="34" customFormat="1" ht="9" customHeight="1" x14ac:dyDescent="0.2">
      <c r="A17" s="265"/>
      <c r="B17" s="300"/>
      <c r="C17" s="183">
        <v>1</v>
      </c>
      <c r="D17" s="183" t="s">
        <v>342</v>
      </c>
      <c r="E17" s="183" t="s">
        <v>433</v>
      </c>
      <c r="F17" s="183"/>
      <c r="G17" s="17"/>
    </row>
    <row r="18" spans="1:7" s="34" customFormat="1" ht="9" customHeight="1" x14ac:dyDescent="0.2">
      <c r="A18" s="265"/>
      <c r="B18" s="300"/>
      <c r="C18" s="183">
        <v>1</v>
      </c>
      <c r="D18" s="183" t="s">
        <v>343</v>
      </c>
      <c r="E18" s="183" t="s">
        <v>433</v>
      </c>
      <c r="F18" s="183">
        <v>10</v>
      </c>
      <c r="G18" s="17"/>
    </row>
    <row r="19" spans="1:7" s="34" customFormat="1" ht="9" customHeight="1" x14ac:dyDescent="0.2">
      <c r="A19" s="265"/>
      <c r="B19" s="300"/>
      <c r="C19" s="183">
        <v>1</v>
      </c>
      <c r="D19" s="183" t="s">
        <v>344</v>
      </c>
      <c r="E19" s="183" t="s">
        <v>433</v>
      </c>
      <c r="F19" s="183">
        <v>10</v>
      </c>
      <c r="G19" s="17"/>
    </row>
    <row r="20" spans="1:7" s="34" customFormat="1" ht="9" customHeight="1" x14ac:dyDescent="0.2">
      <c r="A20" s="265"/>
      <c r="B20" s="300"/>
      <c r="C20" s="183">
        <v>1</v>
      </c>
      <c r="D20" s="183" t="s">
        <v>318</v>
      </c>
      <c r="E20" s="183" t="s">
        <v>433</v>
      </c>
      <c r="F20" s="183" t="s">
        <v>490</v>
      </c>
      <c r="G20" s="17"/>
    </row>
    <row r="21" spans="1:7" s="34" customFormat="1" ht="9" customHeight="1" x14ac:dyDescent="0.2">
      <c r="A21" s="265"/>
      <c r="B21" s="300"/>
      <c r="C21" s="183">
        <v>1</v>
      </c>
      <c r="D21" s="183" t="s">
        <v>345</v>
      </c>
      <c r="E21" s="183" t="s">
        <v>433</v>
      </c>
      <c r="F21" s="183">
        <v>20</v>
      </c>
      <c r="G21" s="17"/>
    </row>
    <row r="22" spans="1:7" s="34" customFormat="1" ht="9" customHeight="1" x14ac:dyDescent="0.2">
      <c r="A22" s="265"/>
      <c r="B22" s="300"/>
      <c r="C22" s="183">
        <v>1</v>
      </c>
      <c r="D22" s="183" t="s">
        <v>346</v>
      </c>
      <c r="E22" s="183" t="s">
        <v>433</v>
      </c>
      <c r="F22" s="183">
        <v>20</v>
      </c>
      <c r="G22" s="17"/>
    </row>
    <row r="23" spans="1:7" ht="9.75" customHeight="1" x14ac:dyDescent="0.2">
      <c r="A23" s="265"/>
      <c r="B23" s="300"/>
      <c r="C23" s="183">
        <v>1</v>
      </c>
      <c r="D23" s="183" t="s">
        <v>347</v>
      </c>
      <c r="E23" s="183" t="s">
        <v>433</v>
      </c>
      <c r="F23" s="183">
        <v>10</v>
      </c>
      <c r="G23" s="18"/>
    </row>
    <row r="24" spans="1:7" ht="9.75" customHeight="1" x14ac:dyDescent="0.2">
      <c r="A24" s="265"/>
      <c r="B24" s="300"/>
      <c r="C24" s="183">
        <v>1</v>
      </c>
      <c r="D24" s="183" t="s">
        <v>348</v>
      </c>
      <c r="E24" s="183" t="s">
        <v>433</v>
      </c>
      <c r="F24" s="183">
        <v>10</v>
      </c>
      <c r="G24" s="18"/>
    </row>
    <row r="25" spans="1:7" ht="9.75" customHeight="1" x14ac:dyDescent="0.2">
      <c r="A25" s="265"/>
      <c r="B25" s="300"/>
      <c r="C25" s="183">
        <v>1</v>
      </c>
      <c r="D25" s="183" t="s">
        <v>349</v>
      </c>
      <c r="E25" s="183" t="s">
        <v>433</v>
      </c>
      <c r="F25" s="183">
        <v>10</v>
      </c>
      <c r="G25" s="18"/>
    </row>
    <row r="26" spans="1:7" ht="9.75" customHeight="1" x14ac:dyDescent="0.2">
      <c r="A26" s="265"/>
      <c r="B26" s="300"/>
      <c r="C26" s="183">
        <v>1</v>
      </c>
      <c r="D26" s="183" t="s">
        <v>350</v>
      </c>
      <c r="E26" s="183" t="s">
        <v>433</v>
      </c>
      <c r="F26" s="183">
        <v>10</v>
      </c>
      <c r="G26" s="19"/>
    </row>
    <row r="27" spans="1:7" ht="9.75" customHeight="1" x14ac:dyDescent="0.2">
      <c r="A27" s="265"/>
      <c r="B27" s="300"/>
      <c r="C27" s="183">
        <v>1</v>
      </c>
      <c r="D27" s="183" t="s">
        <v>351</v>
      </c>
      <c r="E27" s="183" t="s">
        <v>433</v>
      </c>
      <c r="F27" s="183">
        <v>50</v>
      </c>
      <c r="G27" s="21"/>
    </row>
    <row r="28" spans="1:7" ht="9.75" customHeight="1" x14ac:dyDescent="0.2">
      <c r="A28" s="265" t="s">
        <v>77</v>
      </c>
      <c r="B28" s="300">
        <v>1</v>
      </c>
      <c r="C28" s="183">
        <v>1</v>
      </c>
      <c r="D28" s="183" t="s">
        <v>352</v>
      </c>
      <c r="E28" s="183" t="s">
        <v>433</v>
      </c>
      <c r="F28" s="183">
        <v>10</v>
      </c>
      <c r="G28" s="17"/>
    </row>
    <row r="29" spans="1:7" ht="9.75" customHeight="1" x14ac:dyDescent="0.2">
      <c r="A29" s="265"/>
      <c r="B29" s="300"/>
      <c r="C29" s="183">
        <v>1</v>
      </c>
      <c r="D29" s="183" t="s">
        <v>353</v>
      </c>
      <c r="E29" s="183" t="s">
        <v>433</v>
      </c>
      <c r="F29" s="183">
        <v>10</v>
      </c>
      <c r="G29" s="18"/>
    </row>
    <row r="30" spans="1:7" ht="9.75" customHeight="1" x14ac:dyDescent="0.2">
      <c r="A30" s="265"/>
      <c r="B30" s="300"/>
      <c r="C30" s="183">
        <v>1</v>
      </c>
      <c r="D30" s="183" t="s">
        <v>354</v>
      </c>
      <c r="E30" s="183" t="s">
        <v>433</v>
      </c>
      <c r="F30" s="183">
        <v>10</v>
      </c>
      <c r="G30" s="18"/>
    </row>
    <row r="31" spans="1:7" ht="9.75" customHeight="1" x14ac:dyDescent="0.2">
      <c r="A31" s="265"/>
      <c r="B31" s="300"/>
      <c r="C31" s="183">
        <v>1</v>
      </c>
      <c r="D31" s="183" t="s">
        <v>355</v>
      </c>
      <c r="E31" s="183" t="s">
        <v>433</v>
      </c>
      <c r="F31" s="183">
        <v>10</v>
      </c>
      <c r="G31" s="18"/>
    </row>
    <row r="32" spans="1:7" ht="9.75" customHeight="1" x14ac:dyDescent="0.2">
      <c r="A32" s="265"/>
      <c r="B32" s="300"/>
      <c r="C32" s="183">
        <v>1</v>
      </c>
      <c r="D32" s="183" t="s">
        <v>356</v>
      </c>
      <c r="E32" s="183" t="s">
        <v>433</v>
      </c>
      <c r="F32" s="183">
        <v>50</v>
      </c>
      <c r="G32" s="18"/>
    </row>
    <row r="33" spans="1:7" ht="9.75" customHeight="1" x14ac:dyDescent="0.2">
      <c r="A33" s="265"/>
      <c r="B33" s="300"/>
      <c r="C33" s="183">
        <v>1</v>
      </c>
      <c r="D33" s="183" t="s">
        <v>357</v>
      </c>
      <c r="E33" s="183" t="s">
        <v>433</v>
      </c>
      <c r="F33" s="183">
        <v>50</v>
      </c>
      <c r="G33" s="18"/>
    </row>
    <row r="34" spans="1:7" ht="9.75" customHeight="1" x14ac:dyDescent="0.2">
      <c r="A34" s="265"/>
      <c r="B34" s="300"/>
      <c r="C34" s="183">
        <v>1</v>
      </c>
      <c r="D34" s="183" t="s">
        <v>357</v>
      </c>
      <c r="E34" s="183" t="s">
        <v>433</v>
      </c>
      <c r="F34" s="183">
        <v>50</v>
      </c>
      <c r="G34" s="21"/>
    </row>
    <row r="35" spans="1:7" s="34" customFormat="1" ht="12.75" customHeight="1" x14ac:dyDescent="0.2">
      <c r="A35" s="265" t="s">
        <v>78</v>
      </c>
      <c r="B35" s="300">
        <v>1</v>
      </c>
      <c r="C35" s="183">
        <v>1</v>
      </c>
      <c r="D35" s="183" t="s">
        <v>367</v>
      </c>
      <c r="E35" s="183" t="s">
        <v>433</v>
      </c>
      <c r="F35" s="183">
        <v>10</v>
      </c>
      <c r="G35" s="17"/>
    </row>
    <row r="36" spans="1:7" ht="9.75" customHeight="1" x14ac:dyDescent="0.2">
      <c r="A36" s="265"/>
      <c r="B36" s="300"/>
      <c r="C36" s="183">
        <v>1</v>
      </c>
      <c r="D36" s="183" t="s">
        <v>368</v>
      </c>
      <c r="E36" s="183" t="s">
        <v>433</v>
      </c>
      <c r="F36" s="183" t="s">
        <v>490</v>
      </c>
      <c r="G36" s="18"/>
    </row>
    <row r="37" spans="1:7" ht="9.75" customHeight="1" x14ac:dyDescent="0.2">
      <c r="A37" s="265"/>
      <c r="B37" s="300"/>
      <c r="C37" s="183">
        <v>1</v>
      </c>
      <c r="D37" s="183" t="s">
        <v>317</v>
      </c>
      <c r="E37" s="183" t="s">
        <v>433</v>
      </c>
      <c r="F37" s="183" t="s">
        <v>490</v>
      </c>
      <c r="G37" s="18"/>
    </row>
    <row r="38" spans="1:7" ht="9.75" customHeight="1" x14ac:dyDescent="0.2">
      <c r="A38" s="265"/>
      <c r="B38" s="300"/>
      <c r="C38" s="183">
        <v>1</v>
      </c>
      <c r="D38" s="183" t="s">
        <v>321</v>
      </c>
      <c r="E38" s="183"/>
      <c r="F38" s="183" t="s">
        <v>490</v>
      </c>
      <c r="G38" s="18"/>
    </row>
    <row r="39" spans="1:7" ht="9.75" customHeight="1" x14ac:dyDescent="0.2">
      <c r="A39" s="265"/>
      <c r="B39" s="300"/>
      <c r="C39" s="183">
        <v>1</v>
      </c>
      <c r="D39" s="183" t="s">
        <v>316</v>
      </c>
      <c r="E39" s="183" t="s">
        <v>433</v>
      </c>
      <c r="F39" s="183" t="s">
        <v>490</v>
      </c>
      <c r="G39" s="18"/>
    </row>
    <row r="40" spans="1:7" ht="9.75" customHeight="1" x14ac:dyDescent="0.2">
      <c r="A40" s="265"/>
      <c r="B40" s="300"/>
      <c r="C40" s="183">
        <v>1</v>
      </c>
      <c r="D40" s="183" t="s">
        <v>319</v>
      </c>
      <c r="E40" s="183" t="s">
        <v>433</v>
      </c>
      <c r="F40" s="183" t="s">
        <v>490</v>
      </c>
      <c r="G40" s="18"/>
    </row>
    <row r="41" spans="1:7" ht="9.75" customHeight="1" x14ac:dyDescent="0.2">
      <c r="A41" s="265"/>
      <c r="B41" s="300"/>
      <c r="C41" s="183"/>
      <c r="D41" s="183"/>
      <c r="E41" s="183"/>
      <c r="F41" s="183"/>
      <c r="G41" s="21"/>
    </row>
    <row r="42" spans="1:7" ht="9.75" customHeight="1" x14ac:dyDescent="0.2">
      <c r="A42" s="265" t="s">
        <v>79</v>
      </c>
      <c r="B42" s="300"/>
      <c r="C42" s="183"/>
      <c r="D42" s="183"/>
      <c r="E42" s="183"/>
      <c r="F42" s="183"/>
      <c r="G42" s="17"/>
    </row>
    <row r="43" spans="1:7" ht="9.75" customHeight="1" x14ac:dyDescent="0.2">
      <c r="A43" s="265"/>
      <c r="B43" s="300"/>
      <c r="C43" s="183"/>
      <c r="D43" s="183"/>
      <c r="E43" s="183"/>
      <c r="F43" s="183"/>
      <c r="G43" s="18"/>
    </row>
    <row r="44" spans="1:7" ht="9.75" customHeight="1" x14ac:dyDescent="0.2">
      <c r="A44" s="265"/>
      <c r="B44" s="300"/>
      <c r="C44" s="183"/>
      <c r="D44" s="183"/>
      <c r="E44" s="183"/>
      <c r="F44" s="183"/>
      <c r="G44" s="18"/>
    </row>
    <row r="45" spans="1:7" ht="9.75" customHeight="1" x14ac:dyDescent="0.2">
      <c r="A45" s="265"/>
      <c r="B45" s="300"/>
      <c r="C45" s="183"/>
      <c r="D45" s="183"/>
      <c r="E45" s="183"/>
      <c r="F45" s="183"/>
      <c r="G45" s="18"/>
    </row>
    <row r="46" spans="1:7" ht="9.75" customHeight="1" x14ac:dyDescent="0.2">
      <c r="A46" s="265"/>
      <c r="B46" s="300"/>
      <c r="C46" s="183"/>
      <c r="D46" s="183"/>
      <c r="E46" s="183"/>
      <c r="F46" s="183"/>
      <c r="G46" s="18"/>
    </row>
    <row r="47" spans="1:7" ht="9.75" customHeight="1" x14ac:dyDescent="0.2">
      <c r="A47" s="265"/>
      <c r="B47" s="300"/>
      <c r="C47" s="183"/>
      <c r="D47" s="183"/>
      <c r="E47" s="183"/>
      <c r="F47" s="183"/>
      <c r="G47" s="21"/>
    </row>
  </sheetData>
  <protectedRanges>
    <protectedRange password="CDC0" sqref="B3:B4 C9:G15 C45:G47 C16:C44 E16:G27 E34:G44 E28:E33 G28:G33" name="Range1"/>
    <protectedRange password="CDC0" sqref="D16:D44" name="Range1_1"/>
    <protectedRange password="CDC0" sqref="F28:F33" name="Range1_2"/>
  </protectedRanges>
  <mergeCells count="10">
    <mergeCell ref="A35:A41"/>
    <mergeCell ref="B35:B41"/>
    <mergeCell ref="A42:A47"/>
    <mergeCell ref="B42:B47"/>
    <mergeCell ref="A9:A15"/>
    <mergeCell ref="B9:B15"/>
    <mergeCell ref="A16:A27"/>
    <mergeCell ref="B16:B27"/>
    <mergeCell ref="A28:A34"/>
    <mergeCell ref="B28:B34"/>
  </mergeCells>
  <hyperlinks>
    <hyperlink ref="D4" location="'b. List of result templates'!A1" display="the list of results templates" xr:uid="{00000000-0004-0000-2C00-000000000000}"/>
  </hyperlinks>
  <printOptions gridLines="1"/>
  <pageMargins left="0.74803149606299213" right="0.31496062992125984" top="0.98425196850393704" bottom="0.98425196850393704" header="0.51181102362204722" footer="0.51181102362204722"/>
  <pageSetup paperSize="9" scale="77" fitToHeight="4" orientation="landscape" r:id="rId1"/>
  <headerFooter alignWithMargins="0">
    <oddHeader>&amp;CResidue RESULTS for Bovine milk 
Pesticides&amp;RPage &amp;P of &amp;N</oddHeader>
  </headerFooter>
  <rowBreaks count="1" manualBreakCount="1">
    <brk id="7" max="1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G25"/>
  <sheetViews>
    <sheetView topLeftCell="A10" zoomScaleNormal="100" zoomScaleSheetLayoutView="100" workbookViewId="0">
      <selection activeCell="F8" sqref="F8"/>
    </sheetView>
  </sheetViews>
  <sheetFormatPr defaultColWidth="9.140625" defaultRowHeight="10.5" x14ac:dyDescent="0.2"/>
  <cols>
    <col min="1" max="1" width="35.42578125" style="3" customWidth="1"/>
    <col min="2" max="2" width="26" style="2" customWidth="1"/>
    <col min="3" max="3" width="14.5703125" style="3" customWidth="1"/>
    <col min="4" max="4" width="24.5703125" style="3" customWidth="1"/>
    <col min="5" max="5" width="13.85546875" style="3" customWidth="1"/>
    <col min="6" max="6" width="24.140625" style="3" customWidth="1"/>
    <col min="7" max="7" width="18.5703125" style="3" customWidth="1"/>
    <col min="8" max="16384" width="9.140625" style="3"/>
  </cols>
  <sheetData>
    <row r="1" spans="1:7" ht="20.25" x14ac:dyDescent="0.2">
      <c r="A1" s="43" t="s">
        <v>208</v>
      </c>
    </row>
    <row r="2" spans="1:7" ht="9.75" customHeight="1" thickBot="1" x14ac:dyDescent="0.25"/>
    <row r="3" spans="1:7" ht="12.75" customHeight="1" thickBot="1" x14ac:dyDescent="0.25">
      <c r="A3" s="45" t="s">
        <v>45</v>
      </c>
      <c r="B3" s="121"/>
      <c r="D3" s="96" t="s">
        <v>186</v>
      </c>
      <c r="F3" s="104" t="s">
        <v>198</v>
      </c>
      <c r="G3" s="105"/>
    </row>
    <row r="4" spans="1:7" ht="21" thickBot="1" x14ac:dyDescent="0.25">
      <c r="A4" s="45" t="s">
        <v>46</v>
      </c>
      <c r="B4" s="120">
        <v>2023</v>
      </c>
      <c r="D4" s="97" t="s">
        <v>185</v>
      </c>
      <c r="E4" s="4"/>
      <c r="F4" s="106" t="s">
        <v>199</v>
      </c>
      <c r="G4" s="107"/>
    </row>
    <row r="5" spans="1:7" ht="21" thickBot="1" x14ac:dyDescent="0.25">
      <c r="A5" s="45" t="s">
        <v>47</v>
      </c>
      <c r="B5" s="127" t="s">
        <v>92</v>
      </c>
      <c r="F5" s="108" t="s">
        <v>200</v>
      </c>
      <c r="G5" s="109"/>
    </row>
    <row r="6" spans="1:7" ht="46.5" customHeight="1" thickBot="1" x14ac:dyDescent="0.25">
      <c r="A6" s="114" t="s">
        <v>87</v>
      </c>
      <c r="B6" s="119">
        <v>6249</v>
      </c>
      <c r="F6" s="7"/>
      <c r="G6" s="7"/>
    </row>
    <row r="7" spans="1:7" ht="21.75" thickBot="1" x14ac:dyDescent="0.25">
      <c r="A7" s="25" t="s">
        <v>203</v>
      </c>
      <c r="B7" s="46">
        <f>$B$6/3700</f>
        <v>1.6889189189189189</v>
      </c>
    </row>
    <row r="8" spans="1:7" ht="20.25" customHeight="1" thickBot="1" x14ac:dyDescent="0.25">
      <c r="A8" s="25" t="s">
        <v>48</v>
      </c>
      <c r="B8" s="119">
        <v>8</v>
      </c>
      <c r="D8" s="92" t="s">
        <v>189</v>
      </c>
      <c r="E8" s="93">
        <v>8</v>
      </c>
    </row>
    <row r="9" spans="1:7" ht="9.75" customHeight="1" x14ac:dyDescent="0.2">
      <c r="B9" s="9"/>
      <c r="C9" s="11"/>
      <c r="D9" s="11"/>
    </row>
    <row r="10" spans="1:7" s="12" customFormat="1" ht="63" customHeight="1" x14ac:dyDescent="0.2">
      <c r="A10" s="48" t="s">
        <v>95</v>
      </c>
      <c r="B10" s="47" t="s">
        <v>72</v>
      </c>
      <c r="C10" s="48" t="s">
        <v>192</v>
      </c>
      <c r="D10" s="48" t="s">
        <v>1</v>
      </c>
      <c r="E10" s="48" t="s">
        <v>2</v>
      </c>
      <c r="F10" s="48" t="s">
        <v>73</v>
      </c>
      <c r="G10" s="48" t="s">
        <v>196</v>
      </c>
    </row>
    <row r="11" spans="1:7" ht="11.25" customHeight="1" x14ac:dyDescent="0.2">
      <c r="A11" s="265" t="s">
        <v>94</v>
      </c>
      <c r="B11" s="300">
        <v>4</v>
      </c>
      <c r="C11" s="30">
        <v>4</v>
      </c>
      <c r="D11" s="188" t="s">
        <v>358</v>
      </c>
      <c r="E11" s="18" t="s">
        <v>433</v>
      </c>
      <c r="F11" s="20">
        <v>40</v>
      </c>
      <c r="G11" s="20"/>
    </row>
    <row r="12" spans="1:7" ht="9.75" customHeight="1" x14ac:dyDescent="0.2">
      <c r="A12" s="265"/>
      <c r="B12" s="300"/>
      <c r="C12" s="30"/>
      <c r="D12" s="18"/>
      <c r="E12" s="18"/>
      <c r="F12" s="20"/>
      <c r="G12" s="20"/>
    </row>
    <row r="13" spans="1:7" ht="9.75" customHeight="1" x14ac:dyDescent="0.2">
      <c r="A13" s="265"/>
      <c r="B13" s="300"/>
      <c r="C13" s="30"/>
      <c r="D13" s="18"/>
      <c r="E13" s="18"/>
      <c r="F13" s="18"/>
      <c r="G13" s="18"/>
    </row>
    <row r="14" spans="1:7" ht="9.75" customHeight="1" x14ac:dyDescent="0.2">
      <c r="A14" s="265"/>
      <c r="B14" s="300"/>
      <c r="C14" s="32"/>
      <c r="D14" s="31"/>
      <c r="E14" s="18"/>
      <c r="F14" s="18"/>
      <c r="G14" s="18"/>
    </row>
    <row r="15" spans="1:7" ht="9.75" customHeight="1" x14ac:dyDescent="0.2">
      <c r="A15" s="265"/>
      <c r="B15" s="300"/>
      <c r="C15" s="35"/>
      <c r="D15" s="21"/>
      <c r="E15" s="22"/>
      <c r="F15" s="22"/>
      <c r="G15" s="22"/>
    </row>
    <row r="16" spans="1:7" ht="11.25" customHeight="1" x14ac:dyDescent="0.2">
      <c r="A16" s="265" t="s">
        <v>80</v>
      </c>
      <c r="B16" s="300">
        <v>4</v>
      </c>
      <c r="C16" s="30">
        <v>4</v>
      </c>
      <c r="D16" s="18" t="s">
        <v>359</v>
      </c>
      <c r="E16" s="18" t="s">
        <v>433</v>
      </c>
      <c r="F16" s="20" t="s">
        <v>537</v>
      </c>
      <c r="G16" s="20"/>
    </row>
    <row r="17" spans="1:7" ht="9.75" customHeight="1" x14ac:dyDescent="0.2">
      <c r="A17" s="265"/>
      <c r="B17" s="300"/>
      <c r="C17" s="30">
        <v>4</v>
      </c>
      <c r="D17" s="18" t="s">
        <v>360</v>
      </c>
      <c r="E17" s="18" t="s">
        <v>433</v>
      </c>
      <c r="F17" s="20" t="s">
        <v>537</v>
      </c>
      <c r="G17" s="20"/>
    </row>
    <row r="18" spans="1:7" ht="9.75" customHeight="1" x14ac:dyDescent="0.2">
      <c r="A18" s="265"/>
      <c r="B18" s="300"/>
      <c r="C18" s="30">
        <v>2</v>
      </c>
      <c r="D18" s="18" t="s">
        <v>366</v>
      </c>
      <c r="E18" s="18" t="s">
        <v>433</v>
      </c>
      <c r="F18" s="18" t="s">
        <v>537</v>
      </c>
      <c r="G18" s="18"/>
    </row>
    <row r="19" spans="1:7" ht="9.75" customHeight="1" x14ac:dyDescent="0.2">
      <c r="A19" s="265"/>
      <c r="B19" s="300"/>
      <c r="C19" s="32">
        <v>2</v>
      </c>
      <c r="D19" s="31" t="s">
        <v>365</v>
      </c>
      <c r="E19" s="18" t="s">
        <v>433</v>
      </c>
      <c r="F19" s="18" t="s">
        <v>537</v>
      </c>
      <c r="G19" s="18"/>
    </row>
    <row r="20" spans="1:7" ht="9.75" customHeight="1" x14ac:dyDescent="0.2">
      <c r="A20" s="265"/>
      <c r="B20" s="300"/>
      <c r="C20" s="35"/>
      <c r="D20" s="21"/>
      <c r="E20" s="22"/>
      <c r="F20" s="22"/>
      <c r="G20" s="22"/>
    </row>
    <row r="21" spans="1:7" ht="11.25" customHeight="1" x14ac:dyDescent="0.2">
      <c r="A21" s="265" t="s">
        <v>79</v>
      </c>
      <c r="B21" s="300"/>
      <c r="C21" s="30"/>
      <c r="D21" s="18"/>
      <c r="E21" s="18"/>
      <c r="F21" s="20"/>
      <c r="G21" s="20"/>
    </row>
    <row r="22" spans="1:7" ht="9.75" customHeight="1" x14ac:dyDescent="0.2">
      <c r="A22" s="265"/>
      <c r="B22" s="300"/>
      <c r="C22" s="30"/>
      <c r="D22" s="18"/>
      <c r="E22" s="18"/>
      <c r="F22" s="20"/>
      <c r="G22" s="20"/>
    </row>
    <row r="23" spans="1:7" ht="9.75" customHeight="1" x14ac:dyDescent="0.2">
      <c r="A23" s="265"/>
      <c r="B23" s="300"/>
      <c r="C23" s="30"/>
      <c r="D23" s="18"/>
      <c r="E23" s="18"/>
      <c r="F23" s="18"/>
      <c r="G23" s="18"/>
    </row>
    <row r="24" spans="1:7" ht="9.75" customHeight="1" x14ac:dyDescent="0.2">
      <c r="A24" s="265"/>
      <c r="B24" s="300"/>
      <c r="C24" s="32"/>
      <c r="D24" s="31"/>
      <c r="E24" s="18"/>
      <c r="F24" s="18"/>
      <c r="G24" s="18"/>
    </row>
    <row r="25" spans="1:7" ht="9.75" customHeight="1" x14ac:dyDescent="0.2">
      <c r="A25" s="265"/>
      <c r="B25" s="300"/>
      <c r="C25" s="35"/>
      <c r="D25" s="21"/>
      <c r="E25" s="22"/>
      <c r="F25" s="22"/>
      <c r="G25" s="22"/>
    </row>
  </sheetData>
  <protectedRanges>
    <protectedRange password="CDC0" sqref="B6 B3:B4 C11:G15 C20:G25 C16:C19 E16:G19" name="Range1"/>
    <protectedRange password="CDC0" sqref="D16:D19" name="Range1_1_1"/>
  </protectedRanges>
  <mergeCells count="6">
    <mergeCell ref="A21:A25"/>
    <mergeCell ref="B21:B25"/>
    <mergeCell ref="A16:A20"/>
    <mergeCell ref="B16:B20"/>
    <mergeCell ref="A11:A15"/>
    <mergeCell ref="B11:B15"/>
  </mergeCells>
  <hyperlinks>
    <hyperlink ref="D4" location="'b. List of result templates'!A1" display="the list of results templates" xr:uid="{00000000-0004-0000-2D00-000000000000}"/>
  </hyperlinks>
  <printOptions gridLines="1"/>
  <pageMargins left="0.74803149606299213" right="0.31496062992125984" top="0.98425196850393704" bottom="0.98425196850393704" header="0.51181102362204722" footer="0.51181102362204722"/>
  <pageSetup paperSize="9" scale="83" fitToHeight="4" orientation="landscape" r:id="rId1"/>
  <headerFooter alignWithMargins="0">
    <oddHeader>&amp;CResidue RESULTS for eggs (all species)  
Contaminants&amp;RPage &amp;P of &amp;N</oddHeader>
  </headerFooter>
  <rowBreaks count="1" manualBreakCount="1">
    <brk id="9" max="1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I72"/>
  <sheetViews>
    <sheetView zoomScaleNormal="100" zoomScaleSheetLayoutView="88" workbookViewId="0">
      <pane xSplit="4" ySplit="11" topLeftCell="E12" activePane="bottomRight" state="frozen"/>
      <selection activeCell="J35" sqref="J35"/>
      <selection pane="topRight" activeCell="J35" sqref="J35"/>
      <selection pane="bottomLeft" activeCell="J35" sqref="J35"/>
      <selection pane="bottomRight" activeCell="C12" sqref="C12:C30"/>
    </sheetView>
  </sheetViews>
  <sheetFormatPr defaultColWidth="9.140625" defaultRowHeight="10.5" x14ac:dyDescent="0.2"/>
  <cols>
    <col min="1" max="1" width="4.5703125" style="3" customWidth="1"/>
    <col min="2" max="2" width="29.85546875" style="3" customWidth="1"/>
    <col min="3" max="3" width="7" style="2" customWidth="1"/>
    <col min="4" max="4" width="9.42578125" style="3" customWidth="1"/>
    <col min="5" max="5" width="15.42578125" style="3" customWidth="1"/>
    <col min="6" max="6" width="29.140625" style="3" bestFit="1" customWidth="1"/>
    <col min="7" max="7" width="19.85546875" style="3" customWidth="1"/>
    <col min="8" max="8" width="31.5703125" style="3" customWidth="1"/>
    <col min="9" max="9" width="21.5703125" style="3" customWidth="1"/>
    <col min="10" max="16384" width="9.140625" style="3"/>
  </cols>
  <sheetData>
    <row r="1" spans="1:9" ht="20.25" x14ac:dyDescent="0.2">
      <c r="A1" s="43" t="s">
        <v>212</v>
      </c>
      <c r="B1" s="1"/>
    </row>
    <row r="2" spans="1:9" ht="9.75" customHeight="1" thickBot="1" x14ac:dyDescent="0.25"/>
    <row r="3" spans="1:9" ht="20.25" x14ac:dyDescent="0.2">
      <c r="A3" s="266" t="s">
        <v>45</v>
      </c>
      <c r="B3" s="267"/>
      <c r="C3" s="334"/>
      <c r="D3" s="376"/>
      <c r="F3" s="96" t="s">
        <v>186</v>
      </c>
      <c r="H3" s="104" t="s">
        <v>198</v>
      </c>
      <c r="I3" s="105"/>
    </row>
    <row r="4" spans="1:9" ht="21" thickBot="1" x14ac:dyDescent="0.25">
      <c r="A4" s="268" t="s">
        <v>46</v>
      </c>
      <c r="B4" s="269"/>
      <c r="C4" s="334">
        <v>2023</v>
      </c>
      <c r="D4" s="335"/>
      <c r="F4" s="130" t="s">
        <v>185</v>
      </c>
      <c r="G4" s="4"/>
      <c r="H4" s="106" t="s">
        <v>199</v>
      </c>
      <c r="I4" s="107"/>
    </row>
    <row r="5" spans="1:9" ht="21" thickBot="1" x14ac:dyDescent="0.25">
      <c r="A5" s="266" t="s">
        <v>47</v>
      </c>
      <c r="B5" s="267"/>
      <c r="C5" s="165" t="s">
        <v>69</v>
      </c>
      <c r="D5" s="166"/>
      <c r="H5" s="108" t="s">
        <v>200</v>
      </c>
      <c r="I5" s="109"/>
    </row>
    <row r="6" spans="1:9" ht="45.75" customHeight="1" thickBot="1" x14ac:dyDescent="0.25">
      <c r="A6" s="265" t="s">
        <v>224</v>
      </c>
      <c r="B6" s="267"/>
      <c r="C6" s="290">
        <v>18000000</v>
      </c>
      <c r="D6" s="292"/>
      <c r="H6" s="7"/>
      <c r="I6" s="7"/>
    </row>
    <row r="7" spans="1:9" ht="21.75" customHeight="1" thickBot="1" x14ac:dyDescent="0.25">
      <c r="A7" s="276" t="s">
        <v>204</v>
      </c>
      <c r="B7" s="277"/>
      <c r="C7" s="279">
        <f>($C$6)/2000</f>
        <v>9000</v>
      </c>
      <c r="D7" s="281"/>
    </row>
    <row r="8" spans="1:9" ht="21" thickBot="1" x14ac:dyDescent="0.25">
      <c r="A8" s="265" t="s">
        <v>48</v>
      </c>
      <c r="B8" s="267"/>
      <c r="C8" s="290"/>
      <c r="D8" s="292"/>
      <c r="F8" s="92" t="s">
        <v>189</v>
      </c>
      <c r="G8" s="93"/>
    </row>
    <row r="9" spans="1:9" ht="9.75" customHeight="1" x14ac:dyDescent="0.2">
      <c r="B9" s="8"/>
      <c r="C9" s="9"/>
      <c r="D9" s="10"/>
      <c r="E9" s="11"/>
      <c r="F9" s="11"/>
    </row>
    <row r="10" spans="1:9" ht="24" customHeight="1" x14ac:dyDescent="0.2">
      <c r="A10" s="284" t="s">
        <v>99</v>
      </c>
      <c r="B10" s="285"/>
      <c r="C10" s="346" t="s">
        <v>225</v>
      </c>
      <c r="D10" s="347"/>
      <c r="E10" s="261" t="s">
        <v>192</v>
      </c>
      <c r="F10" s="258" t="s">
        <v>1</v>
      </c>
      <c r="G10" s="258" t="s">
        <v>2</v>
      </c>
      <c r="H10" s="258" t="s">
        <v>73</v>
      </c>
      <c r="I10" s="258" t="s">
        <v>196</v>
      </c>
    </row>
    <row r="11" spans="1:9" ht="27" customHeight="1" x14ac:dyDescent="0.2">
      <c r="A11" s="288"/>
      <c r="B11" s="289"/>
      <c r="C11" s="131" t="s">
        <v>3</v>
      </c>
      <c r="D11" s="132" t="s">
        <v>0</v>
      </c>
      <c r="E11" s="263"/>
      <c r="F11" s="260"/>
      <c r="G11" s="260"/>
      <c r="H11" s="260"/>
      <c r="I11" s="260"/>
    </row>
    <row r="12" spans="1:9" ht="9.75" customHeight="1" x14ac:dyDescent="0.2">
      <c r="A12" s="37" t="s">
        <v>17</v>
      </c>
      <c r="B12" s="25" t="s">
        <v>9</v>
      </c>
      <c r="C12" s="26"/>
      <c r="D12" s="128"/>
      <c r="E12" s="101"/>
      <c r="F12" s="21"/>
      <c r="G12" s="21"/>
      <c r="H12" s="21"/>
      <c r="I12" s="50"/>
    </row>
    <row r="13" spans="1:9" ht="9.75" customHeight="1" x14ac:dyDescent="0.2">
      <c r="A13" s="264" t="s">
        <v>18</v>
      </c>
      <c r="B13" s="266" t="s">
        <v>20</v>
      </c>
      <c r="C13" s="314"/>
      <c r="D13" s="311"/>
      <c r="E13" s="100"/>
      <c r="F13" s="18"/>
      <c r="G13" s="18"/>
      <c r="H13" s="18"/>
      <c r="I13" s="30"/>
    </row>
    <row r="14" spans="1:9" ht="9.75" customHeight="1" x14ac:dyDescent="0.2">
      <c r="A14" s="264"/>
      <c r="B14" s="266"/>
      <c r="C14" s="314"/>
      <c r="D14" s="311"/>
      <c r="E14" s="100"/>
      <c r="F14" s="18"/>
      <c r="G14" s="18"/>
      <c r="H14" s="18"/>
      <c r="I14" s="30"/>
    </row>
    <row r="15" spans="1:9" ht="9.75" customHeight="1" x14ac:dyDescent="0.2">
      <c r="A15" s="264"/>
      <c r="B15" s="266"/>
      <c r="C15" s="314"/>
      <c r="D15" s="311"/>
      <c r="E15" s="100"/>
      <c r="F15" s="18"/>
      <c r="G15" s="18"/>
      <c r="H15" s="18"/>
      <c r="I15" s="30"/>
    </row>
    <row r="16" spans="1:9" ht="9.75" customHeight="1" x14ac:dyDescent="0.2">
      <c r="A16" s="264"/>
      <c r="B16" s="266"/>
      <c r="C16" s="314"/>
      <c r="D16" s="311"/>
      <c r="E16" s="100"/>
      <c r="F16" s="18"/>
      <c r="G16" s="18"/>
      <c r="H16" s="18"/>
      <c r="I16" s="30"/>
    </row>
    <row r="17" spans="1:9" ht="9.75" customHeight="1" x14ac:dyDescent="0.2">
      <c r="A17" s="264"/>
      <c r="B17" s="266"/>
      <c r="C17" s="314"/>
      <c r="D17" s="311"/>
      <c r="E17" s="100"/>
      <c r="F17" s="18"/>
      <c r="G17" s="18"/>
      <c r="H17" s="18"/>
      <c r="I17" s="30"/>
    </row>
    <row r="18" spans="1:9" ht="9.75" customHeight="1" x14ac:dyDescent="0.2">
      <c r="A18" s="264"/>
      <c r="B18" s="266"/>
      <c r="C18" s="314"/>
      <c r="D18" s="311"/>
      <c r="E18" s="101"/>
      <c r="F18" s="21"/>
      <c r="G18" s="21"/>
      <c r="H18" s="21"/>
      <c r="I18" s="50"/>
    </row>
    <row r="19" spans="1:9" ht="9.75" customHeight="1" x14ac:dyDescent="0.2">
      <c r="A19" s="264" t="s">
        <v>19</v>
      </c>
      <c r="B19" s="266" t="s">
        <v>21</v>
      </c>
      <c r="C19" s="314"/>
      <c r="D19" s="311"/>
      <c r="E19" s="100"/>
      <c r="F19" s="18"/>
      <c r="G19" s="18"/>
      <c r="H19" s="18"/>
      <c r="I19" s="30"/>
    </row>
    <row r="20" spans="1:9" ht="9.75" customHeight="1" x14ac:dyDescent="0.2">
      <c r="A20" s="264"/>
      <c r="B20" s="266"/>
      <c r="C20" s="314"/>
      <c r="D20" s="311"/>
      <c r="E20" s="100"/>
      <c r="F20" s="18"/>
      <c r="G20" s="18"/>
      <c r="H20" s="18"/>
      <c r="I20" s="30"/>
    </row>
    <row r="21" spans="1:9" ht="9.75" customHeight="1" x14ac:dyDescent="0.2">
      <c r="A21" s="264"/>
      <c r="B21" s="266"/>
      <c r="C21" s="314"/>
      <c r="D21" s="311"/>
      <c r="E21" s="100"/>
      <c r="F21" s="18"/>
      <c r="G21" s="18"/>
      <c r="H21" s="18"/>
      <c r="I21" s="30"/>
    </row>
    <row r="22" spans="1:9" ht="9.75" customHeight="1" x14ac:dyDescent="0.2">
      <c r="A22" s="264"/>
      <c r="B22" s="266"/>
      <c r="C22" s="314"/>
      <c r="D22" s="311"/>
      <c r="E22" s="100"/>
      <c r="F22" s="18"/>
      <c r="G22" s="18"/>
      <c r="H22" s="18"/>
      <c r="I22" s="30"/>
    </row>
    <row r="23" spans="1:9" ht="9.75" customHeight="1" x14ac:dyDescent="0.2">
      <c r="A23" s="264"/>
      <c r="B23" s="266"/>
      <c r="C23" s="314"/>
      <c r="D23" s="311"/>
      <c r="E23" s="100"/>
      <c r="F23" s="18"/>
      <c r="G23" s="18"/>
      <c r="H23" s="18"/>
      <c r="I23" s="30"/>
    </row>
    <row r="24" spans="1:9" ht="9.75" customHeight="1" x14ac:dyDescent="0.2">
      <c r="A24" s="264"/>
      <c r="B24" s="266"/>
      <c r="C24" s="314"/>
      <c r="D24" s="311"/>
      <c r="E24" s="100"/>
      <c r="F24" s="18"/>
      <c r="G24" s="18"/>
      <c r="H24" s="18"/>
      <c r="I24" s="30"/>
    </row>
    <row r="25" spans="1:9" ht="9.75" customHeight="1" x14ac:dyDescent="0.2">
      <c r="A25" s="264"/>
      <c r="B25" s="266"/>
      <c r="C25" s="314"/>
      <c r="D25" s="311"/>
      <c r="E25" s="101"/>
      <c r="F25" s="21"/>
      <c r="G25" s="21"/>
      <c r="H25" s="21"/>
      <c r="I25" s="50"/>
    </row>
    <row r="26" spans="1:9" ht="9.75" customHeight="1" x14ac:dyDescent="0.2">
      <c r="A26" s="264" t="s">
        <v>22</v>
      </c>
      <c r="B26" s="266" t="s">
        <v>23</v>
      </c>
      <c r="C26" s="314"/>
      <c r="D26" s="311"/>
      <c r="E26" s="100"/>
      <c r="F26" s="18"/>
      <c r="G26" s="18"/>
      <c r="H26" s="18"/>
      <c r="I26" s="30"/>
    </row>
    <row r="27" spans="1:9" ht="9.75" customHeight="1" x14ac:dyDescent="0.2">
      <c r="A27" s="264"/>
      <c r="B27" s="266"/>
      <c r="C27" s="314"/>
      <c r="D27" s="311"/>
      <c r="E27" s="100"/>
      <c r="F27" s="18"/>
      <c r="G27" s="18"/>
      <c r="H27" s="18"/>
      <c r="I27" s="30"/>
    </row>
    <row r="28" spans="1:9" ht="9.75" customHeight="1" x14ac:dyDescent="0.2">
      <c r="A28" s="264"/>
      <c r="B28" s="266"/>
      <c r="C28" s="314"/>
      <c r="D28" s="311"/>
      <c r="E28" s="100"/>
      <c r="F28" s="18"/>
      <c r="G28" s="18"/>
      <c r="H28" s="18"/>
      <c r="I28" s="30"/>
    </row>
    <row r="29" spans="1:9" ht="9.75" customHeight="1" x14ac:dyDescent="0.2">
      <c r="A29" s="264"/>
      <c r="B29" s="266"/>
      <c r="C29" s="314"/>
      <c r="D29" s="311"/>
      <c r="E29" s="100"/>
      <c r="F29" s="18"/>
      <c r="G29" s="18"/>
      <c r="H29" s="18"/>
      <c r="I29" s="30"/>
    </row>
    <row r="30" spans="1:9" ht="9.75" customHeight="1" x14ac:dyDescent="0.2">
      <c r="A30" s="264"/>
      <c r="B30" s="266"/>
      <c r="C30" s="314"/>
      <c r="D30" s="311"/>
      <c r="E30" s="101"/>
      <c r="F30" s="21"/>
      <c r="G30" s="21"/>
      <c r="H30" s="21"/>
      <c r="I30" s="50"/>
    </row>
    <row r="31" spans="1:9" ht="9.75" customHeight="1" x14ac:dyDescent="0.2">
      <c r="A31" s="264" t="s">
        <v>24</v>
      </c>
      <c r="B31" s="265" t="s">
        <v>41</v>
      </c>
      <c r="C31" s="314"/>
      <c r="D31" s="311"/>
      <c r="E31" s="100"/>
      <c r="F31" s="18"/>
      <c r="G31" s="18"/>
      <c r="H31" s="18"/>
      <c r="I31" s="30"/>
    </row>
    <row r="32" spans="1:9" ht="9.75" customHeight="1" x14ac:dyDescent="0.2">
      <c r="A32" s="264"/>
      <c r="B32" s="265"/>
      <c r="C32" s="314"/>
      <c r="D32" s="311"/>
      <c r="E32" s="100"/>
      <c r="F32" s="18"/>
      <c r="G32" s="18"/>
      <c r="H32" s="18"/>
      <c r="I32" s="30"/>
    </row>
    <row r="33" spans="1:9" ht="9.75" customHeight="1" x14ac:dyDescent="0.2">
      <c r="A33" s="264"/>
      <c r="B33" s="265"/>
      <c r="C33" s="314"/>
      <c r="D33" s="311"/>
      <c r="E33" s="100"/>
      <c r="F33" s="18"/>
      <c r="G33" s="18"/>
      <c r="H33" s="18"/>
      <c r="I33" s="30"/>
    </row>
    <row r="34" spans="1:9" ht="9.75" customHeight="1" x14ac:dyDescent="0.2">
      <c r="A34" s="264"/>
      <c r="B34" s="265"/>
      <c r="C34" s="314"/>
      <c r="D34" s="311"/>
      <c r="E34" s="100"/>
      <c r="F34" s="18"/>
      <c r="G34" s="18"/>
      <c r="H34" s="18"/>
      <c r="I34" s="30"/>
    </row>
    <row r="35" spans="1:9" ht="9.75" customHeight="1" x14ac:dyDescent="0.2">
      <c r="A35" s="264"/>
      <c r="B35" s="265"/>
      <c r="C35" s="314"/>
      <c r="D35" s="311"/>
      <c r="E35" s="100"/>
      <c r="F35" s="18"/>
      <c r="G35" s="18"/>
      <c r="H35" s="18"/>
      <c r="I35" s="30"/>
    </row>
    <row r="36" spans="1:9" ht="9.75" customHeight="1" x14ac:dyDescent="0.2">
      <c r="A36" s="264"/>
      <c r="B36" s="265"/>
      <c r="C36" s="314"/>
      <c r="D36" s="311"/>
      <c r="E36" s="100"/>
      <c r="F36" s="18"/>
      <c r="G36" s="18"/>
      <c r="H36" s="18"/>
      <c r="I36" s="30"/>
    </row>
    <row r="37" spans="1:9" ht="9.75" customHeight="1" x14ac:dyDescent="0.2">
      <c r="A37" s="264"/>
      <c r="B37" s="265"/>
      <c r="C37" s="314"/>
      <c r="D37" s="311"/>
      <c r="E37" s="100"/>
      <c r="F37" s="18"/>
      <c r="G37" s="18"/>
      <c r="H37" s="18"/>
      <c r="I37" s="30"/>
    </row>
    <row r="38" spans="1:9" ht="9.75" customHeight="1" x14ac:dyDescent="0.2">
      <c r="A38" s="264"/>
      <c r="B38" s="265"/>
      <c r="C38" s="314"/>
      <c r="D38" s="311"/>
      <c r="E38" s="100"/>
      <c r="F38" s="18"/>
      <c r="G38" s="18"/>
      <c r="H38" s="18"/>
      <c r="I38" s="30"/>
    </row>
    <row r="39" spans="1:9" ht="9.75" customHeight="1" x14ac:dyDescent="0.2">
      <c r="A39" s="264"/>
      <c r="B39" s="265"/>
      <c r="C39" s="314"/>
      <c r="D39" s="311"/>
      <c r="E39" s="100"/>
      <c r="F39" s="18"/>
      <c r="G39" s="18"/>
      <c r="H39" s="18"/>
      <c r="I39" s="30"/>
    </row>
    <row r="40" spans="1:9" ht="9.75" customHeight="1" x14ac:dyDescent="0.2">
      <c r="A40" s="264"/>
      <c r="B40" s="265"/>
      <c r="C40" s="314"/>
      <c r="D40" s="311"/>
      <c r="E40" s="100"/>
      <c r="F40" s="18"/>
      <c r="G40" s="18"/>
      <c r="H40" s="18"/>
      <c r="I40" s="30"/>
    </row>
    <row r="41" spans="1:9" ht="9.75" customHeight="1" x14ac:dyDescent="0.2">
      <c r="A41" s="264"/>
      <c r="B41" s="265"/>
      <c r="C41" s="314"/>
      <c r="D41" s="311"/>
      <c r="E41" s="100"/>
      <c r="F41" s="18"/>
      <c r="G41" s="18"/>
      <c r="H41" s="18"/>
      <c r="I41" s="30"/>
    </row>
    <row r="42" spans="1:9" ht="9.75" customHeight="1" x14ac:dyDescent="0.2">
      <c r="A42" s="264"/>
      <c r="B42" s="265"/>
      <c r="C42" s="314"/>
      <c r="D42" s="311"/>
      <c r="E42" s="100"/>
      <c r="F42" s="18"/>
      <c r="G42" s="18"/>
      <c r="H42" s="18"/>
      <c r="I42" s="30"/>
    </row>
    <row r="43" spans="1:9" ht="9.75" customHeight="1" x14ac:dyDescent="0.2">
      <c r="A43" s="264"/>
      <c r="B43" s="265"/>
      <c r="C43" s="314"/>
      <c r="D43" s="311"/>
      <c r="E43" s="100"/>
      <c r="F43" s="18"/>
      <c r="G43" s="18"/>
      <c r="H43" s="18"/>
      <c r="I43" s="30"/>
    </row>
    <row r="44" spans="1:9" ht="9.75" customHeight="1" x14ac:dyDescent="0.2">
      <c r="A44" s="264"/>
      <c r="B44" s="265"/>
      <c r="C44" s="314"/>
      <c r="D44" s="311"/>
      <c r="E44" s="100"/>
      <c r="F44" s="18"/>
      <c r="G44" s="18"/>
      <c r="H44" s="18"/>
      <c r="I44" s="30"/>
    </row>
    <row r="45" spans="1:9" ht="9.75" customHeight="1" x14ac:dyDescent="0.2">
      <c r="A45" s="264"/>
      <c r="B45" s="265"/>
      <c r="C45" s="314"/>
      <c r="D45" s="311"/>
      <c r="E45" s="101"/>
      <c r="F45" s="21"/>
      <c r="G45" s="21"/>
      <c r="H45" s="21"/>
      <c r="I45" s="50"/>
    </row>
    <row r="46" spans="1:9" ht="9.75" customHeight="1" x14ac:dyDescent="0.2">
      <c r="A46" s="264" t="s">
        <v>25</v>
      </c>
      <c r="B46" s="265" t="s">
        <v>27</v>
      </c>
      <c r="C46" s="314"/>
      <c r="D46" s="311"/>
      <c r="E46" s="100"/>
      <c r="F46" s="18"/>
      <c r="G46" s="18"/>
      <c r="H46" s="18"/>
      <c r="I46" s="30"/>
    </row>
    <row r="47" spans="1:9" ht="9.75" customHeight="1" x14ac:dyDescent="0.2">
      <c r="A47" s="264"/>
      <c r="B47" s="265"/>
      <c r="C47" s="314"/>
      <c r="D47" s="311"/>
      <c r="E47" s="100"/>
      <c r="F47" s="18"/>
      <c r="G47" s="18"/>
      <c r="H47" s="18"/>
      <c r="I47" s="30"/>
    </row>
    <row r="48" spans="1:9" ht="9.75" customHeight="1" x14ac:dyDescent="0.2">
      <c r="A48" s="264"/>
      <c r="B48" s="265"/>
      <c r="C48" s="314"/>
      <c r="D48" s="311"/>
      <c r="E48" s="100"/>
      <c r="F48" s="18"/>
      <c r="G48" s="18"/>
      <c r="H48" s="18"/>
      <c r="I48" s="30"/>
    </row>
    <row r="49" spans="1:9" ht="9.75" customHeight="1" x14ac:dyDescent="0.2">
      <c r="A49" s="264"/>
      <c r="B49" s="265"/>
      <c r="C49" s="314"/>
      <c r="D49" s="311"/>
      <c r="E49" s="100"/>
      <c r="F49" s="18"/>
      <c r="G49" s="18"/>
      <c r="H49" s="18"/>
      <c r="I49" s="30"/>
    </row>
    <row r="50" spans="1:9" ht="9.75" customHeight="1" x14ac:dyDescent="0.2">
      <c r="A50" s="264"/>
      <c r="B50" s="265"/>
      <c r="C50" s="314"/>
      <c r="D50" s="311"/>
      <c r="E50" s="100"/>
      <c r="F50" s="18"/>
      <c r="G50" s="18"/>
      <c r="H50" s="18"/>
      <c r="I50" s="30"/>
    </row>
    <row r="51" spans="1:9" ht="9.75" customHeight="1" x14ac:dyDescent="0.2">
      <c r="A51" s="264"/>
      <c r="B51" s="265"/>
      <c r="C51" s="314"/>
      <c r="D51" s="311"/>
      <c r="E51" s="100"/>
      <c r="F51" s="18"/>
      <c r="G51" s="18"/>
      <c r="H51" s="18"/>
      <c r="I51" s="30"/>
    </row>
    <row r="52" spans="1:9" ht="9.75" customHeight="1" x14ac:dyDescent="0.2">
      <c r="A52" s="264"/>
      <c r="B52" s="265"/>
      <c r="C52" s="314"/>
      <c r="D52" s="311"/>
      <c r="E52" s="100"/>
      <c r="F52" s="18"/>
      <c r="G52" s="18"/>
      <c r="H52" s="18"/>
      <c r="I52" s="30"/>
    </row>
    <row r="53" spans="1:9" ht="9.75" customHeight="1" x14ac:dyDescent="0.2">
      <c r="A53" s="264"/>
      <c r="B53" s="265"/>
      <c r="C53" s="314"/>
      <c r="D53" s="311"/>
      <c r="E53" s="100"/>
      <c r="F53" s="18"/>
      <c r="G53" s="18"/>
      <c r="H53" s="18"/>
      <c r="I53" s="30"/>
    </row>
    <row r="54" spans="1:9" ht="9.75" customHeight="1" x14ac:dyDescent="0.2">
      <c r="A54" s="264"/>
      <c r="B54" s="265"/>
      <c r="C54" s="314"/>
      <c r="D54" s="311"/>
      <c r="E54" s="100"/>
      <c r="F54" s="18"/>
      <c r="G54" s="18"/>
      <c r="H54" s="18"/>
      <c r="I54" s="30"/>
    </row>
    <row r="55" spans="1:9" ht="9.75" customHeight="1" x14ac:dyDescent="0.2">
      <c r="A55" s="264"/>
      <c r="B55" s="265"/>
      <c r="C55" s="314"/>
      <c r="D55" s="311"/>
      <c r="E55" s="100"/>
      <c r="F55" s="18"/>
      <c r="G55" s="18"/>
      <c r="H55" s="18"/>
      <c r="I55" s="30"/>
    </row>
    <row r="56" spans="1:9" ht="9.75" customHeight="1" x14ac:dyDescent="0.2">
      <c r="A56" s="264"/>
      <c r="B56" s="265"/>
      <c r="C56" s="314"/>
      <c r="D56" s="311"/>
      <c r="E56" s="101"/>
      <c r="F56" s="21"/>
      <c r="G56" s="21"/>
      <c r="H56" s="21"/>
      <c r="I56" s="50"/>
    </row>
    <row r="57" spans="1:9" ht="9.75" customHeight="1" x14ac:dyDescent="0.2">
      <c r="A57" s="342" t="s">
        <v>26</v>
      </c>
      <c r="B57" s="325" t="s">
        <v>39</v>
      </c>
      <c r="C57" s="251"/>
      <c r="D57" s="297"/>
      <c r="E57" s="100"/>
      <c r="F57" s="18"/>
      <c r="G57" s="18"/>
      <c r="H57" s="18"/>
      <c r="I57" s="30"/>
    </row>
    <row r="58" spans="1:9" ht="9.75" customHeight="1" x14ac:dyDescent="0.2">
      <c r="A58" s="343"/>
      <c r="B58" s="326"/>
      <c r="C58" s="252"/>
      <c r="D58" s="298"/>
      <c r="E58" s="100"/>
      <c r="F58" s="18"/>
      <c r="G58" s="18"/>
      <c r="H58" s="18"/>
      <c r="I58" s="30"/>
    </row>
    <row r="59" spans="1:9" ht="9.75" customHeight="1" x14ac:dyDescent="0.2">
      <c r="A59" s="343"/>
      <c r="B59" s="326"/>
      <c r="C59" s="252"/>
      <c r="D59" s="298"/>
      <c r="E59" s="100"/>
      <c r="F59" s="18"/>
      <c r="G59" s="18"/>
      <c r="H59" s="18"/>
      <c r="I59" s="30"/>
    </row>
    <row r="60" spans="1:9" ht="9.75" customHeight="1" x14ac:dyDescent="0.2">
      <c r="A60" s="343"/>
      <c r="B60" s="326"/>
      <c r="C60" s="252"/>
      <c r="D60" s="298"/>
      <c r="E60" s="100"/>
      <c r="F60" s="18"/>
      <c r="G60" s="18"/>
      <c r="H60" s="18"/>
      <c r="I60" s="30"/>
    </row>
    <row r="61" spans="1:9" ht="9.75" customHeight="1" x14ac:dyDescent="0.2">
      <c r="A61" s="343"/>
      <c r="B61" s="326"/>
      <c r="C61" s="252"/>
      <c r="D61" s="298"/>
      <c r="E61" s="100"/>
      <c r="F61" s="18"/>
      <c r="G61" s="18"/>
      <c r="H61" s="18"/>
      <c r="I61" s="30"/>
    </row>
    <row r="62" spans="1:9" ht="9.75" customHeight="1" x14ac:dyDescent="0.2">
      <c r="A62" s="343"/>
      <c r="B62" s="326"/>
      <c r="C62" s="252"/>
      <c r="D62" s="298"/>
      <c r="E62" s="100"/>
      <c r="F62" s="18"/>
      <c r="G62" s="18"/>
      <c r="H62" s="18"/>
      <c r="I62" s="30"/>
    </row>
    <row r="63" spans="1:9" ht="9.75" customHeight="1" x14ac:dyDescent="0.2">
      <c r="A63" s="343"/>
      <c r="B63" s="326"/>
      <c r="C63" s="252"/>
      <c r="D63" s="298"/>
      <c r="E63" s="100"/>
      <c r="F63" s="18"/>
      <c r="G63" s="18"/>
      <c r="H63" s="18"/>
      <c r="I63" s="30"/>
    </row>
    <row r="64" spans="1:9" ht="9.75" customHeight="1" x14ac:dyDescent="0.2">
      <c r="A64" s="344"/>
      <c r="B64" s="327"/>
      <c r="C64" s="253"/>
      <c r="D64" s="299"/>
      <c r="E64" s="101"/>
      <c r="F64" s="21"/>
      <c r="G64" s="21"/>
      <c r="H64" s="21"/>
      <c r="I64" s="50"/>
    </row>
    <row r="65" spans="1:9" ht="9.75" customHeight="1" x14ac:dyDescent="0.2">
      <c r="A65" s="264" t="s">
        <v>28</v>
      </c>
      <c r="B65" s="265" t="s">
        <v>40</v>
      </c>
      <c r="C65" s="314"/>
      <c r="D65" s="311"/>
      <c r="E65" s="100"/>
      <c r="F65" s="18"/>
      <c r="G65" s="18"/>
      <c r="H65" s="18"/>
      <c r="I65" s="30"/>
    </row>
    <row r="66" spans="1:9" ht="9.75" customHeight="1" x14ac:dyDescent="0.2">
      <c r="A66" s="264"/>
      <c r="B66" s="265"/>
      <c r="C66" s="314"/>
      <c r="D66" s="311"/>
      <c r="E66" s="100"/>
      <c r="F66" s="18"/>
      <c r="G66" s="18"/>
      <c r="H66" s="18"/>
      <c r="I66" s="30"/>
    </row>
    <row r="67" spans="1:9" ht="9.75" customHeight="1" x14ac:dyDescent="0.2">
      <c r="A67" s="264"/>
      <c r="B67" s="265"/>
      <c r="C67" s="314"/>
      <c r="D67" s="311"/>
      <c r="E67" s="100"/>
      <c r="F67" s="18"/>
      <c r="G67" s="18"/>
      <c r="H67" s="18"/>
      <c r="I67" s="30"/>
    </row>
    <row r="68" spans="1:9" ht="9.75" customHeight="1" x14ac:dyDescent="0.2">
      <c r="A68" s="264"/>
      <c r="B68" s="265"/>
      <c r="C68" s="314"/>
      <c r="D68" s="311"/>
      <c r="E68" s="100"/>
      <c r="F68" s="18"/>
      <c r="G68" s="18"/>
      <c r="H68" s="18"/>
      <c r="I68" s="30"/>
    </row>
    <row r="69" spans="1:9" ht="9.75" customHeight="1" x14ac:dyDescent="0.2">
      <c r="A69" s="264"/>
      <c r="B69" s="265"/>
      <c r="C69" s="314"/>
      <c r="D69" s="311"/>
      <c r="E69" s="100"/>
      <c r="F69" s="18"/>
      <c r="G69" s="18"/>
      <c r="H69" s="18"/>
      <c r="I69" s="30"/>
    </row>
    <row r="70" spans="1:9" ht="9.75" customHeight="1" x14ac:dyDescent="0.2">
      <c r="A70" s="264"/>
      <c r="B70" s="265"/>
      <c r="C70" s="314"/>
      <c r="D70" s="311"/>
      <c r="E70" s="100"/>
      <c r="F70" s="18"/>
      <c r="G70" s="18"/>
      <c r="H70" s="18"/>
      <c r="I70" s="30"/>
    </row>
    <row r="71" spans="1:9" ht="9.75" customHeight="1" x14ac:dyDescent="0.2">
      <c r="A71" s="264"/>
      <c r="B71" s="265"/>
      <c r="C71" s="314"/>
      <c r="D71" s="311"/>
      <c r="E71" s="100"/>
      <c r="F71" s="18"/>
      <c r="G71" s="18"/>
      <c r="H71" s="18"/>
      <c r="I71" s="30"/>
    </row>
    <row r="72" spans="1:9" ht="9.75" customHeight="1" x14ac:dyDescent="0.2">
      <c r="A72" s="264"/>
      <c r="B72" s="265"/>
      <c r="C72" s="314"/>
      <c r="D72" s="311"/>
      <c r="E72" s="101"/>
      <c r="F72" s="21"/>
      <c r="G72" s="21"/>
      <c r="H72" s="21"/>
      <c r="I72" s="50"/>
    </row>
  </sheetData>
  <protectedRanges>
    <protectedRange sqref="C3:D4 C6:D6 C8 D12:D72" name="Range1"/>
    <protectedRange password="CDC0" sqref="E12:I72" name="Range1_1"/>
  </protectedRanges>
  <mergeCells count="46">
    <mergeCell ref="A57:A64"/>
    <mergeCell ref="B57:B64"/>
    <mergeCell ref="C57:C64"/>
    <mergeCell ref="D57:D64"/>
    <mergeCell ref="A65:A72"/>
    <mergeCell ref="B65:B72"/>
    <mergeCell ref="C65:C72"/>
    <mergeCell ref="D65:D72"/>
    <mergeCell ref="A31:A45"/>
    <mergeCell ref="B31:B45"/>
    <mergeCell ref="C31:C45"/>
    <mergeCell ref="D31:D45"/>
    <mergeCell ref="A46:A56"/>
    <mergeCell ref="B46:B56"/>
    <mergeCell ref="C46:C56"/>
    <mergeCell ref="D46:D56"/>
    <mergeCell ref="A19:A25"/>
    <mergeCell ref="B19:B25"/>
    <mergeCell ref="C19:C25"/>
    <mergeCell ref="D19:D25"/>
    <mergeCell ref="A26:A30"/>
    <mergeCell ref="B26:B30"/>
    <mergeCell ref="C26:C30"/>
    <mergeCell ref="D26:D30"/>
    <mergeCell ref="A13:A18"/>
    <mergeCell ref="B13:B18"/>
    <mergeCell ref="C13:C18"/>
    <mergeCell ref="D13:D18"/>
    <mergeCell ref="E10:E11"/>
    <mergeCell ref="F10:F11"/>
    <mergeCell ref="G10:G11"/>
    <mergeCell ref="I10:I11"/>
    <mergeCell ref="H10:H11"/>
    <mergeCell ref="A7:B7"/>
    <mergeCell ref="C7:D7"/>
    <mergeCell ref="A8:B8"/>
    <mergeCell ref="C8:D8"/>
    <mergeCell ref="A10:B11"/>
    <mergeCell ref="C10:D10"/>
    <mergeCell ref="A6:B6"/>
    <mergeCell ref="C6:D6"/>
    <mergeCell ref="A3:B3"/>
    <mergeCell ref="A4:B4"/>
    <mergeCell ref="C4:D4"/>
    <mergeCell ref="A5:B5"/>
    <mergeCell ref="C3:D3"/>
  </mergeCells>
  <hyperlinks>
    <hyperlink ref="F4" location="'b. List of result templates'!A1" display="the list of results templates" xr:uid="{00000000-0004-0000-2E00-000000000000}"/>
  </hyperlinks>
  <printOptions gridLines="1"/>
  <pageMargins left="0.74803149606299213" right="0.74803149606299213" top="0.98425196850393704" bottom="0.98425196850393704" header="0.51181102362204722" footer="0.51181102362204722"/>
  <pageSetup paperSize="9" scale="78" fitToHeight="4" orientation="landscape" r:id="rId1"/>
  <headerFooter alignWithMargins="0">
    <oddHeader>&amp;CResidue RESULTS for eggs (other)
Group A&amp;RPage &amp;P of &amp;N</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H79"/>
  <sheetViews>
    <sheetView zoomScaleNormal="100" zoomScaleSheetLayoutView="88" workbookViewId="0">
      <pane xSplit="3" ySplit="10" topLeftCell="D69" activePane="bottomRight" state="frozen"/>
      <selection activeCell="J35" sqref="J35"/>
      <selection pane="topRight" activeCell="J35" sqref="J35"/>
      <selection pane="bottomLeft" activeCell="J35" sqref="J35"/>
      <selection pane="bottomRight" activeCell="E18" sqref="E18"/>
    </sheetView>
  </sheetViews>
  <sheetFormatPr defaultColWidth="9.140625" defaultRowHeight="10.5" x14ac:dyDescent="0.2"/>
  <cols>
    <col min="1" max="1" width="4.5703125" style="3" customWidth="1"/>
    <col min="2" max="2" width="29.42578125" style="3" customWidth="1"/>
    <col min="3" max="3" width="16.85546875" style="2" customWidth="1"/>
    <col min="4" max="4" width="17.42578125" style="3" customWidth="1"/>
    <col min="5" max="5" width="28.5703125" style="3" customWidth="1"/>
    <col min="6" max="6" width="19.85546875" style="3" customWidth="1"/>
    <col min="7" max="7" width="25.5703125" style="3" customWidth="1"/>
    <col min="8" max="8" width="21.5703125" style="3" customWidth="1"/>
    <col min="9" max="16384" width="9.140625" style="3"/>
  </cols>
  <sheetData>
    <row r="1" spans="1:8" ht="20.25" x14ac:dyDescent="0.2">
      <c r="A1" s="43" t="s">
        <v>213</v>
      </c>
      <c r="B1" s="1"/>
    </row>
    <row r="2" spans="1:8" ht="9.75" customHeight="1" thickBot="1" x14ac:dyDescent="0.25"/>
    <row r="3" spans="1:8" ht="12.75" customHeight="1" x14ac:dyDescent="0.2">
      <c r="A3" s="266" t="s">
        <v>45</v>
      </c>
      <c r="B3" s="267"/>
      <c r="C3" s="163"/>
      <c r="E3" s="96" t="s">
        <v>186</v>
      </c>
      <c r="G3" s="104" t="s">
        <v>198</v>
      </c>
      <c r="H3" s="105"/>
    </row>
    <row r="4" spans="1:8" ht="21" thickBot="1" x14ac:dyDescent="0.25">
      <c r="A4" s="268" t="s">
        <v>46</v>
      </c>
      <c r="B4" s="369"/>
      <c r="C4" s="161">
        <v>2023</v>
      </c>
      <c r="E4" s="130" t="s">
        <v>185</v>
      </c>
      <c r="F4" s="4"/>
      <c r="G4" s="106" t="s">
        <v>199</v>
      </c>
      <c r="H4" s="107"/>
    </row>
    <row r="5" spans="1:8" ht="21" thickBot="1" x14ac:dyDescent="0.25">
      <c r="A5" s="266" t="s">
        <v>47</v>
      </c>
      <c r="B5" s="278"/>
      <c r="C5" s="164" t="s">
        <v>69</v>
      </c>
      <c r="G5" s="108" t="s">
        <v>200</v>
      </c>
      <c r="H5" s="109"/>
    </row>
    <row r="6" spans="1:8" ht="37.5" customHeight="1" x14ac:dyDescent="0.2">
      <c r="A6" s="265" t="s">
        <v>224</v>
      </c>
      <c r="B6" s="278"/>
      <c r="C6" s="118">
        <v>18000000</v>
      </c>
      <c r="G6" s="7"/>
      <c r="H6" s="7"/>
    </row>
    <row r="7" spans="1:8" ht="21.75" customHeight="1" thickBot="1" x14ac:dyDescent="0.25">
      <c r="A7" s="340" t="s">
        <v>201</v>
      </c>
      <c r="B7" s="341"/>
      <c r="C7" s="150">
        <f>($C$6)/2000</f>
        <v>9000</v>
      </c>
    </row>
    <row r="8" spans="1:8" ht="21" thickBot="1" x14ac:dyDescent="0.25">
      <c r="A8" s="265" t="s">
        <v>48</v>
      </c>
      <c r="B8" s="278"/>
      <c r="C8" s="118"/>
      <c r="E8" s="92" t="s">
        <v>189</v>
      </c>
      <c r="F8" s="93"/>
    </row>
    <row r="9" spans="1:8" ht="9.75" customHeight="1" x14ac:dyDescent="0.2">
      <c r="B9" s="8"/>
      <c r="C9" s="9"/>
      <c r="D9" s="11"/>
      <c r="E9" s="11"/>
    </row>
    <row r="10" spans="1:8" ht="54" customHeight="1" x14ac:dyDescent="0.2">
      <c r="A10" s="338" t="s">
        <v>99</v>
      </c>
      <c r="B10" s="339"/>
      <c r="C10" s="51" t="s">
        <v>72</v>
      </c>
      <c r="D10" s="47" t="s">
        <v>192</v>
      </c>
      <c r="E10" s="48" t="s">
        <v>1</v>
      </c>
      <c r="F10" s="48" t="s">
        <v>2</v>
      </c>
      <c r="G10" s="48" t="s">
        <v>73</v>
      </c>
      <c r="H10" s="48" t="s">
        <v>196</v>
      </c>
    </row>
    <row r="11" spans="1:8" ht="11.25" customHeight="1" x14ac:dyDescent="0.2">
      <c r="A11" s="307" t="s">
        <v>29</v>
      </c>
      <c r="B11" s="265" t="s">
        <v>42</v>
      </c>
      <c r="C11" s="353"/>
      <c r="D11" s="138"/>
      <c r="E11" s="139"/>
      <c r="F11" s="140"/>
      <c r="G11" s="139"/>
      <c r="H11" s="16"/>
    </row>
    <row r="12" spans="1:8" ht="11.25" customHeight="1" x14ac:dyDescent="0.2">
      <c r="A12" s="307"/>
      <c r="B12" s="265"/>
      <c r="C12" s="354"/>
      <c r="D12" s="141"/>
      <c r="E12" s="142"/>
      <c r="F12" s="143"/>
      <c r="G12" s="142"/>
      <c r="H12" s="17"/>
    </row>
    <row r="13" spans="1:8" ht="11.25" customHeight="1" x14ac:dyDescent="0.2">
      <c r="A13" s="307"/>
      <c r="B13" s="265"/>
      <c r="C13" s="354"/>
      <c r="D13" s="141"/>
      <c r="E13" s="142"/>
      <c r="F13" s="143"/>
      <c r="G13" s="142"/>
      <c r="H13" s="17"/>
    </row>
    <row r="14" spans="1:8" ht="11.25" customHeight="1" x14ac:dyDescent="0.2">
      <c r="A14" s="307"/>
      <c r="B14" s="265"/>
      <c r="C14" s="354"/>
      <c r="D14" s="141"/>
      <c r="E14" s="142"/>
      <c r="F14" s="143"/>
      <c r="G14" s="142"/>
      <c r="H14" s="17"/>
    </row>
    <row r="15" spans="1:8" ht="11.25" customHeight="1" x14ac:dyDescent="0.2">
      <c r="A15" s="307"/>
      <c r="B15" s="265"/>
      <c r="C15" s="354"/>
      <c r="D15" s="141"/>
      <c r="E15" s="142"/>
      <c r="F15" s="143"/>
      <c r="G15" s="142"/>
      <c r="H15" s="17"/>
    </row>
    <row r="16" spans="1:8" ht="11.25" customHeight="1" x14ac:dyDescent="0.2">
      <c r="A16" s="307"/>
      <c r="B16" s="265"/>
      <c r="C16" s="354"/>
      <c r="D16" s="141"/>
      <c r="E16" s="142"/>
      <c r="F16" s="143"/>
      <c r="G16" s="142"/>
      <c r="H16" s="17"/>
    </row>
    <row r="17" spans="1:8" ht="11.25" customHeight="1" x14ac:dyDescent="0.2">
      <c r="A17" s="307"/>
      <c r="B17" s="265"/>
      <c r="C17" s="354"/>
      <c r="D17" s="141"/>
      <c r="E17" s="142"/>
      <c r="F17" s="143"/>
      <c r="G17" s="142"/>
      <c r="H17" s="17"/>
    </row>
    <row r="18" spans="1:8" ht="11.25" customHeight="1" x14ac:dyDescent="0.2">
      <c r="A18" s="307"/>
      <c r="B18" s="265"/>
      <c r="C18" s="354"/>
      <c r="D18" s="141"/>
      <c r="E18" s="142"/>
      <c r="F18" s="143"/>
      <c r="G18" s="142"/>
      <c r="H18" s="17"/>
    </row>
    <row r="19" spans="1:8" ht="11.25" customHeight="1" x14ac:dyDescent="0.2">
      <c r="A19" s="307"/>
      <c r="B19" s="265"/>
      <c r="C19" s="354"/>
      <c r="D19" s="141"/>
      <c r="E19" s="142"/>
      <c r="F19" s="143"/>
      <c r="G19" s="142"/>
      <c r="H19" s="17"/>
    </row>
    <row r="20" spans="1:8" ht="11.25" customHeight="1" x14ac:dyDescent="0.2">
      <c r="A20" s="307"/>
      <c r="B20" s="265"/>
      <c r="C20" s="354"/>
      <c r="D20" s="141"/>
      <c r="E20" s="142"/>
      <c r="F20" s="143"/>
      <c r="G20" s="142"/>
      <c r="H20" s="17"/>
    </row>
    <row r="21" spans="1:8" ht="11.25" customHeight="1" x14ac:dyDescent="0.2">
      <c r="A21" s="307"/>
      <c r="B21" s="265"/>
      <c r="C21" s="354"/>
      <c r="D21" s="141"/>
      <c r="E21" s="142"/>
      <c r="F21" s="143"/>
      <c r="G21" s="142"/>
      <c r="H21" s="17"/>
    </row>
    <row r="22" spans="1:8" ht="11.25" customHeight="1" x14ac:dyDescent="0.2">
      <c r="A22" s="307"/>
      <c r="B22" s="265"/>
      <c r="C22" s="354"/>
      <c r="D22" s="141"/>
      <c r="E22" s="142"/>
      <c r="F22" s="143"/>
      <c r="G22" s="142"/>
      <c r="H22" s="17"/>
    </row>
    <row r="23" spans="1:8" ht="11.25" customHeight="1" x14ac:dyDescent="0.2">
      <c r="A23" s="307"/>
      <c r="B23" s="265"/>
      <c r="C23" s="354"/>
      <c r="D23" s="141"/>
      <c r="E23" s="142"/>
      <c r="F23" s="143"/>
      <c r="G23" s="142"/>
      <c r="H23" s="17"/>
    </row>
    <row r="24" spans="1:8" ht="11.25" customHeight="1" x14ac:dyDescent="0.2">
      <c r="A24" s="307"/>
      <c r="B24" s="265"/>
      <c r="C24" s="354"/>
      <c r="D24" s="141"/>
      <c r="E24" s="142"/>
      <c r="F24" s="143"/>
      <c r="G24" s="142"/>
      <c r="H24" s="17"/>
    </row>
    <row r="25" spans="1:8" ht="11.25" customHeight="1" x14ac:dyDescent="0.2">
      <c r="A25" s="307"/>
      <c r="B25" s="265"/>
      <c r="C25" s="354"/>
      <c r="D25" s="141"/>
      <c r="E25" s="142"/>
      <c r="F25" s="143"/>
      <c r="G25" s="142"/>
      <c r="H25" s="17"/>
    </row>
    <row r="26" spans="1:8" ht="11.25" customHeight="1" x14ac:dyDescent="0.2">
      <c r="A26" s="307"/>
      <c r="B26" s="265"/>
      <c r="C26" s="354"/>
      <c r="D26" s="141"/>
      <c r="E26" s="142"/>
      <c r="F26" s="143"/>
      <c r="G26" s="142"/>
      <c r="H26" s="17"/>
    </row>
    <row r="27" spans="1:8" ht="11.25" customHeight="1" x14ac:dyDescent="0.2">
      <c r="A27" s="307"/>
      <c r="B27" s="265"/>
      <c r="C27" s="354"/>
      <c r="D27" s="141"/>
      <c r="E27" s="142"/>
      <c r="F27" s="143"/>
      <c r="G27" s="142"/>
      <c r="H27" s="17"/>
    </row>
    <row r="28" spans="1:8" ht="11.25" customHeight="1" x14ac:dyDescent="0.2">
      <c r="A28" s="307"/>
      <c r="B28" s="265"/>
      <c r="C28" s="354"/>
      <c r="D28" s="141"/>
      <c r="E28" s="142"/>
      <c r="F28" s="143"/>
      <c r="G28" s="142"/>
      <c r="H28" s="17"/>
    </row>
    <row r="29" spans="1:8" ht="11.25" customHeight="1" x14ac:dyDescent="0.2">
      <c r="A29" s="307"/>
      <c r="B29" s="265"/>
      <c r="C29" s="354"/>
      <c r="D29" s="141"/>
      <c r="E29" s="142"/>
      <c r="F29" s="143"/>
      <c r="G29" s="142"/>
      <c r="H29" s="17"/>
    </row>
    <row r="30" spans="1:8" ht="11.25" customHeight="1" x14ac:dyDescent="0.2">
      <c r="A30" s="307"/>
      <c r="B30" s="265"/>
      <c r="C30" s="354"/>
      <c r="D30" s="141"/>
      <c r="E30" s="142"/>
      <c r="F30" s="143"/>
      <c r="G30" s="142"/>
      <c r="H30" s="17"/>
    </row>
    <row r="31" spans="1:8" ht="11.25" customHeight="1" x14ac:dyDescent="0.2">
      <c r="A31" s="307"/>
      <c r="B31" s="265"/>
      <c r="C31" s="354"/>
      <c r="D31" s="141"/>
      <c r="E31" s="142"/>
      <c r="F31" s="143"/>
      <c r="G31" s="142"/>
      <c r="H31" s="17"/>
    </row>
    <row r="32" spans="1:8" ht="11.25" customHeight="1" x14ac:dyDescent="0.2">
      <c r="A32" s="307"/>
      <c r="B32" s="265"/>
      <c r="C32" s="354"/>
      <c r="D32" s="141"/>
      <c r="E32" s="142"/>
      <c r="F32" s="143"/>
      <c r="G32" s="142"/>
      <c r="H32" s="17"/>
    </row>
    <row r="33" spans="1:8" ht="11.25" customHeight="1" x14ac:dyDescent="0.2">
      <c r="A33" s="307"/>
      <c r="B33" s="265"/>
      <c r="C33" s="354"/>
      <c r="D33" s="141"/>
      <c r="E33" s="142"/>
      <c r="F33" s="143"/>
      <c r="G33" s="142"/>
      <c r="H33" s="17"/>
    </row>
    <row r="34" spans="1:8" ht="11.25" customHeight="1" x14ac:dyDescent="0.2">
      <c r="A34" s="307"/>
      <c r="B34" s="265"/>
      <c r="C34" s="354"/>
      <c r="D34" s="141"/>
      <c r="E34" s="142"/>
      <c r="F34" s="143"/>
      <c r="G34" s="142"/>
      <c r="H34" s="17"/>
    </row>
    <row r="35" spans="1:8" ht="11.25" customHeight="1" x14ac:dyDescent="0.2">
      <c r="A35" s="307"/>
      <c r="B35" s="265"/>
      <c r="C35" s="354"/>
      <c r="D35" s="141"/>
      <c r="E35" s="142"/>
      <c r="F35" s="143"/>
      <c r="G35" s="142"/>
      <c r="H35" s="17"/>
    </row>
    <row r="36" spans="1:8" ht="11.25" customHeight="1" x14ac:dyDescent="0.2">
      <c r="A36" s="307"/>
      <c r="B36" s="265"/>
      <c r="C36" s="354"/>
      <c r="D36" s="141"/>
      <c r="E36" s="142"/>
      <c r="F36" s="143"/>
      <c r="G36" s="142"/>
      <c r="H36" s="17"/>
    </row>
    <row r="37" spans="1:8" ht="11.25" customHeight="1" x14ac:dyDescent="0.2">
      <c r="A37" s="307"/>
      <c r="B37" s="265"/>
      <c r="C37" s="354"/>
      <c r="D37" s="141"/>
      <c r="E37" s="142"/>
      <c r="F37" s="143"/>
      <c r="G37" s="142"/>
      <c r="H37" s="17"/>
    </row>
    <row r="38" spans="1:8" ht="11.25" customHeight="1" x14ac:dyDescent="0.2">
      <c r="A38" s="307"/>
      <c r="B38" s="265"/>
      <c r="C38" s="354"/>
      <c r="D38" s="141"/>
      <c r="E38" s="142"/>
      <c r="F38" s="143"/>
      <c r="G38" s="142"/>
      <c r="H38" s="17"/>
    </row>
    <row r="39" spans="1:8" ht="11.25" customHeight="1" x14ac:dyDescent="0.2">
      <c r="A39" s="307"/>
      <c r="B39" s="265"/>
      <c r="C39" s="354"/>
      <c r="D39" s="141"/>
      <c r="E39" s="142"/>
      <c r="F39" s="143"/>
      <c r="G39" s="142"/>
      <c r="H39" s="17"/>
    </row>
    <row r="40" spans="1:8" ht="11.25" customHeight="1" x14ac:dyDescent="0.2">
      <c r="A40" s="307"/>
      <c r="B40" s="265"/>
      <c r="C40" s="354"/>
      <c r="D40" s="141"/>
      <c r="E40" s="142"/>
      <c r="F40" s="143"/>
      <c r="G40" s="142"/>
      <c r="H40" s="17"/>
    </row>
    <row r="41" spans="1:8" ht="11.25" customHeight="1" x14ac:dyDescent="0.2">
      <c r="A41" s="307"/>
      <c r="B41" s="265"/>
      <c r="C41" s="354"/>
      <c r="D41" s="141"/>
      <c r="E41" s="142"/>
      <c r="F41" s="143"/>
      <c r="G41" s="142"/>
      <c r="H41" s="17"/>
    </row>
    <row r="42" spans="1:8" ht="11.25" customHeight="1" x14ac:dyDescent="0.2">
      <c r="A42" s="307"/>
      <c r="B42" s="265"/>
      <c r="C42" s="354"/>
      <c r="D42" s="141"/>
      <c r="E42" s="142"/>
      <c r="F42" s="143"/>
      <c r="G42" s="142"/>
      <c r="H42" s="17"/>
    </row>
    <row r="43" spans="1:8" ht="11.25" customHeight="1" x14ac:dyDescent="0.2">
      <c r="A43" s="307"/>
      <c r="B43" s="265"/>
      <c r="C43" s="354"/>
      <c r="D43" s="141"/>
      <c r="E43" s="142"/>
      <c r="F43" s="143"/>
      <c r="G43" s="142"/>
      <c r="H43" s="17"/>
    </row>
    <row r="44" spans="1:8" ht="11.25" customHeight="1" x14ac:dyDescent="0.2">
      <c r="A44" s="307"/>
      <c r="B44" s="265"/>
      <c r="C44" s="354"/>
      <c r="D44" s="141"/>
      <c r="E44" s="142"/>
      <c r="F44" s="143"/>
      <c r="G44" s="142"/>
      <c r="H44" s="17"/>
    </row>
    <row r="45" spans="1:8" ht="11.25" customHeight="1" x14ac:dyDescent="0.2">
      <c r="A45" s="307"/>
      <c r="B45" s="265"/>
      <c r="C45" s="354"/>
      <c r="D45" s="141"/>
      <c r="E45" s="142"/>
      <c r="F45" s="143"/>
      <c r="G45" s="142"/>
      <c r="H45" s="17"/>
    </row>
    <row r="46" spans="1:8" ht="11.25" customHeight="1" x14ac:dyDescent="0.2">
      <c r="A46" s="307"/>
      <c r="B46" s="265"/>
      <c r="C46" s="354"/>
      <c r="D46" s="141"/>
      <c r="E46" s="142"/>
      <c r="F46" s="143"/>
      <c r="G46" s="142"/>
      <c r="H46" s="17"/>
    </row>
    <row r="47" spans="1:8" ht="11.25" customHeight="1" x14ac:dyDescent="0.2">
      <c r="A47" s="307"/>
      <c r="B47" s="265"/>
      <c r="C47" s="354"/>
      <c r="D47" s="141"/>
      <c r="E47" s="142"/>
      <c r="F47" s="143"/>
      <c r="G47" s="142"/>
      <c r="H47" s="17"/>
    </row>
    <row r="48" spans="1:8" ht="11.25" customHeight="1" x14ac:dyDescent="0.2">
      <c r="A48" s="307"/>
      <c r="B48" s="265"/>
      <c r="C48" s="354"/>
      <c r="D48" s="141"/>
      <c r="E48" s="142"/>
      <c r="F48" s="143"/>
      <c r="G48" s="142"/>
      <c r="H48" s="17"/>
    </row>
    <row r="49" spans="1:8" ht="11.25" customHeight="1" x14ac:dyDescent="0.2">
      <c r="A49" s="307"/>
      <c r="B49" s="265"/>
      <c r="C49" s="354"/>
      <c r="D49" s="141"/>
      <c r="E49" s="142"/>
      <c r="F49" s="143"/>
      <c r="G49" s="142"/>
      <c r="H49" s="17"/>
    </row>
    <row r="50" spans="1:8" ht="11.25" customHeight="1" x14ac:dyDescent="0.2">
      <c r="A50" s="307"/>
      <c r="B50" s="265"/>
      <c r="C50" s="354"/>
      <c r="D50" s="141"/>
      <c r="E50" s="142"/>
      <c r="F50" s="143"/>
      <c r="G50" s="142"/>
      <c r="H50" s="17"/>
    </row>
    <row r="51" spans="1:8" ht="11.25" customHeight="1" x14ac:dyDescent="0.2">
      <c r="A51" s="307"/>
      <c r="B51" s="265"/>
      <c r="C51" s="354"/>
      <c r="D51" s="141"/>
      <c r="E51" s="142"/>
      <c r="F51" s="143"/>
      <c r="G51" s="142"/>
      <c r="H51" s="17"/>
    </row>
    <row r="52" spans="1:8" ht="11.25" customHeight="1" x14ac:dyDescent="0.2">
      <c r="A52" s="307"/>
      <c r="B52" s="265"/>
      <c r="C52" s="354"/>
      <c r="D52" s="141"/>
      <c r="E52" s="142"/>
      <c r="F52" s="143"/>
      <c r="G52" s="142"/>
      <c r="H52" s="17"/>
    </row>
    <row r="53" spans="1:8" ht="11.25" customHeight="1" x14ac:dyDescent="0.2">
      <c r="A53" s="307"/>
      <c r="B53" s="265"/>
      <c r="C53" s="355"/>
      <c r="D53" s="144"/>
      <c r="E53" s="145"/>
      <c r="F53" s="146"/>
      <c r="G53" s="145"/>
      <c r="H53" s="22"/>
    </row>
    <row r="54" spans="1:8" ht="11.25" customHeight="1" x14ac:dyDescent="0.2">
      <c r="A54" s="307" t="s">
        <v>30</v>
      </c>
      <c r="B54" s="265" t="s">
        <v>31</v>
      </c>
      <c r="C54" s="353"/>
      <c r="D54" s="141"/>
      <c r="E54" s="142"/>
      <c r="F54" s="143"/>
      <c r="G54" s="142"/>
      <c r="H54" s="17"/>
    </row>
    <row r="55" spans="1:8" ht="11.25" customHeight="1" x14ac:dyDescent="0.2">
      <c r="A55" s="307"/>
      <c r="B55" s="265"/>
      <c r="C55" s="354"/>
      <c r="D55" s="141"/>
      <c r="E55" s="142"/>
      <c r="F55" s="143"/>
      <c r="G55" s="142"/>
      <c r="H55" s="17"/>
    </row>
    <row r="56" spans="1:8" ht="11.25" customHeight="1" x14ac:dyDescent="0.2">
      <c r="A56" s="307"/>
      <c r="B56" s="265"/>
      <c r="C56" s="354"/>
      <c r="D56" s="141"/>
      <c r="E56" s="142"/>
      <c r="F56" s="143"/>
      <c r="G56" s="142"/>
      <c r="H56" s="17"/>
    </row>
    <row r="57" spans="1:8" ht="11.25" customHeight="1" x14ac:dyDescent="0.2">
      <c r="A57" s="307"/>
      <c r="B57" s="265"/>
      <c r="C57" s="354"/>
      <c r="D57" s="141"/>
      <c r="E57" s="142"/>
      <c r="F57" s="143"/>
      <c r="G57" s="142"/>
      <c r="H57" s="17"/>
    </row>
    <row r="58" spans="1:8" ht="11.25" customHeight="1" x14ac:dyDescent="0.2">
      <c r="A58" s="307"/>
      <c r="B58" s="265"/>
      <c r="C58" s="355"/>
      <c r="D58" s="144"/>
      <c r="E58" s="145"/>
      <c r="F58" s="146"/>
      <c r="G58" s="145"/>
      <c r="H58" s="22"/>
    </row>
    <row r="59" spans="1:8" ht="11.25" customHeight="1" x14ac:dyDescent="0.2">
      <c r="A59" s="124" t="s">
        <v>32</v>
      </c>
      <c r="B59" s="122" t="s">
        <v>33</v>
      </c>
      <c r="C59" s="137"/>
      <c r="D59" s="147"/>
      <c r="E59" s="148"/>
      <c r="F59" s="149"/>
      <c r="G59" s="148"/>
      <c r="H59" s="133"/>
    </row>
    <row r="60" spans="1:8" ht="11.25" customHeight="1" x14ac:dyDescent="0.2">
      <c r="A60" s="307" t="s">
        <v>34</v>
      </c>
      <c r="B60" s="265" t="s">
        <v>35</v>
      </c>
      <c r="C60" s="353"/>
      <c r="D60" s="141"/>
      <c r="E60" s="142"/>
      <c r="F60" s="143"/>
      <c r="G60" s="142"/>
      <c r="H60" s="17"/>
    </row>
    <row r="61" spans="1:8" ht="11.25" customHeight="1" x14ac:dyDescent="0.2">
      <c r="A61" s="307"/>
      <c r="B61" s="265"/>
      <c r="C61" s="354"/>
      <c r="D61" s="141"/>
      <c r="E61" s="142"/>
      <c r="F61" s="143"/>
      <c r="G61" s="142"/>
      <c r="H61" s="17"/>
    </row>
    <row r="62" spans="1:8" ht="11.25" customHeight="1" x14ac:dyDescent="0.2">
      <c r="A62" s="307"/>
      <c r="B62" s="265"/>
      <c r="C62" s="354"/>
      <c r="D62" s="141"/>
      <c r="E62" s="142"/>
      <c r="F62" s="143"/>
      <c r="G62" s="142"/>
      <c r="H62" s="17"/>
    </row>
    <row r="63" spans="1:8" ht="11.25" customHeight="1" x14ac:dyDescent="0.2">
      <c r="A63" s="307"/>
      <c r="B63" s="265"/>
      <c r="C63" s="354"/>
      <c r="D63" s="141"/>
      <c r="E63" s="142"/>
      <c r="F63" s="143"/>
      <c r="G63" s="142"/>
      <c r="H63" s="17"/>
    </row>
    <row r="64" spans="1:8" ht="11.25" customHeight="1" x14ac:dyDescent="0.2">
      <c r="A64" s="307"/>
      <c r="B64" s="265"/>
      <c r="C64" s="354"/>
      <c r="D64" s="141"/>
      <c r="E64" s="142"/>
      <c r="F64" s="143"/>
      <c r="G64" s="142"/>
      <c r="H64" s="17"/>
    </row>
    <row r="65" spans="1:8" ht="11.25" customHeight="1" x14ac:dyDescent="0.2">
      <c r="A65" s="307"/>
      <c r="B65" s="265"/>
      <c r="C65" s="354"/>
      <c r="D65" s="141"/>
      <c r="E65" s="142"/>
      <c r="F65" s="143"/>
      <c r="G65" s="142"/>
      <c r="H65" s="17"/>
    </row>
    <row r="66" spans="1:8" ht="11.25" customHeight="1" x14ac:dyDescent="0.2">
      <c r="A66" s="307"/>
      <c r="B66" s="265"/>
      <c r="C66" s="354"/>
      <c r="D66" s="141"/>
      <c r="E66" s="142"/>
      <c r="F66" s="143"/>
      <c r="G66" s="142"/>
      <c r="H66" s="17"/>
    </row>
    <row r="67" spans="1:8" ht="11.25" customHeight="1" x14ac:dyDescent="0.2">
      <c r="A67" s="307"/>
      <c r="B67" s="265"/>
      <c r="C67" s="354"/>
      <c r="D67" s="141"/>
      <c r="E67" s="142"/>
      <c r="F67" s="143"/>
      <c r="G67" s="142"/>
      <c r="H67" s="17"/>
    </row>
    <row r="68" spans="1:8" ht="11.25" customHeight="1" x14ac:dyDescent="0.2">
      <c r="A68" s="307"/>
      <c r="B68" s="265"/>
      <c r="C68" s="355"/>
      <c r="D68" s="144"/>
      <c r="E68" s="145"/>
      <c r="F68" s="146"/>
      <c r="G68" s="145"/>
      <c r="H68" s="22"/>
    </row>
    <row r="69" spans="1:8" ht="11.25" customHeight="1" x14ac:dyDescent="0.2">
      <c r="A69" s="307" t="s">
        <v>36</v>
      </c>
      <c r="B69" s="265" t="s">
        <v>43</v>
      </c>
      <c r="C69" s="353"/>
      <c r="D69" s="141"/>
      <c r="E69" s="142"/>
      <c r="F69" s="143"/>
      <c r="G69" s="142"/>
      <c r="H69" s="17"/>
    </row>
    <row r="70" spans="1:8" ht="11.25" customHeight="1" x14ac:dyDescent="0.2">
      <c r="A70" s="307"/>
      <c r="B70" s="265"/>
      <c r="C70" s="354"/>
      <c r="D70" s="141"/>
      <c r="E70" s="142"/>
      <c r="F70" s="143"/>
      <c r="G70" s="142"/>
      <c r="H70" s="17"/>
    </row>
    <row r="71" spans="1:8" ht="11.25" customHeight="1" x14ac:dyDescent="0.2">
      <c r="A71" s="307"/>
      <c r="B71" s="265"/>
      <c r="C71" s="354"/>
      <c r="D71" s="141"/>
      <c r="E71" s="142"/>
      <c r="F71" s="143"/>
      <c r="G71" s="142"/>
      <c r="H71" s="17"/>
    </row>
    <row r="72" spans="1:8" ht="11.25" customHeight="1" x14ac:dyDescent="0.2">
      <c r="A72" s="307"/>
      <c r="B72" s="265"/>
      <c r="C72" s="354"/>
      <c r="D72" s="141"/>
      <c r="E72" s="142"/>
      <c r="F72" s="143"/>
      <c r="G72" s="142"/>
      <c r="H72" s="17"/>
    </row>
    <row r="73" spans="1:8" ht="11.25" customHeight="1" x14ac:dyDescent="0.2">
      <c r="A73" s="307"/>
      <c r="B73" s="265"/>
      <c r="C73" s="354"/>
      <c r="D73" s="141"/>
      <c r="E73" s="142"/>
      <c r="F73" s="143"/>
      <c r="G73" s="142"/>
      <c r="H73" s="17"/>
    </row>
    <row r="74" spans="1:8" ht="11.25" customHeight="1" x14ac:dyDescent="0.2">
      <c r="A74" s="307"/>
      <c r="B74" s="265"/>
      <c r="C74" s="355"/>
      <c r="D74" s="144"/>
      <c r="E74" s="145"/>
      <c r="F74" s="146"/>
      <c r="G74" s="145"/>
      <c r="H74" s="22"/>
    </row>
    <row r="75" spans="1:8" ht="11.25" customHeight="1" x14ac:dyDescent="0.2">
      <c r="A75" s="307" t="s">
        <v>37</v>
      </c>
      <c r="B75" s="265" t="s">
        <v>38</v>
      </c>
      <c r="C75" s="353"/>
      <c r="D75" s="141"/>
      <c r="E75" s="142"/>
      <c r="F75" s="143"/>
      <c r="G75" s="142"/>
      <c r="H75" s="17"/>
    </row>
    <row r="76" spans="1:8" ht="11.25" customHeight="1" x14ac:dyDescent="0.2">
      <c r="A76" s="307"/>
      <c r="B76" s="265"/>
      <c r="C76" s="354"/>
      <c r="D76" s="141"/>
      <c r="E76" s="142"/>
      <c r="F76" s="143"/>
      <c r="G76" s="142"/>
      <c r="H76" s="17"/>
    </row>
    <row r="77" spans="1:8" ht="11.25" customHeight="1" x14ac:dyDescent="0.2">
      <c r="A77" s="307"/>
      <c r="B77" s="265"/>
      <c r="C77" s="354"/>
      <c r="D77" s="141"/>
      <c r="E77" s="142"/>
      <c r="F77" s="143"/>
      <c r="G77" s="142"/>
      <c r="H77" s="17"/>
    </row>
    <row r="78" spans="1:8" ht="11.25" customHeight="1" x14ac:dyDescent="0.2">
      <c r="A78" s="307"/>
      <c r="B78" s="265"/>
      <c r="C78" s="354"/>
      <c r="D78" s="141"/>
      <c r="E78" s="142"/>
      <c r="F78" s="143"/>
      <c r="G78" s="142"/>
      <c r="H78" s="17"/>
    </row>
    <row r="79" spans="1:8" ht="11.25" customHeight="1" x14ac:dyDescent="0.2">
      <c r="A79" s="307"/>
      <c r="B79" s="265"/>
      <c r="C79" s="355"/>
      <c r="D79" s="144"/>
      <c r="E79" s="145"/>
      <c r="F79" s="146"/>
      <c r="G79" s="145"/>
      <c r="H79" s="22"/>
    </row>
  </sheetData>
  <protectedRanges>
    <protectedRange sqref="C6 C8 C3:C4 D11:H79" name="Range1"/>
  </protectedRanges>
  <mergeCells count="22">
    <mergeCell ref="A75:A79"/>
    <mergeCell ref="B75:B79"/>
    <mergeCell ref="C75:C79"/>
    <mergeCell ref="A60:A68"/>
    <mergeCell ref="B60:B68"/>
    <mergeCell ref="C60:C68"/>
    <mergeCell ref="A69:A74"/>
    <mergeCell ref="B69:B74"/>
    <mergeCell ref="C69:C74"/>
    <mergeCell ref="A11:A53"/>
    <mergeCell ref="B11:B53"/>
    <mergeCell ref="C11:C53"/>
    <mergeCell ref="A54:A58"/>
    <mergeCell ref="B54:B58"/>
    <mergeCell ref="C54:C58"/>
    <mergeCell ref="A7:B7"/>
    <mergeCell ref="A8:B8"/>
    <mergeCell ref="A10:B10"/>
    <mergeCell ref="A6:B6"/>
    <mergeCell ref="A3:B3"/>
    <mergeCell ref="A4:B4"/>
    <mergeCell ref="A5:B5"/>
  </mergeCells>
  <hyperlinks>
    <hyperlink ref="E4" location="'b. List of result templates'!A1" display="the list of results templates" xr:uid="{00000000-0004-0000-2F00-000000000000}"/>
  </hyperlinks>
  <printOptions gridLines="1"/>
  <pageMargins left="0.74803149606299213" right="0.74803149606299213" top="0.98425196850393704" bottom="0.98425196850393704" header="0.51181102362204722" footer="0.51181102362204722"/>
  <pageSetup paperSize="9" scale="80" fitToHeight="4" orientation="landscape" r:id="rId1"/>
  <headerFooter alignWithMargins="0">
    <oddHeader>&amp;CResidue RESULTS for eggs (other)
Group B&amp;RPage &amp;P of &amp;N</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I122"/>
  <sheetViews>
    <sheetView zoomScaleNormal="100" zoomScaleSheetLayoutView="88" workbookViewId="0">
      <pane xSplit="4" ySplit="11" topLeftCell="E94" activePane="bottomRight" state="frozen"/>
      <selection activeCell="J35" sqref="J35"/>
      <selection pane="topRight" activeCell="J35" sqref="J35"/>
      <selection pane="bottomLeft" activeCell="J35" sqref="J35"/>
      <selection pane="bottomRight" activeCell="C12" sqref="C12:D122"/>
    </sheetView>
  </sheetViews>
  <sheetFormatPr defaultColWidth="9.140625" defaultRowHeight="10.5" x14ac:dyDescent="0.2"/>
  <cols>
    <col min="1" max="1" width="4.5703125" style="3" customWidth="1"/>
    <col min="2" max="2" width="23" style="3" customWidth="1"/>
    <col min="3" max="3" width="7" style="2" customWidth="1"/>
    <col min="4" max="4" width="6.85546875" style="3" customWidth="1"/>
    <col min="5" max="5" width="16.140625" style="3" customWidth="1"/>
    <col min="6" max="6" width="28.5703125" style="3" customWidth="1"/>
    <col min="7" max="7" width="19.85546875" style="3" customWidth="1"/>
    <col min="8" max="8" width="28.42578125" style="3" customWidth="1"/>
    <col min="9" max="9" width="21.5703125" style="3" customWidth="1"/>
    <col min="10" max="16384" width="9.140625" style="3"/>
  </cols>
  <sheetData>
    <row r="1" spans="1:9" ht="20.25" x14ac:dyDescent="0.2">
      <c r="A1" s="43" t="s">
        <v>206</v>
      </c>
      <c r="B1" s="1"/>
    </row>
    <row r="2" spans="1:9" ht="9.75" customHeight="1" thickBot="1" x14ac:dyDescent="0.25"/>
    <row r="3" spans="1:9" ht="12.75" customHeight="1" x14ac:dyDescent="0.2">
      <c r="A3" s="266" t="s">
        <v>45</v>
      </c>
      <c r="B3" s="267"/>
      <c r="C3" s="270"/>
      <c r="D3" s="271"/>
      <c r="F3" s="96" t="s">
        <v>186</v>
      </c>
      <c r="H3" s="104" t="s">
        <v>198</v>
      </c>
      <c r="I3" s="105"/>
    </row>
    <row r="4" spans="1:9" ht="21" thickBot="1" x14ac:dyDescent="0.25">
      <c r="A4" s="268" t="s">
        <v>46</v>
      </c>
      <c r="B4" s="269"/>
      <c r="C4" s="334">
        <v>2023</v>
      </c>
      <c r="D4" s="335"/>
      <c r="F4" s="130" t="s">
        <v>185</v>
      </c>
      <c r="G4" s="4"/>
      <c r="H4" s="106" t="s">
        <v>199</v>
      </c>
      <c r="I4" s="107"/>
    </row>
    <row r="5" spans="1:9" ht="21" thickBot="1" x14ac:dyDescent="0.25">
      <c r="A5" s="266" t="s">
        <v>47</v>
      </c>
      <c r="B5" s="267"/>
      <c r="C5" s="336" t="s">
        <v>60</v>
      </c>
      <c r="D5" s="337"/>
      <c r="H5" s="108" t="s">
        <v>200</v>
      </c>
      <c r="I5" s="109"/>
    </row>
    <row r="6" spans="1:9" ht="45.75" customHeight="1" thickBot="1" x14ac:dyDescent="0.25">
      <c r="A6" s="265" t="s">
        <v>44</v>
      </c>
      <c r="B6" s="278"/>
      <c r="C6" s="290">
        <v>180000</v>
      </c>
      <c r="D6" s="292"/>
      <c r="H6" s="7"/>
      <c r="I6" s="7"/>
    </row>
    <row r="7" spans="1:9" ht="21.75" customHeight="1" thickBot="1" x14ac:dyDescent="0.25">
      <c r="A7" s="276" t="s">
        <v>96</v>
      </c>
      <c r="B7" s="277"/>
      <c r="C7" s="279">
        <f>IF($C$6&lt;=3000, ($C$6/100), (($C$6-3000)/1000)+(3000/100))</f>
        <v>207</v>
      </c>
      <c r="D7" s="281"/>
    </row>
    <row r="8" spans="1:9" ht="21" thickBot="1" x14ac:dyDescent="0.25">
      <c r="A8" s="265" t="s">
        <v>62</v>
      </c>
      <c r="B8" s="267"/>
      <c r="C8" s="290">
        <v>60</v>
      </c>
      <c r="D8" s="292"/>
      <c r="F8" s="92" t="s">
        <v>189</v>
      </c>
      <c r="G8" s="93"/>
    </row>
    <row r="9" spans="1:9" ht="9.75" customHeight="1" x14ac:dyDescent="0.2">
      <c r="B9" s="8"/>
      <c r="C9" s="9"/>
      <c r="D9" s="10"/>
      <c r="E9" s="11"/>
      <c r="F9" s="11"/>
    </row>
    <row r="10" spans="1:9" ht="24" customHeight="1" x14ac:dyDescent="0.2">
      <c r="A10" s="284" t="s">
        <v>99</v>
      </c>
      <c r="B10" s="285"/>
      <c r="C10" s="346" t="s">
        <v>225</v>
      </c>
      <c r="D10" s="377"/>
      <c r="E10" s="261" t="s">
        <v>192</v>
      </c>
      <c r="F10" s="258" t="s">
        <v>1</v>
      </c>
      <c r="G10" s="258" t="s">
        <v>2</v>
      </c>
      <c r="H10" s="258" t="s">
        <v>73</v>
      </c>
      <c r="I10" s="258" t="s">
        <v>196</v>
      </c>
    </row>
    <row r="11" spans="1:9" ht="27" customHeight="1" x14ac:dyDescent="0.2">
      <c r="A11" s="288"/>
      <c r="B11" s="289"/>
      <c r="C11" s="131" t="s">
        <v>3</v>
      </c>
      <c r="D11" s="132" t="s">
        <v>0</v>
      </c>
      <c r="E11" s="263"/>
      <c r="F11" s="260"/>
      <c r="G11" s="260"/>
      <c r="H11" s="260"/>
      <c r="I11" s="260"/>
    </row>
    <row r="12" spans="1:9" ht="9.75" customHeight="1" x14ac:dyDescent="0.2">
      <c r="A12" s="264" t="s">
        <v>12</v>
      </c>
      <c r="B12" s="296" t="s">
        <v>53</v>
      </c>
      <c r="C12" s="314"/>
      <c r="D12" s="311"/>
      <c r="E12" s="151"/>
      <c r="F12" s="16"/>
      <c r="G12" s="152"/>
      <c r="H12" s="16"/>
      <c r="I12" s="16"/>
    </row>
    <row r="13" spans="1:9" ht="9.75" customHeight="1" x14ac:dyDescent="0.2">
      <c r="A13" s="264"/>
      <c r="B13" s="296"/>
      <c r="C13" s="314"/>
      <c r="D13" s="311"/>
      <c r="E13" s="153"/>
      <c r="F13" s="17"/>
      <c r="G13" s="31"/>
      <c r="H13" s="18"/>
      <c r="I13" s="18"/>
    </row>
    <row r="14" spans="1:9" ht="9.75" customHeight="1" x14ac:dyDescent="0.2">
      <c r="A14" s="264"/>
      <c r="B14" s="296"/>
      <c r="C14" s="314"/>
      <c r="D14" s="311"/>
      <c r="E14" s="154"/>
      <c r="F14" s="19"/>
      <c r="G14" s="155"/>
      <c r="H14" s="20"/>
      <c r="I14" s="20"/>
    </row>
    <row r="15" spans="1:9" ht="9.75" customHeight="1" x14ac:dyDescent="0.2">
      <c r="A15" s="264"/>
      <c r="B15" s="296"/>
      <c r="C15" s="314"/>
      <c r="D15" s="311"/>
      <c r="E15" s="156"/>
      <c r="F15" s="21"/>
      <c r="G15" s="49"/>
      <c r="H15" s="21"/>
      <c r="I15" s="21"/>
    </row>
    <row r="16" spans="1:9" ht="9.75" customHeight="1" x14ac:dyDescent="0.2">
      <c r="A16" s="264" t="s">
        <v>13</v>
      </c>
      <c r="B16" s="296" t="s">
        <v>52</v>
      </c>
      <c r="C16" s="314"/>
      <c r="D16" s="311"/>
      <c r="E16" s="157"/>
      <c r="F16" s="16"/>
      <c r="G16" s="152"/>
      <c r="H16" s="16"/>
      <c r="I16" s="16"/>
    </row>
    <row r="17" spans="1:9" ht="9.75" customHeight="1" x14ac:dyDescent="0.2">
      <c r="A17" s="264"/>
      <c r="B17" s="296"/>
      <c r="C17" s="314"/>
      <c r="D17" s="311"/>
      <c r="E17" s="154"/>
      <c r="F17" s="18"/>
      <c r="G17" s="32"/>
      <c r="H17" s="18"/>
      <c r="I17" s="18"/>
    </row>
    <row r="18" spans="1:9" ht="9.75" customHeight="1" x14ac:dyDescent="0.2">
      <c r="A18" s="264"/>
      <c r="B18" s="296"/>
      <c r="C18" s="314"/>
      <c r="D18" s="311"/>
      <c r="E18" s="154"/>
      <c r="F18" s="18"/>
      <c r="G18" s="32"/>
      <c r="H18" s="18"/>
      <c r="I18" s="18"/>
    </row>
    <row r="19" spans="1:9" ht="9.75" customHeight="1" x14ac:dyDescent="0.2">
      <c r="A19" s="264"/>
      <c r="B19" s="296"/>
      <c r="C19" s="314"/>
      <c r="D19" s="311"/>
      <c r="E19" s="154" t="s">
        <v>10</v>
      </c>
      <c r="F19" s="18"/>
      <c r="G19" s="32"/>
      <c r="H19" s="18"/>
      <c r="I19" s="18"/>
    </row>
    <row r="20" spans="1:9" ht="9.75" customHeight="1" x14ac:dyDescent="0.2">
      <c r="A20" s="264"/>
      <c r="B20" s="296"/>
      <c r="C20" s="314"/>
      <c r="D20" s="311"/>
      <c r="E20" s="154"/>
      <c r="F20" s="17"/>
      <c r="G20" s="23"/>
      <c r="H20" s="17"/>
      <c r="I20" s="17"/>
    </row>
    <row r="21" spans="1:9" ht="9.75" customHeight="1" x14ac:dyDescent="0.2">
      <c r="A21" s="264"/>
      <c r="B21" s="296"/>
      <c r="C21" s="314"/>
      <c r="D21" s="311"/>
      <c r="E21" s="154"/>
      <c r="F21" s="18"/>
      <c r="G21" s="31"/>
      <c r="H21" s="19"/>
      <c r="I21" s="19"/>
    </row>
    <row r="22" spans="1:9" ht="9.75" customHeight="1" x14ac:dyDescent="0.2">
      <c r="A22" s="264"/>
      <c r="B22" s="296"/>
      <c r="C22" s="314"/>
      <c r="D22" s="311"/>
      <c r="E22" s="156"/>
      <c r="F22" s="21"/>
      <c r="G22" s="49"/>
      <c r="H22" s="21"/>
      <c r="I22" s="21"/>
    </row>
    <row r="23" spans="1:9" ht="9.75" customHeight="1" x14ac:dyDescent="0.2">
      <c r="A23" s="315" t="s">
        <v>14</v>
      </c>
      <c r="B23" s="265" t="s">
        <v>51</v>
      </c>
      <c r="C23" s="314"/>
      <c r="D23" s="311"/>
      <c r="E23" s="157"/>
      <c r="F23" s="16"/>
      <c r="G23" s="152"/>
      <c r="H23" s="16"/>
      <c r="I23" s="16"/>
    </row>
    <row r="24" spans="1:9" ht="9.75" customHeight="1" x14ac:dyDescent="0.2">
      <c r="A24" s="315"/>
      <c r="B24" s="265"/>
      <c r="C24" s="314"/>
      <c r="D24" s="311"/>
      <c r="E24" s="158"/>
      <c r="F24" s="17"/>
      <c r="G24" s="23"/>
      <c r="H24" s="17"/>
      <c r="I24" s="17"/>
    </row>
    <row r="25" spans="1:9" ht="9.75" customHeight="1" x14ac:dyDescent="0.2">
      <c r="A25" s="315"/>
      <c r="B25" s="265"/>
      <c r="C25" s="314"/>
      <c r="D25" s="311"/>
      <c r="E25" s="158"/>
      <c r="F25" s="17"/>
      <c r="G25" s="23"/>
      <c r="H25" s="17"/>
      <c r="I25" s="17"/>
    </row>
    <row r="26" spans="1:9" ht="9.75" customHeight="1" x14ac:dyDescent="0.2">
      <c r="A26" s="315"/>
      <c r="B26" s="265"/>
      <c r="C26" s="314"/>
      <c r="D26" s="311"/>
      <c r="E26" s="158"/>
      <c r="F26" s="17"/>
      <c r="G26" s="23"/>
      <c r="H26" s="17"/>
      <c r="I26" s="17"/>
    </row>
    <row r="27" spans="1:9" ht="9.75" customHeight="1" x14ac:dyDescent="0.2">
      <c r="A27" s="315"/>
      <c r="B27" s="265"/>
      <c r="C27" s="314"/>
      <c r="D27" s="311"/>
      <c r="E27" s="158"/>
      <c r="F27" s="17"/>
      <c r="G27" s="23"/>
      <c r="H27" s="17"/>
      <c r="I27" s="17"/>
    </row>
    <row r="28" spans="1:9" ht="9.75" customHeight="1" x14ac:dyDescent="0.2">
      <c r="A28" s="315"/>
      <c r="B28" s="265"/>
      <c r="C28" s="314"/>
      <c r="D28" s="311"/>
      <c r="E28" s="158"/>
      <c r="F28" s="17"/>
      <c r="G28" s="23"/>
      <c r="H28" s="17"/>
      <c r="I28" s="17"/>
    </row>
    <row r="29" spans="1:9" ht="9.75" customHeight="1" x14ac:dyDescent="0.2">
      <c r="A29" s="315"/>
      <c r="B29" s="265"/>
      <c r="C29" s="314"/>
      <c r="D29" s="311"/>
      <c r="E29" s="158"/>
      <c r="F29" s="17"/>
      <c r="G29" s="23"/>
      <c r="H29" s="17"/>
      <c r="I29" s="17"/>
    </row>
    <row r="30" spans="1:9" ht="9.75" customHeight="1" x14ac:dyDescent="0.2">
      <c r="A30" s="315"/>
      <c r="B30" s="265"/>
      <c r="C30" s="314"/>
      <c r="D30" s="311"/>
      <c r="E30" s="154"/>
      <c r="F30" s="18"/>
      <c r="G30" s="31"/>
      <c r="H30" s="18"/>
      <c r="I30" s="18"/>
    </row>
    <row r="31" spans="1:9" ht="9.75" customHeight="1" x14ac:dyDescent="0.2">
      <c r="A31" s="315"/>
      <c r="B31" s="265"/>
      <c r="C31" s="314"/>
      <c r="D31" s="311"/>
      <c r="E31" s="159"/>
      <c r="F31" s="18"/>
      <c r="G31" s="31"/>
      <c r="H31" s="20"/>
      <c r="I31" s="20"/>
    </row>
    <row r="32" spans="1:9" ht="9.75" customHeight="1" x14ac:dyDescent="0.2">
      <c r="A32" s="315"/>
      <c r="B32" s="265"/>
      <c r="C32" s="314"/>
      <c r="D32" s="311"/>
      <c r="E32" s="159"/>
      <c r="F32" s="18"/>
      <c r="G32" s="31"/>
      <c r="H32" s="18"/>
      <c r="I32" s="18"/>
    </row>
    <row r="33" spans="1:9" ht="9.75" customHeight="1" x14ac:dyDescent="0.2">
      <c r="A33" s="315"/>
      <c r="B33" s="265"/>
      <c r="C33" s="314"/>
      <c r="D33" s="311"/>
      <c r="E33" s="160"/>
      <c r="F33" s="21"/>
      <c r="G33" s="49"/>
      <c r="H33" s="21"/>
      <c r="I33" s="21"/>
    </row>
    <row r="34" spans="1:9" ht="9.75" customHeight="1" x14ac:dyDescent="0.2">
      <c r="A34" s="264" t="s">
        <v>15</v>
      </c>
      <c r="B34" s="296" t="s">
        <v>50</v>
      </c>
      <c r="C34" s="314"/>
      <c r="D34" s="311"/>
      <c r="E34" s="159"/>
      <c r="F34" s="18"/>
      <c r="G34" s="31"/>
      <c r="H34" s="18"/>
      <c r="I34" s="18"/>
    </row>
    <row r="35" spans="1:9" ht="9.75" customHeight="1" x14ac:dyDescent="0.2">
      <c r="A35" s="264"/>
      <c r="B35" s="296"/>
      <c r="C35" s="314"/>
      <c r="D35" s="311"/>
      <c r="E35" s="159"/>
      <c r="F35" s="18"/>
      <c r="G35" s="31"/>
      <c r="H35" s="18"/>
      <c r="I35" s="18"/>
    </row>
    <row r="36" spans="1:9" ht="9.75" customHeight="1" x14ac:dyDescent="0.2">
      <c r="A36" s="264"/>
      <c r="B36" s="296"/>
      <c r="C36" s="314"/>
      <c r="D36" s="311"/>
      <c r="E36" s="159"/>
      <c r="F36" s="18"/>
      <c r="G36" s="31"/>
      <c r="H36" s="18"/>
      <c r="I36" s="18"/>
    </row>
    <row r="37" spans="1:9" ht="9.75" customHeight="1" x14ac:dyDescent="0.2">
      <c r="A37" s="264"/>
      <c r="B37" s="296"/>
      <c r="C37" s="314"/>
      <c r="D37" s="311"/>
      <c r="E37" s="159"/>
      <c r="F37" s="18"/>
      <c r="G37" s="31"/>
      <c r="H37" s="18"/>
      <c r="I37" s="18"/>
    </row>
    <row r="38" spans="1:9" ht="9.75" customHeight="1" x14ac:dyDescent="0.2">
      <c r="A38" s="264"/>
      <c r="B38" s="296"/>
      <c r="C38" s="314"/>
      <c r="D38" s="311"/>
      <c r="E38" s="159"/>
      <c r="F38" s="18"/>
      <c r="G38" s="31"/>
      <c r="H38" s="18"/>
      <c r="I38" s="18"/>
    </row>
    <row r="39" spans="1:9" ht="9.75" customHeight="1" x14ac:dyDescent="0.2">
      <c r="A39" s="264"/>
      <c r="B39" s="296"/>
      <c r="C39" s="314"/>
      <c r="D39" s="311"/>
      <c r="E39" s="159"/>
      <c r="F39" s="18"/>
      <c r="G39" s="31"/>
      <c r="H39" s="18"/>
      <c r="I39" s="18"/>
    </row>
    <row r="40" spans="1:9" ht="9.75" customHeight="1" x14ac:dyDescent="0.2">
      <c r="A40" s="264"/>
      <c r="B40" s="296"/>
      <c r="C40" s="314"/>
      <c r="D40" s="311"/>
      <c r="E40" s="160"/>
      <c r="F40" s="21"/>
      <c r="G40" s="49"/>
      <c r="H40" s="21"/>
      <c r="I40" s="21"/>
    </row>
    <row r="41" spans="1:9" ht="9.75" customHeight="1" x14ac:dyDescent="0.2">
      <c r="A41" s="264" t="s">
        <v>16</v>
      </c>
      <c r="B41" s="296" t="s">
        <v>49</v>
      </c>
      <c r="C41" s="314"/>
      <c r="D41" s="311"/>
      <c r="E41" s="159"/>
      <c r="F41" s="18"/>
      <c r="G41" s="31"/>
      <c r="H41" s="18"/>
      <c r="I41" s="18"/>
    </row>
    <row r="42" spans="1:9" ht="9.75" customHeight="1" x14ac:dyDescent="0.2">
      <c r="A42" s="264"/>
      <c r="B42" s="296"/>
      <c r="C42" s="314"/>
      <c r="D42" s="311"/>
      <c r="E42" s="159"/>
      <c r="F42" s="18"/>
      <c r="G42" s="31"/>
      <c r="H42" s="18"/>
      <c r="I42" s="18"/>
    </row>
    <row r="43" spans="1:9" ht="9.75" customHeight="1" x14ac:dyDescent="0.2">
      <c r="A43" s="264"/>
      <c r="B43" s="296"/>
      <c r="C43" s="314"/>
      <c r="D43" s="311"/>
      <c r="E43" s="159"/>
      <c r="F43" s="18"/>
      <c r="G43" s="31"/>
      <c r="H43" s="18"/>
      <c r="I43" s="18"/>
    </row>
    <row r="44" spans="1:9" ht="9.75" customHeight="1" x14ac:dyDescent="0.2">
      <c r="A44" s="264"/>
      <c r="B44" s="296"/>
      <c r="C44" s="314"/>
      <c r="D44" s="311"/>
      <c r="E44" s="159"/>
      <c r="F44" s="18"/>
      <c r="G44" s="31"/>
      <c r="H44" s="18"/>
      <c r="I44" s="18"/>
    </row>
    <row r="45" spans="1:9" ht="9.75" customHeight="1" x14ac:dyDescent="0.2">
      <c r="A45" s="264"/>
      <c r="B45" s="296"/>
      <c r="C45" s="314"/>
      <c r="D45" s="311"/>
      <c r="E45" s="159"/>
      <c r="F45" s="18"/>
      <c r="G45" s="31"/>
      <c r="H45" s="18"/>
      <c r="I45" s="18"/>
    </row>
    <row r="46" spans="1:9" ht="9.75" customHeight="1" x14ac:dyDescent="0.2">
      <c r="A46" s="264"/>
      <c r="B46" s="296"/>
      <c r="C46" s="314"/>
      <c r="D46" s="311"/>
      <c r="E46" s="159"/>
      <c r="F46" s="18"/>
      <c r="G46" s="31"/>
      <c r="H46" s="18"/>
      <c r="I46" s="18"/>
    </row>
    <row r="47" spans="1:9" ht="9.75" customHeight="1" x14ac:dyDescent="0.2">
      <c r="A47" s="264"/>
      <c r="B47" s="296"/>
      <c r="C47" s="314"/>
      <c r="D47" s="311"/>
      <c r="E47" s="159"/>
      <c r="F47" s="18"/>
      <c r="G47" s="31"/>
      <c r="H47" s="18"/>
      <c r="I47" s="18"/>
    </row>
    <row r="48" spans="1:9" ht="9.75" customHeight="1" x14ac:dyDescent="0.2">
      <c r="A48" s="264"/>
      <c r="B48" s="296"/>
      <c r="C48" s="314"/>
      <c r="D48" s="311"/>
      <c r="E48" s="159"/>
      <c r="F48" s="18"/>
      <c r="G48" s="31"/>
      <c r="H48" s="18"/>
      <c r="I48" s="18"/>
    </row>
    <row r="49" spans="1:9" ht="9.75" customHeight="1" x14ac:dyDescent="0.2">
      <c r="A49" s="264"/>
      <c r="B49" s="296"/>
      <c r="C49" s="314"/>
      <c r="D49" s="311"/>
      <c r="E49" s="159"/>
      <c r="F49" s="18"/>
      <c r="G49" s="31"/>
      <c r="H49" s="18"/>
      <c r="I49" s="18"/>
    </row>
    <row r="50" spans="1:9" ht="9.75" customHeight="1" x14ac:dyDescent="0.2">
      <c r="A50" s="264"/>
      <c r="B50" s="296"/>
      <c r="C50" s="314"/>
      <c r="D50" s="311"/>
      <c r="E50" s="159"/>
      <c r="F50" s="18"/>
      <c r="G50" s="31"/>
      <c r="H50" s="18"/>
      <c r="I50" s="18"/>
    </row>
    <row r="51" spans="1:9" ht="9.75" customHeight="1" x14ac:dyDescent="0.2">
      <c r="A51" s="264"/>
      <c r="B51" s="296"/>
      <c r="C51" s="314"/>
      <c r="D51" s="311"/>
      <c r="E51" s="159"/>
      <c r="F51" s="18"/>
      <c r="G51" s="31"/>
      <c r="H51" s="18"/>
      <c r="I51" s="18"/>
    </row>
    <row r="52" spans="1:9" ht="9.75" customHeight="1" x14ac:dyDescent="0.2">
      <c r="A52" s="264"/>
      <c r="B52" s="296"/>
      <c r="C52" s="314"/>
      <c r="D52" s="311"/>
      <c r="E52" s="160"/>
      <c r="F52" s="21"/>
      <c r="G52" s="49"/>
      <c r="H52" s="21"/>
      <c r="I52" s="21"/>
    </row>
    <row r="53" spans="1:9" ht="9.75" customHeight="1" x14ac:dyDescent="0.2">
      <c r="A53" s="37" t="s">
        <v>17</v>
      </c>
      <c r="B53" s="25" t="s">
        <v>9</v>
      </c>
      <c r="C53" s="26"/>
      <c r="D53" s="128"/>
      <c r="E53" s="160"/>
      <c r="F53" s="21"/>
      <c r="G53" s="49"/>
      <c r="H53" s="21"/>
      <c r="I53" s="21"/>
    </row>
    <row r="54" spans="1:9" ht="9.75" customHeight="1" x14ac:dyDescent="0.2">
      <c r="A54" s="264" t="s">
        <v>18</v>
      </c>
      <c r="B54" s="266" t="s">
        <v>20</v>
      </c>
      <c r="C54" s="314"/>
      <c r="D54" s="311"/>
      <c r="E54" s="159"/>
      <c r="F54" s="18"/>
      <c r="G54" s="31"/>
      <c r="H54" s="18"/>
      <c r="I54" s="18"/>
    </row>
    <row r="55" spans="1:9" ht="9.75" customHeight="1" x14ac:dyDescent="0.2">
      <c r="A55" s="264"/>
      <c r="B55" s="266"/>
      <c r="C55" s="314"/>
      <c r="D55" s="311"/>
      <c r="E55" s="159"/>
      <c r="F55" s="18"/>
      <c r="G55" s="31"/>
      <c r="H55" s="18"/>
      <c r="I55" s="18"/>
    </row>
    <row r="56" spans="1:9" ht="9.75" customHeight="1" x14ac:dyDescent="0.2">
      <c r="A56" s="264"/>
      <c r="B56" s="266"/>
      <c r="C56" s="314"/>
      <c r="D56" s="311"/>
      <c r="E56" s="159"/>
      <c r="F56" s="18"/>
      <c r="G56" s="31"/>
      <c r="H56" s="18"/>
      <c r="I56" s="18"/>
    </row>
    <row r="57" spans="1:9" ht="9.75" customHeight="1" x14ac:dyDescent="0.2">
      <c r="A57" s="264"/>
      <c r="B57" s="266"/>
      <c r="C57" s="314"/>
      <c r="D57" s="311"/>
      <c r="E57" s="159"/>
      <c r="F57" s="18"/>
      <c r="G57" s="31"/>
      <c r="H57" s="18"/>
      <c r="I57" s="18"/>
    </row>
    <row r="58" spans="1:9" ht="9.75" customHeight="1" x14ac:dyDescent="0.2">
      <c r="A58" s="264"/>
      <c r="B58" s="266"/>
      <c r="C58" s="314"/>
      <c r="D58" s="311"/>
      <c r="E58" s="159"/>
      <c r="F58" s="18"/>
      <c r="G58" s="31"/>
      <c r="H58" s="18"/>
      <c r="I58" s="18"/>
    </row>
    <row r="59" spans="1:9" ht="9.75" customHeight="1" x14ac:dyDescent="0.2">
      <c r="A59" s="264"/>
      <c r="B59" s="266"/>
      <c r="C59" s="314"/>
      <c r="D59" s="311"/>
      <c r="E59" s="160"/>
      <c r="F59" s="21"/>
      <c r="G59" s="49"/>
      <c r="H59" s="21"/>
      <c r="I59" s="21"/>
    </row>
    <row r="60" spans="1:9" ht="9.75" customHeight="1" x14ac:dyDescent="0.2">
      <c r="A60" s="264" t="s">
        <v>19</v>
      </c>
      <c r="B60" s="266" t="s">
        <v>21</v>
      </c>
      <c r="C60" s="314"/>
      <c r="D60" s="311"/>
      <c r="E60" s="159"/>
      <c r="F60" s="18"/>
      <c r="G60" s="31"/>
      <c r="H60" s="18"/>
      <c r="I60" s="18"/>
    </row>
    <row r="61" spans="1:9" ht="9.75" customHeight="1" x14ac:dyDescent="0.2">
      <c r="A61" s="264"/>
      <c r="B61" s="266"/>
      <c r="C61" s="314"/>
      <c r="D61" s="311"/>
      <c r="E61" s="159"/>
      <c r="F61" s="18"/>
      <c r="G61" s="31"/>
      <c r="H61" s="18"/>
      <c r="I61" s="18"/>
    </row>
    <row r="62" spans="1:9" ht="9.75" customHeight="1" x14ac:dyDescent="0.2">
      <c r="A62" s="264"/>
      <c r="B62" s="266"/>
      <c r="C62" s="314"/>
      <c r="D62" s="311"/>
      <c r="E62" s="159"/>
      <c r="F62" s="18"/>
      <c r="G62" s="31"/>
      <c r="H62" s="18"/>
      <c r="I62" s="18"/>
    </row>
    <row r="63" spans="1:9" ht="9.75" customHeight="1" x14ac:dyDescent="0.2">
      <c r="A63" s="264"/>
      <c r="B63" s="266"/>
      <c r="C63" s="314"/>
      <c r="D63" s="311"/>
      <c r="E63" s="159"/>
      <c r="F63" s="18"/>
      <c r="G63" s="31"/>
      <c r="H63" s="18"/>
      <c r="I63" s="18"/>
    </row>
    <row r="64" spans="1:9" ht="9.75" customHeight="1" x14ac:dyDescent="0.2">
      <c r="A64" s="264"/>
      <c r="B64" s="266"/>
      <c r="C64" s="314"/>
      <c r="D64" s="311"/>
      <c r="E64" s="159"/>
      <c r="F64" s="18"/>
      <c r="G64" s="31"/>
      <c r="H64" s="18"/>
      <c r="I64" s="18"/>
    </row>
    <row r="65" spans="1:9" ht="9.75" customHeight="1" x14ac:dyDescent="0.2">
      <c r="A65" s="264"/>
      <c r="B65" s="266"/>
      <c r="C65" s="314"/>
      <c r="D65" s="311"/>
      <c r="E65" s="159"/>
      <c r="F65" s="18"/>
      <c r="G65" s="31"/>
      <c r="H65" s="18"/>
      <c r="I65" s="18"/>
    </row>
    <row r="66" spans="1:9" ht="9.75" customHeight="1" x14ac:dyDescent="0.2">
      <c r="A66" s="264"/>
      <c r="B66" s="266"/>
      <c r="C66" s="314"/>
      <c r="D66" s="311"/>
      <c r="E66" s="160"/>
      <c r="F66" s="21"/>
      <c r="G66" s="49"/>
      <c r="H66" s="21"/>
      <c r="I66" s="21"/>
    </row>
    <row r="67" spans="1:9" ht="9.75" customHeight="1" x14ac:dyDescent="0.2">
      <c r="A67" s="264" t="s">
        <v>22</v>
      </c>
      <c r="B67" s="266" t="s">
        <v>23</v>
      </c>
      <c r="C67" s="314"/>
      <c r="D67" s="311"/>
      <c r="E67" s="159"/>
      <c r="F67" s="18"/>
      <c r="G67" s="31"/>
      <c r="H67" s="18"/>
      <c r="I67" s="18"/>
    </row>
    <row r="68" spans="1:9" ht="9.75" customHeight="1" x14ac:dyDescent="0.2">
      <c r="A68" s="264"/>
      <c r="B68" s="266"/>
      <c r="C68" s="314"/>
      <c r="D68" s="311"/>
      <c r="E68" s="159"/>
      <c r="F68" s="18"/>
      <c r="G68" s="31"/>
      <c r="H68" s="18"/>
      <c r="I68" s="18"/>
    </row>
    <row r="69" spans="1:9" ht="9.75" customHeight="1" x14ac:dyDescent="0.2">
      <c r="A69" s="264"/>
      <c r="B69" s="266"/>
      <c r="C69" s="314"/>
      <c r="D69" s="311"/>
      <c r="E69" s="159"/>
      <c r="F69" s="18"/>
      <c r="G69" s="31"/>
      <c r="H69" s="18"/>
      <c r="I69" s="18"/>
    </row>
    <row r="70" spans="1:9" ht="9.75" customHeight="1" x14ac:dyDescent="0.2">
      <c r="A70" s="264"/>
      <c r="B70" s="266"/>
      <c r="C70" s="314"/>
      <c r="D70" s="311"/>
      <c r="E70" s="159"/>
      <c r="F70" s="18"/>
      <c r="G70" s="31"/>
      <c r="H70" s="18"/>
      <c r="I70" s="18"/>
    </row>
    <row r="71" spans="1:9" ht="9.75" customHeight="1" x14ac:dyDescent="0.2">
      <c r="A71" s="264"/>
      <c r="B71" s="266"/>
      <c r="C71" s="314"/>
      <c r="D71" s="311"/>
      <c r="E71" s="160"/>
      <c r="F71" s="21"/>
      <c r="G71" s="49"/>
      <c r="H71" s="21"/>
      <c r="I71" s="21"/>
    </row>
    <row r="72" spans="1:9" ht="9.75" customHeight="1" x14ac:dyDescent="0.2">
      <c r="A72" s="264" t="s">
        <v>24</v>
      </c>
      <c r="B72" s="265" t="s">
        <v>41</v>
      </c>
      <c r="C72" s="314"/>
      <c r="D72" s="311"/>
      <c r="E72" s="159"/>
      <c r="F72" s="18"/>
      <c r="G72" s="31"/>
      <c r="H72" s="18"/>
      <c r="I72" s="18"/>
    </row>
    <row r="73" spans="1:9" ht="9.75" customHeight="1" x14ac:dyDescent="0.2">
      <c r="A73" s="264"/>
      <c r="B73" s="265"/>
      <c r="C73" s="314"/>
      <c r="D73" s="311"/>
      <c r="E73" s="159"/>
      <c r="F73" s="18"/>
      <c r="G73" s="31"/>
      <c r="H73" s="18"/>
      <c r="I73" s="18"/>
    </row>
    <row r="74" spans="1:9" ht="9.75" customHeight="1" x14ac:dyDescent="0.2">
      <c r="A74" s="264"/>
      <c r="B74" s="265"/>
      <c r="C74" s="314"/>
      <c r="D74" s="311"/>
      <c r="E74" s="159"/>
      <c r="F74" s="18"/>
      <c r="G74" s="31"/>
      <c r="H74" s="18"/>
      <c r="I74" s="18"/>
    </row>
    <row r="75" spans="1:9" ht="9.75" customHeight="1" x14ac:dyDescent="0.2">
      <c r="A75" s="264"/>
      <c r="B75" s="265"/>
      <c r="C75" s="314"/>
      <c r="D75" s="311"/>
      <c r="E75" s="159"/>
      <c r="F75" s="18"/>
      <c r="G75" s="31"/>
      <c r="H75" s="18"/>
      <c r="I75" s="18"/>
    </row>
    <row r="76" spans="1:9" ht="9.75" customHeight="1" x14ac:dyDescent="0.2">
      <c r="A76" s="264"/>
      <c r="B76" s="265"/>
      <c r="C76" s="314"/>
      <c r="D76" s="311"/>
      <c r="E76" s="159"/>
      <c r="F76" s="18"/>
      <c r="G76" s="31"/>
      <c r="H76" s="18"/>
      <c r="I76" s="18"/>
    </row>
    <row r="77" spans="1:9" ht="9.75" customHeight="1" x14ac:dyDescent="0.2">
      <c r="A77" s="264"/>
      <c r="B77" s="265"/>
      <c r="C77" s="314"/>
      <c r="D77" s="311"/>
      <c r="E77" s="159"/>
      <c r="F77" s="18"/>
      <c r="G77" s="31"/>
      <c r="H77" s="18"/>
      <c r="I77" s="18"/>
    </row>
    <row r="78" spans="1:9" ht="9.75" customHeight="1" x14ac:dyDescent="0.2">
      <c r="A78" s="264"/>
      <c r="B78" s="265"/>
      <c r="C78" s="314"/>
      <c r="D78" s="311"/>
      <c r="E78" s="159"/>
      <c r="F78" s="18"/>
      <c r="G78" s="31"/>
      <c r="H78" s="18"/>
      <c r="I78" s="18"/>
    </row>
    <row r="79" spans="1:9" ht="9.75" customHeight="1" x14ac:dyDescent="0.2">
      <c r="A79" s="264"/>
      <c r="B79" s="265"/>
      <c r="C79" s="314"/>
      <c r="D79" s="311"/>
      <c r="E79" s="159"/>
      <c r="F79" s="18"/>
      <c r="G79" s="31"/>
      <c r="H79" s="18"/>
      <c r="I79" s="18"/>
    </row>
    <row r="80" spans="1:9" ht="9.75" customHeight="1" x14ac:dyDescent="0.2">
      <c r="A80" s="264"/>
      <c r="B80" s="265"/>
      <c r="C80" s="314"/>
      <c r="D80" s="311"/>
      <c r="E80" s="159"/>
      <c r="F80" s="18"/>
      <c r="G80" s="31"/>
      <c r="H80" s="18"/>
      <c r="I80" s="18"/>
    </row>
    <row r="81" spans="1:9" ht="9.75" customHeight="1" x14ac:dyDescent="0.2">
      <c r="A81" s="264"/>
      <c r="B81" s="265"/>
      <c r="C81" s="314"/>
      <c r="D81" s="311"/>
      <c r="E81" s="159"/>
      <c r="F81" s="18"/>
      <c r="G81" s="31"/>
      <c r="H81" s="18"/>
      <c r="I81" s="18"/>
    </row>
    <row r="82" spans="1:9" ht="9.75" customHeight="1" x14ac:dyDescent="0.2">
      <c r="A82" s="264"/>
      <c r="B82" s="265"/>
      <c r="C82" s="314"/>
      <c r="D82" s="311"/>
      <c r="E82" s="159"/>
      <c r="F82" s="18"/>
      <c r="G82" s="31"/>
      <c r="H82" s="18"/>
      <c r="I82" s="18"/>
    </row>
    <row r="83" spans="1:9" ht="9.75" customHeight="1" x14ac:dyDescent="0.2">
      <c r="A83" s="264"/>
      <c r="B83" s="265"/>
      <c r="C83" s="314"/>
      <c r="D83" s="311"/>
      <c r="E83" s="159"/>
      <c r="F83" s="18"/>
      <c r="G83" s="31"/>
      <c r="H83" s="18"/>
      <c r="I83" s="18"/>
    </row>
    <row r="84" spans="1:9" ht="9.75" customHeight="1" x14ac:dyDescent="0.2">
      <c r="A84" s="264"/>
      <c r="B84" s="265"/>
      <c r="C84" s="314"/>
      <c r="D84" s="311"/>
      <c r="E84" s="159"/>
      <c r="F84" s="18"/>
      <c r="G84" s="31"/>
      <c r="H84" s="18"/>
      <c r="I84" s="18"/>
    </row>
    <row r="85" spans="1:9" ht="9.75" customHeight="1" x14ac:dyDescent="0.2">
      <c r="A85" s="264"/>
      <c r="B85" s="265"/>
      <c r="C85" s="314"/>
      <c r="D85" s="311"/>
      <c r="E85" s="159"/>
      <c r="F85" s="18"/>
      <c r="G85" s="31"/>
      <c r="H85" s="18"/>
      <c r="I85" s="18"/>
    </row>
    <row r="86" spans="1:9" ht="9.75" customHeight="1" x14ac:dyDescent="0.2">
      <c r="A86" s="264"/>
      <c r="B86" s="265"/>
      <c r="C86" s="314"/>
      <c r="D86" s="311"/>
      <c r="E86" s="160"/>
      <c r="F86" s="21"/>
      <c r="G86" s="49"/>
      <c r="H86" s="21"/>
      <c r="I86" s="21"/>
    </row>
    <row r="87" spans="1:9" ht="9.75" customHeight="1" x14ac:dyDescent="0.2">
      <c r="A87" s="264" t="s">
        <v>25</v>
      </c>
      <c r="B87" s="265" t="s">
        <v>27</v>
      </c>
      <c r="C87" s="314"/>
      <c r="D87" s="311"/>
      <c r="E87" s="159"/>
      <c r="F87" s="18"/>
      <c r="G87" s="31"/>
      <c r="H87" s="18"/>
      <c r="I87" s="18"/>
    </row>
    <row r="88" spans="1:9" ht="9.75" customHeight="1" x14ac:dyDescent="0.2">
      <c r="A88" s="264"/>
      <c r="B88" s="265"/>
      <c r="C88" s="314"/>
      <c r="D88" s="311"/>
      <c r="E88" s="159"/>
      <c r="F88" s="18"/>
      <c r="G88" s="31"/>
      <c r="H88" s="18"/>
      <c r="I88" s="18"/>
    </row>
    <row r="89" spans="1:9" ht="9.75" customHeight="1" x14ac:dyDescent="0.2">
      <c r="A89" s="264"/>
      <c r="B89" s="265"/>
      <c r="C89" s="314"/>
      <c r="D89" s="311"/>
      <c r="E89" s="159"/>
      <c r="F89" s="18"/>
      <c r="G89" s="31"/>
      <c r="H89" s="18"/>
      <c r="I89" s="18"/>
    </row>
    <row r="90" spans="1:9" ht="9.75" customHeight="1" x14ac:dyDescent="0.2">
      <c r="A90" s="264"/>
      <c r="B90" s="265"/>
      <c r="C90" s="314"/>
      <c r="D90" s="311"/>
      <c r="E90" s="159"/>
      <c r="F90" s="18"/>
      <c r="G90" s="31"/>
      <c r="H90" s="18"/>
      <c r="I90" s="18"/>
    </row>
    <row r="91" spans="1:9" ht="9.75" customHeight="1" x14ac:dyDescent="0.2">
      <c r="A91" s="264"/>
      <c r="B91" s="265"/>
      <c r="C91" s="314"/>
      <c r="D91" s="311"/>
      <c r="E91" s="159"/>
      <c r="F91" s="18"/>
      <c r="G91" s="31"/>
      <c r="H91" s="18"/>
      <c r="I91" s="18"/>
    </row>
    <row r="92" spans="1:9" ht="9.75" customHeight="1" x14ac:dyDescent="0.2">
      <c r="A92" s="264"/>
      <c r="B92" s="265"/>
      <c r="C92" s="314"/>
      <c r="D92" s="311"/>
      <c r="E92" s="159"/>
      <c r="F92" s="18"/>
      <c r="G92" s="31"/>
      <c r="H92" s="18"/>
      <c r="I92" s="18"/>
    </row>
    <row r="93" spans="1:9" ht="9.75" customHeight="1" x14ac:dyDescent="0.2">
      <c r="A93" s="264"/>
      <c r="B93" s="265"/>
      <c r="C93" s="314"/>
      <c r="D93" s="311"/>
      <c r="E93" s="159"/>
      <c r="F93" s="18"/>
      <c r="G93" s="31"/>
      <c r="H93" s="18"/>
      <c r="I93" s="18"/>
    </row>
    <row r="94" spans="1:9" ht="9.75" customHeight="1" x14ac:dyDescent="0.2">
      <c r="A94" s="264"/>
      <c r="B94" s="265"/>
      <c r="C94" s="314"/>
      <c r="D94" s="311"/>
      <c r="E94" s="159"/>
      <c r="F94" s="18"/>
      <c r="G94" s="31"/>
      <c r="H94" s="18"/>
      <c r="I94" s="18"/>
    </row>
    <row r="95" spans="1:9" ht="9.75" customHeight="1" x14ac:dyDescent="0.2">
      <c r="A95" s="264"/>
      <c r="B95" s="265"/>
      <c r="C95" s="314"/>
      <c r="D95" s="311"/>
      <c r="E95" s="159"/>
      <c r="F95" s="18"/>
      <c r="G95" s="31"/>
      <c r="H95" s="18"/>
      <c r="I95" s="18"/>
    </row>
    <row r="96" spans="1:9" ht="9.75" customHeight="1" x14ac:dyDescent="0.2">
      <c r="A96" s="264"/>
      <c r="B96" s="265"/>
      <c r="C96" s="314"/>
      <c r="D96" s="311"/>
      <c r="E96" s="159"/>
      <c r="F96" s="18"/>
      <c r="G96" s="31"/>
      <c r="H96" s="18"/>
      <c r="I96" s="18"/>
    </row>
    <row r="97" spans="1:9" ht="9.75" customHeight="1" x14ac:dyDescent="0.2">
      <c r="A97" s="264"/>
      <c r="B97" s="265"/>
      <c r="C97" s="314"/>
      <c r="D97" s="311"/>
      <c r="E97" s="160"/>
      <c r="F97" s="21"/>
      <c r="G97" s="49"/>
      <c r="H97" s="21"/>
      <c r="I97" s="21"/>
    </row>
    <row r="98" spans="1:9" ht="9.75" customHeight="1" x14ac:dyDescent="0.2">
      <c r="A98" s="264" t="s">
        <v>26</v>
      </c>
      <c r="B98" s="265" t="s">
        <v>39</v>
      </c>
      <c r="C98" s="314"/>
      <c r="D98" s="311"/>
      <c r="E98" s="159"/>
      <c r="F98" s="18"/>
      <c r="G98" s="31"/>
      <c r="H98" s="18"/>
      <c r="I98" s="18"/>
    </row>
    <row r="99" spans="1:9" ht="9.75" customHeight="1" x14ac:dyDescent="0.2">
      <c r="A99" s="264"/>
      <c r="B99" s="265"/>
      <c r="C99" s="314"/>
      <c r="D99" s="311"/>
      <c r="E99" s="159"/>
      <c r="F99" s="18"/>
      <c r="G99" s="31"/>
      <c r="H99" s="18"/>
      <c r="I99" s="18"/>
    </row>
    <row r="100" spans="1:9" ht="9.75" customHeight="1" x14ac:dyDescent="0.2">
      <c r="A100" s="264"/>
      <c r="B100" s="265"/>
      <c r="C100" s="314"/>
      <c r="D100" s="311"/>
      <c r="E100" s="159"/>
      <c r="F100" s="18"/>
      <c r="G100" s="31"/>
      <c r="H100" s="18"/>
      <c r="I100" s="18"/>
    </row>
    <row r="101" spans="1:9" ht="9.75" customHeight="1" x14ac:dyDescent="0.2">
      <c r="A101" s="264"/>
      <c r="B101" s="265"/>
      <c r="C101" s="314"/>
      <c r="D101" s="311"/>
      <c r="E101" s="159"/>
      <c r="F101" s="18"/>
      <c r="G101" s="31"/>
      <c r="H101" s="18"/>
      <c r="I101" s="18"/>
    </row>
    <row r="102" spans="1:9" ht="9.75" customHeight="1" x14ac:dyDescent="0.2">
      <c r="A102" s="264"/>
      <c r="B102" s="265"/>
      <c r="C102" s="314"/>
      <c r="D102" s="311"/>
      <c r="E102" s="159"/>
      <c r="F102" s="18"/>
      <c r="G102" s="31"/>
      <c r="H102" s="18"/>
      <c r="I102" s="18"/>
    </row>
    <row r="103" spans="1:9" ht="9.75" customHeight="1" x14ac:dyDescent="0.2">
      <c r="A103" s="264"/>
      <c r="B103" s="265"/>
      <c r="C103" s="314"/>
      <c r="D103" s="311"/>
      <c r="E103" s="159"/>
      <c r="F103" s="18"/>
      <c r="G103" s="31"/>
      <c r="H103" s="18"/>
      <c r="I103" s="18"/>
    </row>
    <row r="104" spans="1:9" ht="9.75" customHeight="1" x14ac:dyDescent="0.2">
      <c r="A104" s="264"/>
      <c r="B104" s="265"/>
      <c r="C104" s="314"/>
      <c r="D104" s="311"/>
      <c r="E104" s="159"/>
      <c r="F104" s="18"/>
      <c r="G104" s="31"/>
      <c r="H104" s="18"/>
      <c r="I104" s="18"/>
    </row>
    <row r="105" spans="1:9" ht="9.75" customHeight="1" x14ac:dyDescent="0.2">
      <c r="A105" s="264"/>
      <c r="B105" s="265"/>
      <c r="C105" s="314"/>
      <c r="D105" s="311"/>
      <c r="E105" s="159"/>
      <c r="F105" s="18"/>
      <c r="G105" s="31"/>
      <c r="H105" s="18"/>
      <c r="I105" s="18"/>
    </row>
    <row r="106" spans="1:9" ht="9.75" customHeight="1" x14ac:dyDescent="0.2">
      <c r="A106" s="264"/>
      <c r="B106" s="265"/>
      <c r="C106" s="314"/>
      <c r="D106" s="311"/>
      <c r="E106" s="159"/>
      <c r="F106" s="18"/>
      <c r="G106" s="31"/>
      <c r="H106" s="18"/>
      <c r="I106" s="18"/>
    </row>
    <row r="107" spans="1:9" ht="9.75" customHeight="1" x14ac:dyDescent="0.2">
      <c r="A107" s="264"/>
      <c r="B107" s="265"/>
      <c r="C107" s="314"/>
      <c r="D107" s="311"/>
      <c r="E107" s="159"/>
      <c r="F107" s="18"/>
      <c r="G107" s="31"/>
      <c r="H107" s="18"/>
      <c r="I107" s="18"/>
    </row>
    <row r="108" spans="1:9" ht="9.75" customHeight="1" x14ac:dyDescent="0.2">
      <c r="A108" s="264"/>
      <c r="B108" s="265"/>
      <c r="C108" s="314"/>
      <c r="D108" s="311"/>
      <c r="E108" s="159"/>
      <c r="F108" s="18"/>
      <c r="G108" s="31"/>
      <c r="H108" s="18"/>
      <c r="I108" s="18"/>
    </row>
    <row r="109" spans="1:9" ht="9.75" customHeight="1" x14ac:dyDescent="0.2">
      <c r="A109" s="264"/>
      <c r="B109" s="265"/>
      <c r="C109" s="314"/>
      <c r="D109" s="311"/>
      <c r="E109" s="159"/>
      <c r="F109" s="18"/>
      <c r="G109" s="31"/>
      <c r="H109" s="18"/>
      <c r="I109" s="18"/>
    </row>
    <row r="110" spans="1:9" ht="9.75" customHeight="1" x14ac:dyDescent="0.2">
      <c r="A110" s="264"/>
      <c r="B110" s="265"/>
      <c r="C110" s="314"/>
      <c r="D110" s="311"/>
      <c r="E110" s="159"/>
      <c r="F110" s="18"/>
      <c r="G110" s="31"/>
      <c r="H110" s="18"/>
      <c r="I110" s="18"/>
    </row>
    <row r="111" spans="1:9" ht="9.75" customHeight="1" x14ac:dyDescent="0.2">
      <c r="A111" s="264"/>
      <c r="B111" s="265"/>
      <c r="C111" s="314"/>
      <c r="D111" s="311"/>
      <c r="E111" s="159"/>
      <c r="F111" s="18"/>
      <c r="G111" s="31"/>
      <c r="H111" s="18"/>
      <c r="I111" s="18"/>
    </row>
    <row r="112" spans="1:9" ht="9.75" customHeight="1" x14ac:dyDescent="0.2">
      <c r="A112" s="264"/>
      <c r="B112" s="265"/>
      <c r="C112" s="314"/>
      <c r="D112" s="311"/>
      <c r="E112" s="159"/>
      <c r="F112" s="18"/>
      <c r="G112" s="31"/>
      <c r="H112" s="18"/>
      <c r="I112" s="18"/>
    </row>
    <row r="113" spans="1:9" ht="9.75" customHeight="1" x14ac:dyDescent="0.2">
      <c r="A113" s="264"/>
      <c r="B113" s="265"/>
      <c r="C113" s="314"/>
      <c r="D113" s="311"/>
      <c r="E113" s="159"/>
      <c r="F113" s="18"/>
      <c r="G113" s="31"/>
      <c r="H113" s="18"/>
      <c r="I113" s="18"/>
    </row>
    <row r="114" spans="1:9" ht="9.75" customHeight="1" x14ac:dyDescent="0.2">
      <c r="A114" s="264"/>
      <c r="B114" s="265"/>
      <c r="C114" s="314"/>
      <c r="D114" s="311"/>
      <c r="E114" s="160"/>
      <c r="F114" s="21"/>
      <c r="G114" s="49"/>
      <c r="H114" s="21"/>
      <c r="I114" s="21"/>
    </row>
    <row r="115" spans="1:9" ht="9.75" customHeight="1" x14ac:dyDescent="0.2">
      <c r="A115" s="264" t="s">
        <v>28</v>
      </c>
      <c r="B115" s="265" t="s">
        <v>40</v>
      </c>
      <c r="C115" s="314"/>
      <c r="D115" s="311"/>
      <c r="E115" s="159"/>
      <c r="F115" s="18"/>
      <c r="G115" s="31"/>
      <c r="H115" s="18"/>
      <c r="I115" s="18"/>
    </row>
    <row r="116" spans="1:9" ht="9.75" customHeight="1" x14ac:dyDescent="0.2">
      <c r="A116" s="264"/>
      <c r="B116" s="265"/>
      <c r="C116" s="314"/>
      <c r="D116" s="311"/>
      <c r="E116" s="159"/>
      <c r="F116" s="18"/>
      <c r="G116" s="31"/>
      <c r="H116" s="18"/>
      <c r="I116" s="18"/>
    </row>
    <row r="117" spans="1:9" ht="9.75" customHeight="1" x14ac:dyDescent="0.2">
      <c r="A117" s="264"/>
      <c r="B117" s="265"/>
      <c r="C117" s="314"/>
      <c r="D117" s="311"/>
      <c r="E117" s="159"/>
      <c r="F117" s="18"/>
      <c r="G117" s="31"/>
      <c r="H117" s="18"/>
      <c r="I117" s="18"/>
    </row>
    <row r="118" spans="1:9" ht="9.75" customHeight="1" x14ac:dyDescent="0.2">
      <c r="A118" s="264"/>
      <c r="B118" s="265"/>
      <c r="C118" s="314"/>
      <c r="D118" s="311"/>
      <c r="E118" s="159"/>
      <c r="F118" s="18"/>
      <c r="G118" s="31"/>
      <c r="H118" s="18"/>
      <c r="I118" s="18"/>
    </row>
    <row r="119" spans="1:9" ht="9.75" customHeight="1" x14ac:dyDescent="0.2">
      <c r="A119" s="264"/>
      <c r="B119" s="265"/>
      <c r="C119" s="314"/>
      <c r="D119" s="311"/>
      <c r="E119" s="159"/>
      <c r="F119" s="18"/>
      <c r="G119" s="31"/>
      <c r="H119" s="18"/>
      <c r="I119" s="18"/>
    </row>
    <row r="120" spans="1:9" ht="9.75" customHeight="1" x14ac:dyDescent="0.2">
      <c r="A120" s="264"/>
      <c r="B120" s="265"/>
      <c r="C120" s="314"/>
      <c r="D120" s="311"/>
      <c r="E120" s="159"/>
      <c r="F120" s="18"/>
      <c r="G120" s="31"/>
      <c r="H120" s="18"/>
      <c r="I120" s="18"/>
    </row>
    <row r="121" spans="1:9" ht="9.75" customHeight="1" x14ac:dyDescent="0.2">
      <c r="A121" s="264"/>
      <c r="B121" s="265"/>
      <c r="C121" s="314"/>
      <c r="D121" s="311"/>
      <c r="E121" s="159"/>
      <c r="F121" s="18"/>
      <c r="G121" s="31"/>
      <c r="H121" s="18"/>
      <c r="I121" s="18"/>
    </row>
    <row r="122" spans="1:9" ht="9.75" customHeight="1" x14ac:dyDescent="0.2">
      <c r="A122" s="264"/>
      <c r="B122" s="265"/>
      <c r="C122" s="314"/>
      <c r="D122" s="311"/>
      <c r="E122" s="160"/>
      <c r="F122" s="21"/>
      <c r="G122" s="49"/>
      <c r="H122" s="21"/>
      <c r="I122" s="21"/>
    </row>
  </sheetData>
  <protectedRanges>
    <protectedRange sqref="C3:D4 C6:D6 C8 D12:D122 E15:E32 F12:I32 E33:I122" name="Range1"/>
    <protectedRange password="CDC0" sqref="E12:E14" name="Range1_1"/>
  </protectedRanges>
  <mergeCells count="67">
    <mergeCell ref="A115:A122"/>
    <mergeCell ref="B115:B122"/>
    <mergeCell ref="C115:C122"/>
    <mergeCell ref="D115:D122"/>
    <mergeCell ref="A87:A97"/>
    <mergeCell ref="B87:B97"/>
    <mergeCell ref="C87:C97"/>
    <mergeCell ref="D87:D97"/>
    <mergeCell ref="A98:A114"/>
    <mergeCell ref="B98:B114"/>
    <mergeCell ref="C98:C114"/>
    <mergeCell ref="D98:D114"/>
    <mergeCell ref="A67:A71"/>
    <mergeCell ref="B67:B71"/>
    <mergeCell ref="C67:C71"/>
    <mergeCell ref="D67:D71"/>
    <mergeCell ref="A72:A86"/>
    <mergeCell ref="B72:B86"/>
    <mergeCell ref="C72:C86"/>
    <mergeCell ref="D72:D86"/>
    <mergeCell ref="A54:A59"/>
    <mergeCell ref="B54:B59"/>
    <mergeCell ref="C54:C59"/>
    <mergeCell ref="D54:D59"/>
    <mergeCell ref="A60:A66"/>
    <mergeCell ref="B60:B66"/>
    <mergeCell ref="C60:C66"/>
    <mergeCell ref="D60:D66"/>
    <mergeCell ref="A34:A40"/>
    <mergeCell ref="B34:B40"/>
    <mergeCell ref="C34:C40"/>
    <mergeCell ref="D34:D40"/>
    <mergeCell ref="A41:A52"/>
    <mergeCell ref="B41:B52"/>
    <mergeCell ref="C41:C52"/>
    <mergeCell ref="D41:D52"/>
    <mergeCell ref="A16:A22"/>
    <mergeCell ref="B16:B22"/>
    <mergeCell ref="C16:C22"/>
    <mergeCell ref="D16:D22"/>
    <mergeCell ref="A23:A33"/>
    <mergeCell ref="B23:B33"/>
    <mergeCell ref="C23:C33"/>
    <mergeCell ref="D23:D33"/>
    <mergeCell ref="A12:A15"/>
    <mergeCell ref="B12:B15"/>
    <mergeCell ref="C12:C15"/>
    <mergeCell ref="D12:D15"/>
    <mergeCell ref="E10:E11"/>
    <mergeCell ref="F10:F11"/>
    <mergeCell ref="G10:G11"/>
    <mergeCell ref="I10:I11"/>
    <mergeCell ref="H10:H11"/>
    <mergeCell ref="A7:B7"/>
    <mergeCell ref="C7:D7"/>
    <mergeCell ref="A8:B8"/>
    <mergeCell ref="C8:D8"/>
    <mergeCell ref="A10:B11"/>
    <mergeCell ref="C10:D10"/>
    <mergeCell ref="A6:B6"/>
    <mergeCell ref="C6:D6"/>
    <mergeCell ref="A3:B3"/>
    <mergeCell ref="A4:B4"/>
    <mergeCell ref="C4:D4"/>
    <mergeCell ref="A5:B5"/>
    <mergeCell ref="C5:D5"/>
    <mergeCell ref="C3:D3"/>
  </mergeCells>
  <hyperlinks>
    <hyperlink ref="F4" location="'b. List of result templates'!A1" display="the list of results templates" xr:uid="{00000000-0004-0000-3000-000000000000}"/>
  </hyperlinks>
  <printOptions gridLines="1"/>
  <pageMargins left="0.74803149606299213" right="0.74803149606299213" top="0.98425196850393704" bottom="0.98425196850393704" header="0.51181102362204722" footer="0.51181102362204722"/>
  <pageSetup paperSize="9" scale="85" fitToHeight="4" orientation="landscape" r:id="rId1"/>
  <headerFooter alignWithMargins="0">
    <oddHeader>&amp;CResidue RESULTS for RABBIT
Group A&amp;RPage &amp;P of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7"/>
  <sheetViews>
    <sheetView topLeftCell="A44" zoomScaleNormal="100" zoomScaleSheetLayoutView="100" workbookViewId="0">
      <selection activeCell="A22" sqref="A22:A37"/>
    </sheetView>
  </sheetViews>
  <sheetFormatPr defaultColWidth="9.140625" defaultRowHeight="10.5" x14ac:dyDescent="0.2"/>
  <cols>
    <col min="1" max="1" width="32.140625" style="216" customWidth="1"/>
    <col min="2" max="2" width="12.85546875" style="215" customWidth="1"/>
    <col min="3" max="3" width="14.140625" style="215" customWidth="1"/>
    <col min="4" max="4" width="30.5703125" style="216" customWidth="1"/>
    <col min="5" max="5" width="18" style="216" customWidth="1"/>
    <col min="6" max="6" width="26.5703125" style="216" customWidth="1"/>
    <col min="7" max="7" width="17.140625" style="216" customWidth="1"/>
    <col min="8" max="16384" width="9.140625" style="216"/>
  </cols>
  <sheetData>
    <row r="1" spans="1:7" ht="20.25" x14ac:dyDescent="0.2">
      <c r="A1" s="217" t="s">
        <v>188</v>
      </c>
    </row>
    <row r="2" spans="1:7" ht="9.75" customHeight="1" x14ac:dyDescent="0.2"/>
    <row r="3" spans="1:7" ht="12.75" customHeight="1" x14ac:dyDescent="0.2">
      <c r="A3" s="44" t="s">
        <v>45</v>
      </c>
      <c r="B3" s="40"/>
      <c r="D3" s="218" t="s">
        <v>186</v>
      </c>
      <c r="F3" s="219" t="s">
        <v>198</v>
      </c>
      <c r="G3" s="219"/>
    </row>
    <row r="4" spans="1:7" ht="20.25" x14ac:dyDescent="0.2">
      <c r="A4" s="44" t="s">
        <v>46</v>
      </c>
      <c r="B4" s="41">
        <v>2023</v>
      </c>
      <c r="D4" s="220" t="s">
        <v>185</v>
      </c>
      <c r="E4" s="221"/>
      <c r="F4" s="219" t="s">
        <v>199</v>
      </c>
      <c r="G4" s="219"/>
    </row>
    <row r="5" spans="1:7" ht="20.25" x14ac:dyDescent="0.2">
      <c r="A5" s="44" t="s">
        <v>47</v>
      </c>
      <c r="B5" s="126" t="s">
        <v>82</v>
      </c>
      <c r="F5" s="219" t="s">
        <v>200</v>
      </c>
      <c r="G5" s="219"/>
    </row>
    <row r="6" spans="1:7" ht="21" x14ac:dyDescent="0.2">
      <c r="A6" s="25" t="s">
        <v>86</v>
      </c>
      <c r="B6" s="118">
        <v>8</v>
      </c>
      <c r="D6" s="44" t="s">
        <v>189</v>
      </c>
      <c r="E6" s="219">
        <v>8</v>
      </c>
    </row>
    <row r="7" spans="1:7" ht="9.75" customHeight="1" x14ac:dyDescent="0.2">
      <c r="B7" s="222"/>
      <c r="C7" s="222"/>
      <c r="D7" s="223"/>
      <c r="E7" s="223"/>
    </row>
    <row r="8" spans="1:7" s="224" customFormat="1" ht="52.5" customHeight="1" x14ac:dyDescent="0.2">
      <c r="A8" s="48" t="s">
        <v>100</v>
      </c>
      <c r="B8" s="47" t="s">
        <v>191</v>
      </c>
      <c r="C8" s="48" t="s">
        <v>192</v>
      </c>
      <c r="D8" s="48" t="s">
        <v>1</v>
      </c>
      <c r="E8" s="48" t="s">
        <v>2</v>
      </c>
      <c r="F8" s="48" t="s">
        <v>73</v>
      </c>
      <c r="G8" s="48" t="s">
        <v>196</v>
      </c>
    </row>
    <row r="9" spans="1:7" ht="9.75" customHeight="1" x14ac:dyDescent="0.2">
      <c r="A9" s="265" t="s">
        <v>75</v>
      </c>
      <c r="B9" s="304"/>
      <c r="C9" s="133"/>
      <c r="D9" s="133"/>
      <c r="E9" s="133"/>
      <c r="F9" s="133"/>
      <c r="G9" s="133"/>
    </row>
    <row r="10" spans="1:7" ht="9.75" customHeight="1" x14ac:dyDescent="0.2">
      <c r="A10" s="265"/>
      <c r="B10" s="304"/>
      <c r="C10" s="133"/>
      <c r="D10" s="133"/>
      <c r="E10" s="133"/>
      <c r="F10" s="133"/>
      <c r="G10" s="133"/>
    </row>
    <row r="11" spans="1:7" ht="9.75" customHeight="1" x14ac:dyDescent="0.2">
      <c r="A11" s="265"/>
      <c r="B11" s="304"/>
      <c r="C11" s="133"/>
      <c r="D11" s="133"/>
      <c r="E11" s="133"/>
      <c r="F11" s="133"/>
      <c r="G11" s="133"/>
    </row>
    <row r="12" spans="1:7" ht="9.75" customHeight="1" x14ac:dyDescent="0.2">
      <c r="A12" s="265"/>
      <c r="B12" s="304"/>
      <c r="C12" s="133"/>
      <c r="D12" s="133"/>
      <c r="E12" s="133"/>
      <c r="F12" s="133"/>
      <c r="G12" s="133"/>
    </row>
    <row r="13" spans="1:7" ht="9.75" customHeight="1" x14ac:dyDescent="0.2">
      <c r="A13" s="265"/>
      <c r="B13" s="304"/>
      <c r="C13" s="133"/>
      <c r="D13" s="133"/>
      <c r="E13" s="133"/>
      <c r="F13" s="133"/>
      <c r="G13" s="133"/>
    </row>
    <row r="14" spans="1:7" ht="9.75" customHeight="1" x14ac:dyDescent="0.2">
      <c r="A14" s="265"/>
      <c r="B14" s="304"/>
      <c r="C14" s="133"/>
      <c r="D14" s="133"/>
      <c r="E14" s="133"/>
      <c r="F14" s="133"/>
      <c r="G14" s="133"/>
    </row>
    <row r="15" spans="1:7" ht="9.75" customHeight="1" x14ac:dyDescent="0.2">
      <c r="A15" s="265"/>
      <c r="B15" s="304"/>
      <c r="C15" s="133"/>
      <c r="D15" s="133"/>
      <c r="E15" s="133"/>
      <c r="F15" s="133"/>
      <c r="G15" s="133"/>
    </row>
    <row r="16" spans="1:7" ht="9.75" customHeight="1" x14ac:dyDescent="0.2">
      <c r="A16" s="265"/>
      <c r="B16" s="304"/>
      <c r="C16" s="133"/>
      <c r="D16" s="133"/>
      <c r="E16" s="133"/>
      <c r="F16" s="133"/>
      <c r="G16" s="133"/>
    </row>
    <row r="17" spans="1:7" ht="9.75" customHeight="1" x14ac:dyDescent="0.2">
      <c r="A17" s="265"/>
      <c r="B17" s="304"/>
      <c r="C17" s="133"/>
      <c r="D17" s="133"/>
      <c r="E17" s="133"/>
      <c r="F17" s="133"/>
      <c r="G17" s="133"/>
    </row>
    <row r="18" spans="1:7" ht="9.75" customHeight="1" x14ac:dyDescent="0.2">
      <c r="A18" s="265"/>
      <c r="B18" s="304"/>
      <c r="C18" s="133"/>
      <c r="D18" s="133"/>
      <c r="E18" s="133"/>
      <c r="F18" s="133"/>
      <c r="G18" s="133"/>
    </row>
    <row r="19" spans="1:7" ht="9.75" customHeight="1" x14ac:dyDescent="0.2">
      <c r="A19" s="265"/>
      <c r="B19" s="304"/>
      <c r="C19" s="133"/>
      <c r="D19" s="133"/>
      <c r="E19" s="133"/>
      <c r="F19" s="133"/>
      <c r="G19" s="133"/>
    </row>
    <row r="20" spans="1:7" ht="9.75" customHeight="1" x14ac:dyDescent="0.2">
      <c r="A20" s="265"/>
      <c r="B20" s="304"/>
      <c r="C20" s="133"/>
      <c r="D20" s="133"/>
      <c r="E20" s="133"/>
      <c r="F20" s="133"/>
      <c r="G20" s="133"/>
    </row>
    <row r="21" spans="1:7" ht="9.75" customHeight="1" x14ac:dyDescent="0.2">
      <c r="A21" s="265"/>
      <c r="B21" s="304"/>
      <c r="C21" s="133"/>
      <c r="D21" s="133"/>
      <c r="E21" s="133"/>
      <c r="F21" s="133"/>
      <c r="G21" s="133"/>
    </row>
    <row r="22" spans="1:7" s="225" customFormat="1" ht="9" customHeight="1" x14ac:dyDescent="0.2">
      <c r="A22" s="302" t="s">
        <v>76</v>
      </c>
      <c r="B22" s="301">
        <v>3</v>
      </c>
      <c r="C22" s="133">
        <v>2</v>
      </c>
      <c r="D22" s="133" t="s">
        <v>340</v>
      </c>
      <c r="E22" s="133" t="s">
        <v>290</v>
      </c>
      <c r="F22" s="183">
        <v>10</v>
      </c>
      <c r="G22" s="133"/>
    </row>
    <row r="23" spans="1:7" s="225" customFormat="1" ht="9" customHeight="1" x14ac:dyDescent="0.2">
      <c r="A23" s="302"/>
      <c r="B23" s="301"/>
      <c r="C23" s="133">
        <v>1</v>
      </c>
      <c r="D23" s="133" t="s">
        <v>341</v>
      </c>
      <c r="E23" s="133" t="s">
        <v>285</v>
      </c>
      <c r="F23" s="133">
        <v>10</v>
      </c>
      <c r="G23" s="133"/>
    </row>
    <row r="24" spans="1:7" s="225" customFormat="1" ht="9" customHeight="1" x14ac:dyDescent="0.2">
      <c r="A24" s="302"/>
      <c r="B24" s="301"/>
      <c r="C24" s="133">
        <v>1</v>
      </c>
      <c r="D24" s="133" t="s">
        <v>342</v>
      </c>
      <c r="E24" s="133" t="s">
        <v>285</v>
      </c>
      <c r="F24" s="133">
        <v>50</v>
      </c>
      <c r="G24" s="133"/>
    </row>
    <row r="25" spans="1:7" s="225" customFormat="1" ht="9" customHeight="1" x14ac:dyDescent="0.2">
      <c r="A25" s="302"/>
      <c r="B25" s="301"/>
      <c r="C25" s="133">
        <v>1</v>
      </c>
      <c r="D25" s="133" t="s">
        <v>343</v>
      </c>
      <c r="E25" s="133" t="s">
        <v>285</v>
      </c>
      <c r="F25" s="206">
        <v>10</v>
      </c>
      <c r="G25" s="133"/>
    </row>
    <row r="26" spans="1:7" s="225" customFormat="1" ht="9" customHeight="1" x14ac:dyDescent="0.2">
      <c r="A26" s="302"/>
      <c r="B26" s="301"/>
      <c r="C26" s="133">
        <v>1</v>
      </c>
      <c r="D26" s="133" t="s">
        <v>344</v>
      </c>
      <c r="E26" s="133" t="s">
        <v>285</v>
      </c>
      <c r="F26" s="183">
        <v>10</v>
      </c>
      <c r="G26" s="133"/>
    </row>
    <row r="27" spans="1:7" ht="9.75" customHeight="1" x14ac:dyDescent="0.2">
      <c r="A27" s="302"/>
      <c r="B27" s="301"/>
      <c r="C27" s="133">
        <v>1</v>
      </c>
      <c r="D27" s="133" t="s">
        <v>318</v>
      </c>
      <c r="E27" s="133" t="s">
        <v>285</v>
      </c>
      <c r="F27" s="226">
        <v>700</v>
      </c>
      <c r="G27" s="133"/>
    </row>
    <row r="28" spans="1:7" ht="9.75" customHeight="1" x14ac:dyDescent="0.2">
      <c r="A28" s="302"/>
      <c r="B28" s="301"/>
      <c r="C28" s="133">
        <v>1</v>
      </c>
      <c r="D28" s="133" t="s">
        <v>345</v>
      </c>
      <c r="E28" s="133" t="s">
        <v>285</v>
      </c>
      <c r="F28" s="133">
        <v>20</v>
      </c>
      <c r="G28" s="133"/>
    </row>
    <row r="29" spans="1:7" ht="9.75" customHeight="1" x14ac:dyDescent="0.2">
      <c r="A29" s="302"/>
      <c r="B29" s="301"/>
      <c r="C29" s="133">
        <v>1</v>
      </c>
      <c r="D29" s="133" t="s">
        <v>346</v>
      </c>
      <c r="E29" s="133" t="s">
        <v>285</v>
      </c>
      <c r="F29" s="133">
        <v>20</v>
      </c>
      <c r="G29" s="133"/>
    </row>
    <row r="30" spans="1:7" ht="9.75" customHeight="1" x14ac:dyDescent="0.2">
      <c r="A30" s="302"/>
      <c r="B30" s="301"/>
      <c r="C30" s="133">
        <v>1</v>
      </c>
      <c r="D30" s="133" t="s">
        <v>347</v>
      </c>
      <c r="E30" s="133" t="s">
        <v>285</v>
      </c>
      <c r="F30" s="183">
        <v>10</v>
      </c>
      <c r="G30" s="133"/>
    </row>
    <row r="31" spans="1:7" ht="9.75" customHeight="1" x14ac:dyDescent="0.2">
      <c r="A31" s="302"/>
      <c r="B31" s="301"/>
      <c r="C31" s="133">
        <v>1</v>
      </c>
      <c r="D31" s="133" t="s">
        <v>348</v>
      </c>
      <c r="E31" s="133" t="s">
        <v>285</v>
      </c>
      <c r="F31" s="183">
        <v>10</v>
      </c>
      <c r="G31" s="133"/>
    </row>
    <row r="32" spans="1:7" ht="9.75" customHeight="1" x14ac:dyDescent="0.2">
      <c r="A32" s="302"/>
      <c r="B32" s="301"/>
      <c r="C32" s="133">
        <v>1</v>
      </c>
      <c r="D32" s="133" t="s">
        <v>349</v>
      </c>
      <c r="E32" s="133" t="s">
        <v>285</v>
      </c>
      <c r="F32" s="133">
        <v>10</v>
      </c>
      <c r="G32" s="133"/>
    </row>
    <row r="33" spans="1:7" ht="9.75" customHeight="1" x14ac:dyDescent="0.2">
      <c r="A33" s="302"/>
      <c r="B33" s="301"/>
      <c r="C33" s="133">
        <v>1</v>
      </c>
      <c r="D33" s="133" t="s">
        <v>350</v>
      </c>
      <c r="E33" s="133" t="s">
        <v>285</v>
      </c>
      <c r="F33" s="133">
        <v>10</v>
      </c>
      <c r="G33" s="133"/>
    </row>
    <row r="34" spans="1:7" ht="9.75" customHeight="1" x14ac:dyDescent="0.2">
      <c r="A34" s="302"/>
      <c r="B34" s="301"/>
      <c r="C34" s="133">
        <v>1</v>
      </c>
      <c r="D34" s="133" t="s">
        <v>351</v>
      </c>
      <c r="E34" s="133" t="s">
        <v>285</v>
      </c>
      <c r="F34" s="133">
        <v>50</v>
      </c>
      <c r="G34" s="133"/>
    </row>
    <row r="35" spans="1:7" ht="9.75" customHeight="1" x14ac:dyDescent="0.2">
      <c r="A35" s="302"/>
      <c r="B35" s="301"/>
      <c r="C35" s="133"/>
      <c r="D35" s="199" t="s">
        <v>479</v>
      </c>
      <c r="E35" s="133"/>
      <c r="F35" s="133"/>
      <c r="G35" s="133"/>
    </row>
    <row r="36" spans="1:7" ht="9.75" customHeight="1" x14ac:dyDescent="0.2">
      <c r="A36" s="302"/>
      <c r="B36" s="301"/>
      <c r="C36" s="133"/>
      <c r="D36" s="199" t="s">
        <v>500</v>
      </c>
      <c r="E36" s="133"/>
      <c r="F36" s="133"/>
      <c r="G36" s="133"/>
    </row>
    <row r="37" spans="1:7" ht="9.75" customHeight="1" x14ac:dyDescent="0.2">
      <c r="A37" s="302"/>
      <c r="B37" s="301"/>
      <c r="C37" s="133"/>
      <c r="D37" s="227" t="s">
        <v>487</v>
      </c>
      <c r="E37" s="133"/>
      <c r="F37" s="133"/>
      <c r="G37" s="133"/>
    </row>
    <row r="38" spans="1:7" ht="9.75" customHeight="1" x14ac:dyDescent="0.2">
      <c r="A38" s="265" t="s">
        <v>77</v>
      </c>
      <c r="B38" s="300">
        <v>3</v>
      </c>
      <c r="C38" s="133">
        <v>3</v>
      </c>
      <c r="D38" s="133" t="s">
        <v>352</v>
      </c>
      <c r="E38" s="133" t="s">
        <v>290</v>
      </c>
      <c r="F38" s="183">
        <v>10</v>
      </c>
      <c r="G38" s="133"/>
    </row>
    <row r="39" spans="1:7" ht="9.75" customHeight="1" x14ac:dyDescent="0.2">
      <c r="A39" s="265"/>
      <c r="B39" s="300"/>
      <c r="C39" s="133">
        <v>3</v>
      </c>
      <c r="D39" s="133" t="s">
        <v>353</v>
      </c>
      <c r="E39" s="133" t="s">
        <v>290</v>
      </c>
      <c r="F39" s="183">
        <v>10</v>
      </c>
      <c r="G39" s="133"/>
    </row>
    <row r="40" spans="1:7" ht="9.75" customHeight="1" x14ac:dyDescent="0.2">
      <c r="A40" s="265"/>
      <c r="B40" s="300"/>
      <c r="C40" s="133">
        <v>3</v>
      </c>
      <c r="D40" s="133" t="s">
        <v>354</v>
      </c>
      <c r="E40" s="133" t="s">
        <v>290</v>
      </c>
      <c r="F40" s="183">
        <v>10</v>
      </c>
      <c r="G40" s="133"/>
    </row>
    <row r="41" spans="1:7" ht="9.75" customHeight="1" x14ac:dyDescent="0.2">
      <c r="A41" s="265"/>
      <c r="B41" s="300"/>
      <c r="C41" s="133">
        <v>3</v>
      </c>
      <c r="D41" s="133" t="s">
        <v>355</v>
      </c>
      <c r="E41" s="133" t="s">
        <v>290</v>
      </c>
      <c r="F41" s="183">
        <v>10</v>
      </c>
      <c r="G41" s="133"/>
    </row>
    <row r="42" spans="1:7" ht="9.75" customHeight="1" x14ac:dyDescent="0.2">
      <c r="A42" s="265"/>
      <c r="B42" s="300"/>
      <c r="C42" s="133">
        <v>3</v>
      </c>
      <c r="D42" s="133" t="s">
        <v>356</v>
      </c>
      <c r="E42" s="133" t="s">
        <v>290</v>
      </c>
      <c r="F42" s="183">
        <v>50</v>
      </c>
      <c r="G42" s="133"/>
    </row>
    <row r="43" spans="1:7" ht="9.75" customHeight="1" x14ac:dyDescent="0.2">
      <c r="A43" s="265"/>
      <c r="B43" s="300"/>
      <c r="C43" s="133">
        <v>3</v>
      </c>
      <c r="D43" s="133" t="s">
        <v>357</v>
      </c>
      <c r="E43" s="133" t="s">
        <v>290</v>
      </c>
      <c r="F43" s="183">
        <v>50</v>
      </c>
      <c r="G43" s="133"/>
    </row>
    <row r="44" spans="1:7" ht="9.75" customHeight="1" x14ac:dyDescent="0.2">
      <c r="A44" s="265"/>
      <c r="B44" s="300"/>
      <c r="C44" s="133"/>
      <c r="D44" s="133"/>
      <c r="E44" s="133"/>
      <c r="F44" s="133"/>
      <c r="G44" s="133"/>
    </row>
    <row r="45" spans="1:7" ht="9.75" customHeight="1" x14ac:dyDescent="0.2">
      <c r="A45" s="265"/>
      <c r="B45" s="300"/>
      <c r="C45" s="133"/>
      <c r="D45" s="133"/>
      <c r="E45" s="133"/>
      <c r="F45" s="133"/>
      <c r="G45" s="133"/>
    </row>
    <row r="46" spans="1:7" s="225" customFormat="1" ht="12.75" customHeight="1" x14ac:dyDescent="0.2">
      <c r="A46" s="265" t="s">
        <v>78</v>
      </c>
      <c r="B46" s="300">
        <v>2</v>
      </c>
      <c r="C46" s="133">
        <v>2</v>
      </c>
      <c r="D46" s="133" t="s">
        <v>367</v>
      </c>
      <c r="E46" s="133" t="s">
        <v>285</v>
      </c>
      <c r="F46" s="133">
        <v>3000</v>
      </c>
      <c r="G46" s="133"/>
    </row>
    <row r="47" spans="1:7" ht="9.75" customHeight="1" x14ac:dyDescent="0.2">
      <c r="A47" s="265"/>
      <c r="B47" s="300"/>
      <c r="C47" s="133">
        <v>2</v>
      </c>
      <c r="D47" s="133" t="s">
        <v>368</v>
      </c>
      <c r="E47" s="133" t="s">
        <v>285</v>
      </c>
      <c r="F47" s="228">
        <v>50</v>
      </c>
      <c r="G47" s="133"/>
    </row>
    <row r="48" spans="1:7" ht="9.75" customHeight="1" x14ac:dyDescent="0.2">
      <c r="A48" s="265"/>
      <c r="B48" s="300"/>
      <c r="C48" s="133">
        <v>2</v>
      </c>
      <c r="D48" s="133" t="s">
        <v>317</v>
      </c>
      <c r="E48" s="133" t="s">
        <v>285</v>
      </c>
      <c r="F48" s="228">
        <v>200</v>
      </c>
      <c r="G48" s="133"/>
    </row>
    <row r="49" spans="1:7" ht="9.75" customHeight="1" x14ac:dyDescent="0.2">
      <c r="A49" s="265"/>
      <c r="B49" s="300"/>
      <c r="C49" s="133">
        <v>2</v>
      </c>
      <c r="D49" s="133" t="s">
        <v>316</v>
      </c>
      <c r="E49" s="133" t="s">
        <v>285</v>
      </c>
      <c r="F49" s="228">
        <v>50</v>
      </c>
      <c r="G49" s="133"/>
    </row>
    <row r="50" spans="1:7" ht="9.75" customHeight="1" x14ac:dyDescent="0.2">
      <c r="A50" s="265"/>
      <c r="B50" s="300"/>
      <c r="C50" s="133">
        <v>2</v>
      </c>
      <c r="D50" s="133" t="s">
        <v>319</v>
      </c>
      <c r="E50" s="133" t="s">
        <v>285</v>
      </c>
      <c r="F50" s="228">
        <v>250</v>
      </c>
      <c r="G50" s="133"/>
    </row>
    <row r="51" spans="1:7" ht="9.75" customHeight="1" x14ac:dyDescent="0.2">
      <c r="A51" s="265"/>
      <c r="B51" s="300"/>
      <c r="C51" s="133"/>
      <c r="D51" s="133"/>
      <c r="E51" s="133"/>
      <c r="F51" s="133"/>
      <c r="G51" s="133"/>
    </row>
    <row r="52" spans="1:7" ht="9.75" customHeight="1" x14ac:dyDescent="0.2">
      <c r="A52" s="265" t="s">
        <v>79</v>
      </c>
      <c r="B52" s="300"/>
      <c r="C52" s="133"/>
      <c r="D52" s="133"/>
      <c r="E52" s="133"/>
      <c r="F52" s="133"/>
      <c r="G52" s="133"/>
    </row>
    <row r="53" spans="1:7" ht="9.75" customHeight="1" x14ac:dyDescent="0.2">
      <c r="A53" s="265"/>
      <c r="B53" s="300"/>
      <c r="C53" s="133"/>
      <c r="D53" s="133"/>
      <c r="E53" s="133"/>
      <c r="F53" s="133"/>
      <c r="G53" s="133"/>
    </row>
    <row r="54" spans="1:7" ht="9.75" customHeight="1" x14ac:dyDescent="0.2">
      <c r="A54" s="265"/>
      <c r="B54" s="300"/>
      <c r="C54" s="133"/>
      <c r="D54" s="133"/>
      <c r="E54" s="133"/>
      <c r="F54" s="133"/>
      <c r="G54" s="133"/>
    </row>
    <row r="55" spans="1:7" ht="9.75" customHeight="1" x14ac:dyDescent="0.2">
      <c r="A55" s="265"/>
      <c r="B55" s="300"/>
      <c r="C55" s="133"/>
      <c r="D55" s="133"/>
      <c r="E55" s="133"/>
      <c r="F55" s="133"/>
      <c r="G55" s="133"/>
    </row>
    <row r="56" spans="1:7" ht="9.75" customHeight="1" x14ac:dyDescent="0.2">
      <c r="A56" s="265"/>
      <c r="B56" s="300"/>
      <c r="C56" s="133"/>
      <c r="D56" s="133"/>
      <c r="E56" s="133"/>
      <c r="F56" s="133"/>
      <c r="G56" s="133"/>
    </row>
    <row r="57" spans="1:7" ht="9.75" customHeight="1" x14ac:dyDescent="0.2">
      <c r="A57" s="265"/>
      <c r="B57" s="300"/>
      <c r="C57" s="133"/>
      <c r="D57" s="133"/>
      <c r="E57" s="133"/>
      <c r="F57" s="133"/>
      <c r="G57" s="133"/>
    </row>
  </sheetData>
  <protectedRanges>
    <protectedRange password="CDC0" sqref="B3:B4" name="Range1"/>
    <protectedRange password="CDC0" sqref="C9:G21 C32:G34 C23:G24 C22:E22 G22 C30:E31 G30:G31 C37:G37 C35:C36 E35:G36 C44:G57 C38:E43 G38:G43 C27:G29 C25:E26 G25:G26" name="Range1_1"/>
    <protectedRange password="CDC0" sqref="F30" name="Range1_1_1"/>
    <protectedRange password="CDC0" sqref="F22" name="Range1_1_1_1"/>
    <protectedRange password="CDC0" sqref="F31" name="Range1_1_1_2"/>
    <protectedRange password="CDC0" sqref="F38:F43" name="Range1_2"/>
    <protectedRange password="CDC0" sqref="F25:F26" name="Range1_1_3_1"/>
  </protectedRanges>
  <mergeCells count="10">
    <mergeCell ref="A9:A21"/>
    <mergeCell ref="B9:B21"/>
    <mergeCell ref="A52:A57"/>
    <mergeCell ref="B52:B57"/>
    <mergeCell ref="A38:A45"/>
    <mergeCell ref="B38:B45"/>
    <mergeCell ref="A46:A51"/>
    <mergeCell ref="B46:B51"/>
    <mergeCell ref="B22:B37"/>
    <mergeCell ref="A22:A37"/>
  </mergeCells>
  <hyperlinks>
    <hyperlink ref="D4" location="'b. List of result templates'!A1" display="the list of results templates" xr:uid="{00000000-0004-0000-0400-000000000000}"/>
  </hyperlinks>
  <printOptions gridLines="1"/>
  <pageMargins left="0.74803149606299213" right="0.31496062992125984" top="0.98425196850393704" bottom="0.98425196850393704" header="0.51181102362204722" footer="0.51181102362204722"/>
  <pageSetup paperSize="9" scale="86" fitToHeight="2" orientation="landscape" r:id="rId1"/>
  <headerFooter alignWithMargins="0">
    <oddHeader>&amp;CResidue RESULTS for Bovine 
Pesticides&amp;RPage &amp;P of &amp;N</oddHeader>
  </headerFooter>
  <rowBreaks count="1" manualBreakCount="1">
    <brk id="57" max="6"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H79"/>
  <sheetViews>
    <sheetView zoomScaleNormal="100" zoomScaleSheetLayoutView="88" workbookViewId="0">
      <pane xSplit="3" ySplit="10" topLeftCell="D74" activePane="bottomRight" state="frozen"/>
      <selection activeCell="J35" sqref="J35"/>
      <selection pane="topRight" activeCell="J35" sqref="J35"/>
      <selection pane="bottomLeft" activeCell="J35" sqref="J35"/>
      <selection pane="bottomRight" activeCell="E6" sqref="E6"/>
    </sheetView>
  </sheetViews>
  <sheetFormatPr defaultColWidth="9.140625" defaultRowHeight="10.5" x14ac:dyDescent="0.2"/>
  <cols>
    <col min="1" max="1" width="4.5703125" style="3" customWidth="1"/>
    <col min="2" max="2" width="28.140625" style="3" customWidth="1"/>
    <col min="3" max="3" width="16.85546875" style="2" customWidth="1"/>
    <col min="4" max="4" width="15.140625" style="3" customWidth="1"/>
    <col min="5" max="5" width="28.42578125" style="3" customWidth="1"/>
    <col min="6" max="6" width="19.85546875" style="3" customWidth="1"/>
    <col min="7" max="7" width="26.5703125" style="3" customWidth="1"/>
    <col min="8" max="8" width="21.5703125" style="3" customWidth="1"/>
    <col min="9" max="16384" width="9.140625" style="3"/>
  </cols>
  <sheetData>
    <row r="1" spans="1:8" ht="20.25" x14ac:dyDescent="0.2">
      <c r="A1" s="43" t="s">
        <v>213</v>
      </c>
      <c r="B1" s="1"/>
    </row>
    <row r="2" spans="1:8" ht="9.75" customHeight="1" thickBot="1" x14ac:dyDescent="0.25"/>
    <row r="3" spans="1:8" ht="12.75" customHeight="1" x14ac:dyDescent="0.2">
      <c r="A3" s="266" t="s">
        <v>45</v>
      </c>
      <c r="B3" s="267"/>
      <c r="C3" s="136"/>
      <c r="E3" s="96" t="s">
        <v>186</v>
      </c>
      <c r="G3" s="104" t="s">
        <v>198</v>
      </c>
      <c r="H3" s="105"/>
    </row>
    <row r="4" spans="1:8" ht="21" thickBot="1" x14ac:dyDescent="0.25">
      <c r="A4" s="268" t="s">
        <v>46</v>
      </c>
      <c r="B4" s="369"/>
      <c r="C4" s="161">
        <v>2023</v>
      </c>
      <c r="E4" s="130" t="s">
        <v>185</v>
      </c>
      <c r="F4" s="4"/>
      <c r="G4" s="106" t="s">
        <v>199</v>
      </c>
      <c r="H4" s="107"/>
    </row>
    <row r="5" spans="1:8" ht="21" thickBot="1" x14ac:dyDescent="0.25">
      <c r="A5" s="266" t="s">
        <v>47</v>
      </c>
      <c r="B5" s="278"/>
      <c r="C5" s="126" t="s">
        <v>60</v>
      </c>
      <c r="G5" s="108" t="s">
        <v>200</v>
      </c>
      <c r="H5" s="109"/>
    </row>
    <row r="6" spans="1:8" ht="36.75" customHeight="1" x14ac:dyDescent="0.2">
      <c r="A6" s="265" t="s">
        <v>224</v>
      </c>
      <c r="B6" s="278"/>
      <c r="C6" s="118">
        <v>2000</v>
      </c>
      <c r="G6" s="7"/>
      <c r="H6" s="7"/>
    </row>
    <row r="7" spans="1:8" ht="21.75" customHeight="1" thickBot="1" x14ac:dyDescent="0.25">
      <c r="A7" s="340" t="s">
        <v>201</v>
      </c>
      <c r="B7" s="341"/>
      <c r="C7" s="150">
        <f>IF($C$6&lt;=3000, ($C$6/100), (($C$6-3000)/1000)+(3000/100))</f>
        <v>20</v>
      </c>
    </row>
    <row r="8" spans="1:8" ht="21" thickBot="1" x14ac:dyDescent="0.25">
      <c r="A8" s="265" t="s">
        <v>48</v>
      </c>
      <c r="B8" s="278"/>
      <c r="C8" s="118"/>
      <c r="E8" s="92" t="s">
        <v>189</v>
      </c>
      <c r="F8" s="93"/>
    </row>
    <row r="9" spans="1:8" ht="9.75" customHeight="1" x14ac:dyDescent="0.2">
      <c r="B9" s="8"/>
      <c r="C9" s="9"/>
      <c r="D9" s="11"/>
      <c r="E9" s="11"/>
    </row>
    <row r="10" spans="1:8" ht="56.25" customHeight="1" x14ac:dyDescent="0.2">
      <c r="A10" s="338" t="s">
        <v>99</v>
      </c>
      <c r="B10" s="339"/>
      <c r="C10" s="51" t="s">
        <v>72</v>
      </c>
      <c r="D10" s="47" t="s">
        <v>192</v>
      </c>
      <c r="E10" s="48" t="s">
        <v>1</v>
      </c>
      <c r="F10" s="48" t="s">
        <v>2</v>
      </c>
      <c r="G10" s="48" t="s">
        <v>73</v>
      </c>
      <c r="H10" s="48" t="s">
        <v>196</v>
      </c>
    </row>
    <row r="11" spans="1:8" ht="11.25" customHeight="1" x14ac:dyDescent="0.2">
      <c r="A11" s="307" t="s">
        <v>29</v>
      </c>
      <c r="B11" s="265" t="s">
        <v>42</v>
      </c>
      <c r="C11" s="353"/>
      <c r="D11" s="138"/>
      <c r="E11" s="139"/>
      <c r="F11" s="140"/>
      <c r="G11" s="139"/>
      <c r="H11" s="16"/>
    </row>
    <row r="12" spans="1:8" ht="11.25" customHeight="1" x14ac:dyDescent="0.2">
      <c r="A12" s="307"/>
      <c r="B12" s="265"/>
      <c r="C12" s="354"/>
      <c r="D12" s="141"/>
      <c r="E12" s="142"/>
      <c r="F12" s="143"/>
      <c r="G12" s="142"/>
      <c r="H12" s="17"/>
    </row>
    <row r="13" spans="1:8" ht="11.25" customHeight="1" x14ac:dyDescent="0.2">
      <c r="A13" s="307"/>
      <c r="B13" s="265"/>
      <c r="C13" s="354"/>
      <c r="D13" s="141"/>
      <c r="E13" s="142"/>
      <c r="F13" s="143"/>
      <c r="G13" s="142"/>
      <c r="H13" s="17"/>
    </row>
    <row r="14" spans="1:8" ht="11.25" customHeight="1" x14ac:dyDescent="0.2">
      <c r="A14" s="307"/>
      <c r="B14" s="265"/>
      <c r="C14" s="354"/>
      <c r="D14" s="141"/>
      <c r="E14" s="142"/>
      <c r="F14" s="143"/>
      <c r="G14" s="142"/>
      <c r="H14" s="17"/>
    </row>
    <row r="15" spans="1:8" ht="11.25" customHeight="1" x14ac:dyDescent="0.2">
      <c r="A15" s="307"/>
      <c r="B15" s="265"/>
      <c r="C15" s="354"/>
      <c r="D15" s="141"/>
      <c r="E15" s="142"/>
      <c r="F15" s="143"/>
      <c r="G15" s="142"/>
      <c r="H15" s="17"/>
    </row>
    <row r="16" spans="1:8" ht="11.25" customHeight="1" x14ac:dyDescent="0.2">
      <c r="A16" s="307"/>
      <c r="B16" s="265"/>
      <c r="C16" s="354"/>
      <c r="D16" s="141"/>
      <c r="E16" s="142"/>
      <c r="F16" s="143"/>
      <c r="G16" s="142"/>
      <c r="H16" s="17"/>
    </row>
    <row r="17" spans="1:8" ht="11.25" customHeight="1" x14ac:dyDescent="0.2">
      <c r="A17" s="307"/>
      <c r="B17" s="265"/>
      <c r="C17" s="354"/>
      <c r="D17" s="141"/>
      <c r="E17" s="142"/>
      <c r="F17" s="143"/>
      <c r="G17" s="142"/>
      <c r="H17" s="17"/>
    </row>
    <row r="18" spans="1:8" ht="11.25" customHeight="1" x14ac:dyDescent="0.2">
      <c r="A18" s="307"/>
      <c r="B18" s="265"/>
      <c r="C18" s="354"/>
      <c r="D18" s="141"/>
      <c r="E18" s="142"/>
      <c r="F18" s="143"/>
      <c r="G18" s="142"/>
      <c r="H18" s="17"/>
    </row>
    <row r="19" spans="1:8" ht="11.25" customHeight="1" x14ac:dyDescent="0.2">
      <c r="A19" s="307"/>
      <c r="B19" s="265"/>
      <c r="C19" s="354"/>
      <c r="D19" s="141"/>
      <c r="E19" s="142"/>
      <c r="F19" s="143"/>
      <c r="G19" s="142"/>
      <c r="H19" s="17"/>
    </row>
    <row r="20" spans="1:8" ht="11.25" customHeight="1" x14ac:dyDescent="0.2">
      <c r="A20" s="307"/>
      <c r="B20" s="265"/>
      <c r="C20" s="354"/>
      <c r="D20" s="141"/>
      <c r="E20" s="142"/>
      <c r="F20" s="143"/>
      <c r="G20" s="142"/>
      <c r="H20" s="17"/>
    </row>
    <row r="21" spans="1:8" ht="11.25" customHeight="1" x14ac:dyDescent="0.2">
      <c r="A21" s="307"/>
      <c r="B21" s="265"/>
      <c r="C21" s="354"/>
      <c r="D21" s="141"/>
      <c r="E21" s="142"/>
      <c r="F21" s="143"/>
      <c r="G21" s="142"/>
      <c r="H21" s="17"/>
    </row>
    <row r="22" spans="1:8" ht="11.25" customHeight="1" x14ac:dyDescent="0.2">
      <c r="A22" s="307"/>
      <c r="B22" s="265"/>
      <c r="C22" s="354"/>
      <c r="D22" s="141"/>
      <c r="E22" s="142"/>
      <c r="F22" s="143"/>
      <c r="G22" s="142"/>
      <c r="H22" s="17"/>
    </row>
    <row r="23" spans="1:8" ht="11.25" customHeight="1" x14ac:dyDescent="0.2">
      <c r="A23" s="307"/>
      <c r="B23" s="265"/>
      <c r="C23" s="354"/>
      <c r="D23" s="141"/>
      <c r="E23" s="142"/>
      <c r="F23" s="143"/>
      <c r="G23" s="142"/>
      <c r="H23" s="17"/>
    </row>
    <row r="24" spans="1:8" ht="11.25" customHeight="1" x14ac:dyDescent="0.2">
      <c r="A24" s="307"/>
      <c r="B24" s="265"/>
      <c r="C24" s="354"/>
      <c r="D24" s="141"/>
      <c r="E24" s="142"/>
      <c r="F24" s="143"/>
      <c r="G24" s="142"/>
      <c r="H24" s="17"/>
    </row>
    <row r="25" spans="1:8" ht="11.25" customHeight="1" x14ac:dyDescent="0.2">
      <c r="A25" s="307"/>
      <c r="B25" s="265"/>
      <c r="C25" s="354"/>
      <c r="D25" s="141"/>
      <c r="E25" s="142"/>
      <c r="F25" s="143"/>
      <c r="G25" s="142"/>
      <c r="H25" s="17"/>
    </row>
    <row r="26" spans="1:8" ht="11.25" customHeight="1" x14ac:dyDescent="0.2">
      <c r="A26" s="307"/>
      <c r="B26" s="265"/>
      <c r="C26" s="354"/>
      <c r="D26" s="141"/>
      <c r="E26" s="142"/>
      <c r="F26" s="143"/>
      <c r="G26" s="142"/>
      <c r="H26" s="17"/>
    </row>
    <row r="27" spans="1:8" ht="11.25" customHeight="1" x14ac:dyDescent="0.2">
      <c r="A27" s="307"/>
      <c r="B27" s="265"/>
      <c r="C27" s="354"/>
      <c r="D27" s="141"/>
      <c r="E27" s="142"/>
      <c r="F27" s="143"/>
      <c r="G27" s="142"/>
      <c r="H27" s="17"/>
    </row>
    <row r="28" spans="1:8" ht="11.25" customHeight="1" x14ac:dyDescent="0.2">
      <c r="A28" s="307"/>
      <c r="B28" s="265"/>
      <c r="C28" s="354"/>
      <c r="D28" s="141"/>
      <c r="E28" s="142"/>
      <c r="F28" s="143"/>
      <c r="G28" s="142"/>
      <c r="H28" s="17"/>
    </row>
    <row r="29" spans="1:8" ht="11.25" customHeight="1" x14ac:dyDescent="0.2">
      <c r="A29" s="307"/>
      <c r="B29" s="265"/>
      <c r="C29" s="354"/>
      <c r="D29" s="141"/>
      <c r="E29" s="142"/>
      <c r="F29" s="143"/>
      <c r="G29" s="142"/>
      <c r="H29" s="17"/>
    </row>
    <row r="30" spans="1:8" ht="11.25" customHeight="1" x14ac:dyDescent="0.2">
      <c r="A30" s="307"/>
      <c r="B30" s="265"/>
      <c r="C30" s="354"/>
      <c r="D30" s="141"/>
      <c r="E30" s="142"/>
      <c r="F30" s="143"/>
      <c r="G30" s="142"/>
      <c r="H30" s="17"/>
    </row>
    <row r="31" spans="1:8" ht="11.25" customHeight="1" x14ac:dyDescent="0.2">
      <c r="A31" s="307"/>
      <c r="B31" s="265"/>
      <c r="C31" s="354"/>
      <c r="D31" s="141"/>
      <c r="E31" s="142"/>
      <c r="F31" s="143"/>
      <c r="G31" s="142"/>
      <c r="H31" s="17"/>
    </row>
    <row r="32" spans="1:8" ht="11.25" customHeight="1" x14ac:dyDescent="0.2">
      <c r="A32" s="307"/>
      <c r="B32" s="265"/>
      <c r="C32" s="354"/>
      <c r="D32" s="141"/>
      <c r="E32" s="142"/>
      <c r="F32" s="143"/>
      <c r="G32" s="142"/>
      <c r="H32" s="17"/>
    </row>
    <row r="33" spans="1:8" ht="11.25" customHeight="1" x14ac:dyDescent="0.2">
      <c r="A33" s="307"/>
      <c r="B33" s="265"/>
      <c r="C33" s="354"/>
      <c r="D33" s="141"/>
      <c r="E33" s="142"/>
      <c r="F33" s="143"/>
      <c r="G33" s="142"/>
      <c r="H33" s="17"/>
    </row>
    <row r="34" spans="1:8" ht="11.25" customHeight="1" x14ac:dyDescent="0.2">
      <c r="A34" s="307"/>
      <c r="B34" s="265"/>
      <c r="C34" s="354"/>
      <c r="D34" s="141"/>
      <c r="E34" s="142"/>
      <c r="F34" s="143"/>
      <c r="G34" s="142"/>
      <c r="H34" s="17"/>
    </row>
    <row r="35" spans="1:8" ht="11.25" customHeight="1" x14ac:dyDescent="0.2">
      <c r="A35" s="307"/>
      <c r="B35" s="265"/>
      <c r="C35" s="354"/>
      <c r="D35" s="141"/>
      <c r="E35" s="142"/>
      <c r="F35" s="143"/>
      <c r="G35" s="142"/>
      <c r="H35" s="17"/>
    </row>
    <row r="36" spans="1:8" ht="11.25" customHeight="1" x14ac:dyDescent="0.2">
      <c r="A36" s="307"/>
      <c r="B36" s="265"/>
      <c r="C36" s="354"/>
      <c r="D36" s="141"/>
      <c r="E36" s="142"/>
      <c r="F36" s="143"/>
      <c r="G36" s="142"/>
      <c r="H36" s="17"/>
    </row>
    <row r="37" spans="1:8" ht="11.25" customHeight="1" x14ac:dyDescent="0.2">
      <c r="A37" s="307"/>
      <c r="B37" s="265"/>
      <c r="C37" s="354"/>
      <c r="D37" s="141"/>
      <c r="E37" s="142"/>
      <c r="F37" s="143"/>
      <c r="G37" s="142"/>
      <c r="H37" s="17"/>
    </row>
    <row r="38" spans="1:8" ht="11.25" customHeight="1" x14ac:dyDescent="0.2">
      <c r="A38" s="307"/>
      <c r="B38" s="265"/>
      <c r="C38" s="354"/>
      <c r="D38" s="141"/>
      <c r="E38" s="142"/>
      <c r="F38" s="143"/>
      <c r="G38" s="142"/>
      <c r="H38" s="17"/>
    </row>
    <row r="39" spans="1:8" ht="11.25" customHeight="1" x14ac:dyDescent="0.2">
      <c r="A39" s="307"/>
      <c r="B39" s="265"/>
      <c r="C39" s="354"/>
      <c r="D39" s="141"/>
      <c r="E39" s="142"/>
      <c r="F39" s="143"/>
      <c r="G39" s="142"/>
      <c r="H39" s="17"/>
    </row>
    <row r="40" spans="1:8" ht="11.25" customHeight="1" x14ac:dyDescent="0.2">
      <c r="A40" s="307"/>
      <c r="B40" s="265"/>
      <c r="C40" s="354"/>
      <c r="D40" s="141"/>
      <c r="E40" s="142"/>
      <c r="F40" s="143"/>
      <c r="G40" s="142"/>
      <c r="H40" s="17"/>
    </row>
    <row r="41" spans="1:8" ht="11.25" customHeight="1" x14ac:dyDescent="0.2">
      <c r="A41" s="307"/>
      <c r="B41" s="265"/>
      <c r="C41" s="354"/>
      <c r="D41" s="141"/>
      <c r="E41" s="142"/>
      <c r="F41" s="143"/>
      <c r="G41" s="142"/>
      <c r="H41" s="17"/>
    </row>
    <row r="42" spans="1:8" ht="11.25" customHeight="1" x14ac:dyDescent="0.2">
      <c r="A42" s="307"/>
      <c r="B42" s="265"/>
      <c r="C42" s="354"/>
      <c r="D42" s="141"/>
      <c r="E42" s="142"/>
      <c r="F42" s="143"/>
      <c r="G42" s="142"/>
      <c r="H42" s="17"/>
    </row>
    <row r="43" spans="1:8" ht="11.25" customHeight="1" x14ac:dyDescent="0.2">
      <c r="A43" s="307"/>
      <c r="B43" s="265"/>
      <c r="C43" s="354"/>
      <c r="D43" s="141"/>
      <c r="E43" s="142"/>
      <c r="F43" s="143"/>
      <c r="G43" s="142"/>
      <c r="H43" s="17"/>
    </row>
    <row r="44" spans="1:8" ht="11.25" customHeight="1" x14ac:dyDescent="0.2">
      <c r="A44" s="307"/>
      <c r="B44" s="265"/>
      <c r="C44" s="354"/>
      <c r="D44" s="141"/>
      <c r="E44" s="142"/>
      <c r="F44" s="143"/>
      <c r="G44" s="142"/>
      <c r="H44" s="17"/>
    </row>
    <row r="45" spans="1:8" ht="11.25" customHeight="1" x14ac:dyDescent="0.2">
      <c r="A45" s="307"/>
      <c r="B45" s="265"/>
      <c r="C45" s="354"/>
      <c r="D45" s="141"/>
      <c r="E45" s="142"/>
      <c r="F45" s="143"/>
      <c r="G45" s="142"/>
      <c r="H45" s="17"/>
    </row>
    <row r="46" spans="1:8" ht="11.25" customHeight="1" x14ac:dyDescent="0.2">
      <c r="A46" s="307"/>
      <c r="B46" s="265"/>
      <c r="C46" s="354"/>
      <c r="D46" s="141"/>
      <c r="E46" s="142"/>
      <c r="F46" s="143"/>
      <c r="G46" s="142"/>
      <c r="H46" s="17"/>
    </row>
    <row r="47" spans="1:8" ht="11.25" customHeight="1" x14ac:dyDescent="0.2">
      <c r="A47" s="307"/>
      <c r="B47" s="265"/>
      <c r="C47" s="354"/>
      <c r="D47" s="141"/>
      <c r="E47" s="142"/>
      <c r="F47" s="143"/>
      <c r="G47" s="142"/>
      <c r="H47" s="17"/>
    </row>
    <row r="48" spans="1:8" ht="11.25" customHeight="1" x14ac:dyDescent="0.2">
      <c r="A48" s="307"/>
      <c r="B48" s="265"/>
      <c r="C48" s="354"/>
      <c r="D48" s="141"/>
      <c r="E48" s="142"/>
      <c r="F48" s="143"/>
      <c r="G48" s="142"/>
      <c r="H48" s="17"/>
    </row>
    <row r="49" spans="1:8" ht="11.25" customHeight="1" x14ac:dyDescent="0.2">
      <c r="A49" s="307"/>
      <c r="B49" s="265"/>
      <c r="C49" s="354"/>
      <c r="D49" s="141"/>
      <c r="E49" s="142"/>
      <c r="F49" s="143"/>
      <c r="G49" s="142"/>
      <c r="H49" s="17"/>
    </row>
    <row r="50" spans="1:8" ht="11.25" customHeight="1" x14ac:dyDescent="0.2">
      <c r="A50" s="307"/>
      <c r="B50" s="265"/>
      <c r="C50" s="354"/>
      <c r="D50" s="141"/>
      <c r="E50" s="142"/>
      <c r="F50" s="143"/>
      <c r="G50" s="142"/>
      <c r="H50" s="17"/>
    </row>
    <row r="51" spans="1:8" ht="11.25" customHeight="1" x14ac:dyDescent="0.2">
      <c r="A51" s="307"/>
      <c r="B51" s="265"/>
      <c r="C51" s="354"/>
      <c r="D51" s="141"/>
      <c r="E51" s="142"/>
      <c r="F51" s="143"/>
      <c r="G51" s="142"/>
      <c r="H51" s="17"/>
    </row>
    <row r="52" spans="1:8" ht="11.25" customHeight="1" x14ac:dyDescent="0.2">
      <c r="A52" s="307"/>
      <c r="B52" s="265"/>
      <c r="C52" s="354"/>
      <c r="D52" s="141"/>
      <c r="E52" s="142"/>
      <c r="F52" s="143"/>
      <c r="G52" s="142"/>
      <c r="H52" s="17"/>
    </row>
    <row r="53" spans="1:8" ht="11.25" customHeight="1" x14ac:dyDescent="0.2">
      <c r="A53" s="307"/>
      <c r="B53" s="265"/>
      <c r="C53" s="355"/>
      <c r="D53" s="144"/>
      <c r="E53" s="145"/>
      <c r="F53" s="146"/>
      <c r="G53" s="145"/>
      <c r="H53" s="22"/>
    </row>
    <row r="54" spans="1:8" ht="11.25" customHeight="1" x14ac:dyDescent="0.2">
      <c r="A54" s="307" t="s">
        <v>30</v>
      </c>
      <c r="B54" s="265" t="s">
        <v>31</v>
      </c>
      <c r="C54" s="353"/>
      <c r="D54" s="141"/>
      <c r="E54" s="142"/>
      <c r="F54" s="143"/>
      <c r="G54" s="142"/>
      <c r="H54" s="17"/>
    </row>
    <row r="55" spans="1:8" ht="11.25" customHeight="1" x14ac:dyDescent="0.2">
      <c r="A55" s="307"/>
      <c r="B55" s="265"/>
      <c r="C55" s="354"/>
      <c r="D55" s="141"/>
      <c r="E55" s="142"/>
      <c r="F55" s="143"/>
      <c r="G55" s="142"/>
      <c r="H55" s="17"/>
    </row>
    <row r="56" spans="1:8" ht="11.25" customHeight="1" x14ac:dyDescent="0.2">
      <c r="A56" s="307"/>
      <c r="B56" s="265"/>
      <c r="C56" s="354"/>
      <c r="D56" s="141"/>
      <c r="E56" s="142"/>
      <c r="F56" s="143"/>
      <c r="G56" s="142"/>
      <c r="H56" s="17"/>
    </row>
    <row r="57" spans="1:8" ht="11.25" customHeight="1" x14ac:dyDescent="0.2">
      <c r="A57" s="307"/>
      <c r="B57" s="265"/>
      <c r="C57" s="354"/>
      <c r="D57" s="141"/>
      <c r="E57" s="142"/>
      <c r="F57" s="143"/>
      <c r="G57" s="142"/>
      <c r="H57" s="17"/>
    </row>
    <row r="58" spans="1:8" ht="11.25" customHeight="1" x14ac:dyDescent="0.2">
      <c r="A58" s="307"/>
      <c r="B58" s="265"/>
      <c r="C58" s="355"/>
      <c r="D58" s="144"/>
      <c r="E58" s="145"/>
      <c r="F58" s="146"/>
      <c r="G58" s="145"/>
      <c r="H58" s="22"/>
    </row>
    <row r="59" spans="1:8" ht="11.25" customHeight="1" x14ac:dyDescent="0.2">
      <c r="A59" s="124" t="s">
        <v>32</v>
      </c>
      <c r="B59" s="122" t="s">
        <v>33</v>
      </c>
      <c r="C59" s="137"/>
      <c r="D59" s="147"/>
      <c r="E59" s="148"/>
      <c r="F59" s="149"/>
      <c r="G59" s="148"/>
      <c r="H59" s="133"/>
    </row>
    <row r="60" spans="1:8" ht="11.25" customHeight="1" x14ac:dyDescent="0.2">
      <c r="A60" s="307" t="s">
        <v>34</v>
      </c>
      <c r="B60" s="265" t="s">
        <v>35</v>
      </c>
      <c r="C60" s="353"/>
      <c r="D60" s="141"/>
      <c r="E60" s="142"/>
      <c r="F60" s="143"/>
      <c r="G60" s="142"/>
      <c r="H60" s="17"/>
    </row>
    <row r="61" spans="1:8" ht="11.25" customHeight="1" x14ac:dyDescent="0.2">
      <c r="A61" s="307"/>
      <c r="B61" s="265"/>
      <c r="C61" s="354"/>
      <c r="D61" s="141"/>
      <c r="E61" s="142"/>
      <c r="F61" s="143"/>
      <c r="G61" s="142"/>
      <c r="H61" s="17"/>
    </row>
    <row r="62" spans="1:8" ht="11.25" customHeight="1" x14ac:dyDescent="0.2">
      <c r="A62" s="307"/>
      <c r="B62" s="265"/>
      <c r="C62" s="354"/>
      <c r="D62" s="141"/>
      <c r="E62" s="142"/>
      <c r="F62" s="143"/>
      <c r="G62" s="142"/>
      <c r="H62" s="17"/>
    </row>
    <row r="63" spans="1:8" ht="11.25" customHeight="1" x14ac:dyDescent="0.2">
      <c r="A63" s="307"/>
      <c r="B63" s="265"/>
      <c r="C63" s="354"/>
      <c r="D63" s="141"/>
      <c r="E63" s="142"/>
      <c r="F63" s="143"/>
      <c r="G63" s="142"/>
      <c r="H63" s="17"/>
    </row>
    <row r="64" spans="1:8" ht="11.25" customHeight="1" x14ac:dyDescent="0.2">
      <c r="A64" s="307"/>
      <c r="B64" s="265"/>
      <c r="C64" s="354"/>
      <c r="D64" s="141"/>
      <c r="E64" s="142"/>
      <c r="F64" s="143"/>
      <c r="G64" s="142"/>
      <c r="H64" s="17"/>
    </row>
    <row r="65" spans="1:8" ht="11.25" customHeight="1" x14ac:dyDescent="0.2">
      <c r="A65" s="307"/>
      <c r="B65" s="265"/>
      <c r="C65" s="354"/>
      <c r="D65" s="141"/>
      <c r="E65" s="142"/>
      <c r="F65" s="143"/>
      <c r="G65" s="142"/>
      <c r="H65" s="17"/>
    </row>
    <row r="66" spans="1:8" ht="11.25" customHeight="1" x14ac:dyDescent="0.2">
      <c r="A66" s="307"/>
      <c r="B66" s="265"/>
      <c r="C66" s="354"/>
      <c r="D66" s="141"/>
      <c r="E66" s="142"/>
      <c r="F66" s="143"/>
      <c r="G66" s="142"/>
      <c r="H66" s="17"/>
    </row>
    <row r="67" spans="1:8" ht="11.25" customHeight="1" x14ac:dyDescent="0.2">
      <c r="A67" s="307"/>
      <c r="B67" s="265"/>
      <c r="C67" s="354"/>
      <c r="D67" s="141"/>
      <c r="E67" s="142"/>
      <c r="F67" s="143"/>
      <c r="G67" s="142"/>
      <c r="H67" s="17"/>
    </row>
    <row r="68" spans="1:8" ht="11.25" customHeight="1" x14ac:dyDescent="0.2">
      <c r="A68" s="307"/>
      <c r="B68" s="265"/>
      <c r="C68" s="355"/>
      <c r="D68" s="144"/>
      <c r="E68" s="145"/>
      <c r="F68" s="146"/>
      <c r="G68" s="145"/>
      <c r="H68" s="22"/>
    </row>
    <row r="69" spans="1:8" ht="11.25" customHeight="1" x14ac:dyDescent="0.2">
      <c r="A69" s="307" t="s">
        <v>36</v>
      </c>
      <c r="B69" s="265" t="s">
        <v>43</v>
      </c>
      <c r="C69" s="353"/>
      <c r="D69" s="141"/>
      <c r="E69" s="142"/>
      <c r="F69" s="143"/>
      <c r="G69" s="142"/>
      <c r="H69" s="17"/>
    </row>
    <row r="70" spans="1:8" ht="11.25" customHeight="1" x14ac:dyDescent="0.2">
      <c r="A70" s="307"/>
      <c r="B70" s="265"/>
      <c r="C70" s="354"/>
      <c r="D70" s="141"/>
      <c r="E70" s="142"/>
      <c r="F70" s="143"/>
      <c r="G70" s="142"/>
      <c r="H70" s="17"/>
    </row>
    <row r="71" spans="1:8" ht="11.25" customHeight="1" x14ac:dyDescent="0.2">
      <c r="A71" s="307"/>
      <c r="B71" s="265"/>
      <c r="C71" s="354"/>
      <c r="D71" s="141"/>
      <c r="E71" s="142"/>
      <c r="F71" s="143"/>
      <c r="G71" s="142"/>
      <c r="H71" s="17"/>
    </row>
    <row r="72" spans="1:8" ht="11.25" customHeight="1" x14ac:dyDescent="0.2">
      <c r="A72" s="307"/>
      <c r="B72" s="265"/>
      <c r="C72" s="354"/>
      <c r="D72" s="141"/>
      <c r="E72" s="142"/>
      <c r="F72" s="143"/>
      <c r="G72" s="142"/>
      <c r="H72" s="17"/>
    </row>
    <row r="73" spans="1:8" ht="11.25" customHeight="1" x14ac:dyDescent="0.2">
      <c r="A73" s="307"/>
      <c r="B73" s="265"/>
      <c r="C73" s="354"/>
      <c r="D73" s="141"/>
      <c r="E73" s="142"/>
      <c r="F73" s="143"/>
      <c r="G73" s="142"/>
      <c r="H73" s="17"/>
    </row>
    <row r="74" spans="1:8" ht="11.25" customHeight="1" x14ac:dyDescent="0.2">
      <c r="A74" s="307"/>
      <c r="B74" s="265"/>
      <c r="C74" s="355"/>
      <c r="D74" s="144"/>
      <c r="E74" s="145"/>
      <c r="F74" s="146"/>
      <c r="G74" s="145"/>
      <c r="H74" s="22"/>
    </row>
    <row r="75" spans="1:8" ht="11.25" customHeight="1" x14ac:dyDescent="0.2">
      <c r="A75" s="307" t="s">
        <v>37</v>
      </c>
      <c r="B75" s="265" t="s">
        <v>38</v>
      </c>
      <c r="C75" s="353"/>
      <c r="D75" s="141"/>
      <c r="E75" s="142"/>
      <c r="F75" s="143"/>
      <c r="G75" s="142"/>
      <c r="H75" s="17"/>
    </row>
    <row r="76" spans="1:8" ht="11.25" customHeight="1" x14ac:dyDescent="0.2">
      <c r="A76" s="307"/>
      <c r="B76" s="265"/>
      <c r="C76" s="354"/>
      <c r="D76" s="141"/>
      <c r="E76" s="142"/>
      <c r="F76" s="143"/>
      <c r="G76" s="142"/>
      <c r="H76" s="17"/>
    </row>
    <row r="77" spans="1:8" ht="11.25" customHeight="1" x14ac:dyDescent="0.2">
      <c r="A77" s="307"/>
      <c r="B77" s="265"/>
      <c r="C77" s="354"/>
      <c r="D77" s="141"/>
      <c r="E77" s="142"/>
      <c r="F77" s="143"/>
      <c r="G77" s="142"/>
      <c r="H77" s="17"/>
    </row>
    <row r="78" spans="1:8" ht="11.25" customHeight="1" x14ac:dyDescent="0.2">
      <c r="A78" s="307"/>
      <c r="B78" s="265"/>
      <c r="C78" s="354"/>
      <c r="D78" s="141"/>
      <c r="E78" s="142"/>
      <c r="F78" s="143"/>
      <c r="G78" s="142"/>
      <c r="H78" s="17"/>
    </row>
    <row r="79" spans="1:8" ht="11.25" customHeight="1" x14ac:dyDescent="0.2">
      <c r="A79" s="307"/>
      <c r="B79" s="265"/>
      <c r="C79" s="355"/>
      <c r="D79" s="144"/>
      <c r="E79" s="145"/>
      <c r="F79" s="146"/>
      <c r="G79" s="145"/>
      <c r="H79" s="22"/>
    </row>
  </sheetData>
  <protectedRanges>
    <protectedRange sqref="C6 C8 C3:C4 D11:H79" name="Range1"/>
  </protectedRanges>
  <mergeCells count="22">
    <mergeCell ref="A75:A79"/>
    <mergeCell ref="B75:B79"/>
    <mergeCell ref="C75:C79"/>
    <mergeCell ref="A60:A68"/>
    <mergeCell ref="B60:B68"/>
    <mergeCell ref="C60:C68"/>
    <mergeCell ref="A69:A74"/>
    <mergeCell ref="B69:B74"/>
    <mergeCell ref="C69:C74"/>
    <mergeCell ref="A11:A53"/>
    <mergeCell ref="B11:B53"/>
    <mergeCell ref="C11:C53"/>
    <mergeCell ref="A54:A58"/>
    <mergeCell ref="B54:B58"/>
    <mergeCell ref="C54:C58"/>
    <mergeCell ref="A7:B7"/>
    <mergeCell ref="A8:B8"/>
    <mergeCell ref="A10:B10"/>
    <mergeCell ref="A6:B6"/>
    <mergeCell ref="A3:B3"/>
    <mergeCell ref="A4:B4"/>
    <mergeCell ref="A5:B5"/>
  </mergeCells>
  <hyperlinks>
    <hyperlink ref="E4" location="'b. List of result templates'!A1" display="the list of results templates" xr:uid="{00000000-0004-0000-3100-000000000000}"/>
  </hyperlinks>
  <printOptions gridLines="1"/>
  <pageMargins left="0.74803149606299213" right="0.74803149606299213" top="0.98425196850393704" bottom="0.98425196850393704" header="0.51181102362204722" footer="0.51181102362204722"/>
  <pageSetup paperSize="9" scale="82" fitToHeight="3" orientation="landscape" r:id="rId1"/>
  <headerFooter alignWithMargins="0">
    <oddHeader>&amp;CResidue RESULTS for rabbit
Group B&amp;RPage &amp;P of &amp;N</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G37"/>
  <sheetViews>
    <sheetView zoomScaleNormal="100" zoomScaleSheetLayoutView="100" workbookViewId="0">
      <pane xSplit="2" ySplit="8" topLeftCell="C9" activePane="bottomRight" state="frozen"/>
      <selection activeCell="J35" sqref="J35"/>
      <selection pane="topRight" activeCell="J35" sqref="J35"/>
      <selection pane="bottomLeft" activeCell="J35" sqref="J35"/>
      <selection pane="bottomRight" activeCell="J15" sqref="J15"/>
    </sheetView>
  </sheetViews>
  <sheetFormatPr defaultColWidth="9.140625" defaultRowHeight="10.5" x14ac:dyDescent="0.2"/>
  <cols>
    <col min="1" max="1" width="39.42578125" style="3" customWidth="1"/>
    <col min="2" max="2" width="16.42578125" style="2" customWidth="1"/>
    <col min="3" max="3" width="15" style="3" customWidth="1"/>
    <col min="4" max="4" width="36.42578125" style="3" customWidth="1"/>
    <col min="5" max="5" width="13.85546875" style="3" customWidth="1"/>
    <col min="6" max="6" width="26.42578125" style="3" customWidth="1"/>
    <col min="7" max="7" width="24.42578125" style="3" customWidth="1"/>
    <col min="8" max="16384" width="9.140625" style="3"/>
  </cols>
  <sheetData>
    <row r="1" spans="1:7" ht="20.25" x14ac:dyDescent="0.2">
      <c r="A1" s="43" t="s">
        <v>207</v>
      </c>
    </row>
    <row r="2" spans="1:7" ht="9.75" customHeight="1" thickBot="1" x14ac:dyDescent="0.25"/>
    <row r="3" spans="1:7" ht="20.25" x14ac:dyDescent="0.2">
      <c r="A3" s="44" t="s">
        <v>45</v>
      </c>
      <c r="B3" s="161"/>
      <c r="D3" s="96" t="s">
        <v>186</v>
      </c>
      <c r="F3" s="104" t="s">
        <v>198</v>
      </c>
      <c r="G3" s="105"/>
    </row>
    <row r="4" spans="1:7" ht="21" thickBot="1" x14ac:dyDescent="0.25">
      <c r="A4" s="45" t="s">
        <v>46</v>
      </c>
      <c r="B4" s="41">
        <v>2023</v>
      </c>
      <c r="D4" s="97" t="s">
        <v>185</v>
      </c>
      <c r="E4" s="4"/>
      <c r="F4" s="106" t="s">
        <v>199</v>
      </c>
      <c r="G4" s="107"/>
    </row>
    <row r="5" spans="1:7" ht="21" thickBot="1" x14ac:dyDescent="0.25">
      <c r="A5" s="44" t="s">
        <v>47</v>
      </c>
      <c r="B5" s="126" t="s">
        <v>60</v>
      </c>
      <c r="F5" s="108" t="s">
        <v>200</v>
      </c>
      <c r="G5" s="109"/>
    </row>
    <row r="6" spans="1:7" ht="21" thickBot="1" x14ac:dyDescent="0.25">
      <c r="A6" s="25" t="s">
        <v>86</v>
      </c>
      <c r="B6" s="119"/>
      <c r="D6" s="92" t="s">
        <v>189</v>
      </c>
      <c r="E6" s="93"/>
    </row>
    <row r="7" spans="1:7" ht="9.75" customHeight="1" x14ac:dyDescent="0.2">
      <c r="B7" s="9"/>
      <c r="C7" s="11"/>
      <c r="D7" s="11"/>
    </row>
    <row r="8" spans="1:7" s="12" customFormat="1" ht="63" customHeight="1" x14ac:dyDescent="0.2">
      <c r="A8" s="48" t="s">
        <v>100</v>
      </c>
      <c r="B8" s="47" t="s">
        <v>72</v>
      </c>
      <c r="C8" s="47" t="s">
        <v>192</v>
      </c>
      <c r="D8" s="48" t="s">
        <v>1</v>
      </c>
      <c r="E8" s="48" t="s">
        <v>2</v>
      </c>
      <c r="F8" s="48" t="s">
        <v>73</v>
      </c>
      <c r="G8" s="48" t="s">
        <v>196</v>
      </c>
    </row>
    <row r="9" spans="1:7" ht="9.75" customHeight="1" x14ac:dyDescent="0.2">
      <c r="A9" s="265" t="s">
        <v>75</v>
      </c>
      <c r="B9" s="304"/>
      <c r="C9" s="98"/>
      <c r="D9" s="17"/>
      <c r="E9" s="18"/>
      <c r="F9" s="18"/>
      <c r="G9" s="18"/>
    </row>
    <row r="10" spans="1:7" ht="9.75" customHeight="1" x14ac:dyDescent="0.2">
      <c r="A10" s="265"/>
      <c r="B10" s="304"/>
      <c r="C10" s="112"/>
      <c r="D10" s="31"/>
      <c r="E10" s="18"/>
      <c r="F10" s="18"/>
      <c r="G10" s="18"/>
    </row>
    <row r="11" spans="1:7" ht="9.75" customHeight="1" x14ac:dyDescent="0.2">
      <c r="A11" s="265"/>
      <c r="B11" s="304"/>
      <c r="C11" s="94"/>
      <c r="D11" s="31"/>
      <c r="E11" s="18"/>
      <c r="F11" s="18"/>
      <c r="G11" s="18"/>
    </row>
    <row r="12" spans="1:7" ht="9.75" customHeight="1" x14ac:dyDescent="0.2">
      <c r="A12" s="265"/>
      <c r="B12" s="304"/>
      <c r="C12" s="112"/>
      <c r="D12" s="31"/>
      <c r="E12" s="18"/>
      <c r="F12" s="18"/>
      <c r="G12" s="18"/>
    </row>
    <row r="13" spans="1:7" ht="9.75" customHeight="1" x14ac:dyDescent="0.2">
      <c r="A13" s="265"/>
      <c r="B13" s="304"/>
      <c r="C13" s="94"/>
      <c r="D13" s="31"/>
      <c r="E13" s="18"/>
      <c r="F13" s="18"/>
      <c r="G13" s="18"/>
    </row>
    <row r="14" spans="1:7" ht="9.75" customHeight="1" x14ac:dyDescent="0.2">
      <c r="A14" s="265"/>
      <c r="B14" s="304"/>
      <c r="C14" s="112"/>
      <c r="D14" s="31"/>
      <c r="E14" s="18"/>
      <c r="F14" s="18"/>
      <c r="G14" s="18"/>
    </row>
    <row r="15" spans="1:7" ht="9.75" customHeight="1" x14ac:dyDescent="0.2">
      <c r="A15" s="265"/>
      <c r="B15" s="304"/>
      <c r="C15" s="99"/>
      <c r="D15" s="49"/>
      <c r="E15" s="21"/>
      <c r="F15" s="21"/>
      <c r="G15" s="21"/>
    </row>
    <row r="16" spans="1:7" s="34" customFormat="1" ht="9" customHeight="1" x14ac:dyDescent="0.2">
      <c r="A16" s="265" t="s">
        <v>76</v>
      </c>
      <c r="B16" s="300"/>
      <c r="C16" s="98"/>
      <c r="D16" s="24"/>
      <c r="E16" s="17"/>
      <c r="F16" s="17"/>
      <c r="G16" s="17"/>
    </row>
    <row r="17" spans="1:7" ht="9.75" customHeight="1" x14ac:dyDescent="0.2">
      <c r="A17" s="265"/>
      <c r="B17" s="300"/>
      <c r="C17" s="94"/>
      <c r="D17" s="31"/>
      <c r="E17" s="18"/>
      <c r="F17" s="18"/>
      <c r="G17" s="18"/>
    </row>
    <row r="18" spans="1:7" ht="9.75" customHeight="1" x14ac:dyDescent="0.2">
      <c r="A18" s="265"/>
      <c r="B18" s="300"/>
      <c r="C18" s="112"/>
      <c r="D18" s="31"/>
      <c r="E18" s="18"/>
      <c r="F18" s="18"/>
      <c r="G18" s="18"/>
    </row>
    <row r="19" spans="1:7" ht="9.75" customHeight="1" x14ac:dyDescent="0.2">
      <c r="A19" s="265"/>
      <c r="B19" s="300"/>
      <c r="C19" s="94"/>
      <c r="D19" s="31"/>
      <c r="E19" s="18"/>
      <c r="F19" s="18"/>
      <c r="G19" s="18"/>
    </row>
    <row r="20" spans="1:7" ht="9.75" customHeight="1" x14ac:dyDescent="0.2">
      <c r="A20" s="265"/>
      <c r="B20" s="300"/>
      <c r="C20" s="101"/>
      <c r="D20" s="49"/>
      <c r="E20" s="21"/>
      <c r="F20" s="21"/>
      <c r="G20" s="21"/>
    </row>
    <row r="21" spans="1:7" ht="9.75" customHeight="1" x14ac:dyDescent="0.2">
      <c r="A21" s="265" t="s">
        <v>77</v>
      </c>
      <c r="B21" s="300"/>
      <c r="C21" s="95"/>
      <c r="D21" s="24"/>
      <c r="E21" s="17"/>
      <c r="F21" s="17"/>
      <c r="G21" s="17"/>
    </row>
    <row r="22" spans="1:7" ht="9.75" customHeight="1" x14ac:dyDescent="0.2">
      <c r="A22" s="265"/>
      <c r="B22" s="300"/>
      <c r="C22" s="112"/>
      <c r="D22" s="31"/>
      <c r="E22" s="18"/>
      <c r="F22" s="18"/>
      <c r="G22" s="18"/>
    </row>
    <row r="23" spans="1:7" ht="9.75" customHeight="1" x14ac:dyDescent="0.2">
      <c r="A23" s="265"/>
      <c r="B23" s="300"/>
      <c r="C23" s="94"/>
      <c r="D23" s="31"/>
      <c r="E23" s="18"/>
      <c r="F23" s="18"/>
      <c r="G23" s="18"/>
    </row>
    <row r="24" spans="1:7" ht="9.75" customHeight="1" x14ac:dyDescent="0.2">
      <c r="A24" s="265"/>
      <c r="B24" s="300"/>
      <c r="C24" s="112"/>
      <c r="D24" s="31"/>
      <c r="E24" s="18"/>
      <c r="F24" s="18"/>
      <c r="G24" s="18"/>
    </row>
    <row r="25" spans="1:7" ht="9.75" customHeight="1" x14ac:dyDescent="0.2">
      <c r="A25" s="265"/>
      <c r="B25" s="300"/>
      <c r="C25" s="99"/>
      <c r="D25" s="49"/>
      <c r="E25" s="21"/>
      <c r="F25" s="21"/>
      <c r="G25" s="21"/>
    </row>
    <row r="26" spans="1:7" s="34" customFormat="1" ht="12.75" customHeight="1" x14ac:dyDescent="0.2">
      <c r="A26" s="265" t="s">
        <v>78</v>
      </c>
      <c r="B26" s="300"/>
      <c r="C26" s="98"/>
      <c r="D26" s="24"/>
      <c r="E26" s="17"/>
      <c r="F26" s="17"/>
      <c r="G26" s="17"/>
    </row>
    <row r="27" spans="1:7" ht="9.75" customHeight="1" x14ac:dyDescent="0.2">
      <c r="A27" s="265"/>
      <c r="B27" s="300"/>
      <c r="C27" s="94"/>
      <c r="D27" s="31"/>
      <c r="E27" s="18"/>
      <c r="F27" s="18"/>
      <c r="G27" s="18"/>
    </row>
    <row r="28" spans="1:7" ht="9.75" customHeight="1" x14ac:dyDescent="0.2">
      <c r="A28" s="265"/>
      <c r="B28" s="300"/>
      <c r="C28" s="112"/>
      <c r="D28" s="31"/>
      <c r="E28" s="18"/>
      <c r="F28" s="18"/>
      <c r="G28" s="18"/>
    </row>
    <row r="29" spans="1:7" ht="9.75" customHeight="1" x14ac:dyDescent="0.2">
      <c r="A29" s="265"/>
      <c r="B29" s="300"/>
      <c r="C29" s="94"/>
      <c r="D29" s="31"/>
      <c r="E29" s="18"/>
      <c r="F29" s="18"/>
      <c r="G29" s="18"/>
    </row>
    <row r="30" spans="1:7" ht="9.75" customHeight="1" x14ac:dyDescent="0.2">
      <c r="A30" s="265"/>
      <c r="B30" s="300"/>
      <c r="C30" s="112"/>
      <c r="D30" s="31"/>
      <c r="E30" s="18"/>
      <c r="F30" s="18"/>
      <c r="G30" s="18"/>
    </row>
    <row r="31" spans="1:7" ht="9.75" customHeight="1" x14ac:dyDescent="0.2">
      <c r="A31" s="265"/>
      <c r="B31" s="300"/>
      <c r="C31" s="99"/>
      <c r="D31" s="49"/>
      <c r="E31" s="21"/>
      <c r="F31" s="21"/>
      <c r="G31" s="21"/>
    </row>
    <row r="32" spans="1:7" ht="9.75" customHeight="1" x14ac:dyDescent="0.2">
      <c r="A32" s="265" t="s">
        <v>79</v>
      </c>
      <c r="B32" s="300"/>
      <c r="C32" s="98"/>
      <c r="D32" s="24"/>
      <c r="E32" s="17"/>
      <c r="F32" s="17"/>
      <c r="G32" s="17"/>
    </row>
    <row r="33" spans="1:7" ht="9.75" customHeight="1" x14ac:dyDescent="0.2">
      <c r="A33" s="265"/>
      <c r="B33" s="300"/>
      <c r="C33" s="94"/>
      <c r="D33" s="31"/>
      <c r="E33" s="18"/>
      <c r="F33" s="18"/>
      <c r="G33" s="18"/>
    </row>
    <row r="34" spans="1:7" ht="9.75" customHeight="1" x14ac:dyDescent="0.2">
      <c r="A34" s="265"/>
      <c r="B34" s="300"/>
      <c r="C34" s="112"/>
      <c r="D34" s="31"/>
      <c r="E34" s="18"/>
      <c r="F34" s="18"/>
      <c r="G34" s="18"/>
    </row>
    <row r="35" spans="1:7" ht="9.75" customHeight="1" x14ac:dyDescent="0.2">
      <c r="A35" s="265"/>
      <c r="B35" s="300"/>
      <c r="C35" s="94"/>
      <c r="D35" s="31"/>
      <c r="E35" s="18"/>
      <c r="F35" s="18"/>
      <c r="G35" s="18"/>
    </row>
    <row r="36" spans="1:7" ht="9.75" customHeight="1" x14ac:dyDescent="0.2">
      <c r="A36" s="265"/>
      <c r="B36" s="300"/>
      <c r="C36" s="112"/>
      <c r="D36" s="31"/>
      <c r="E36" s="18"/>
      <c r="F36" s="18"/>
      <c r="G36" s="18"/>
    </row>
    <row r="37" spans="1:7" ht="9.75" customHeight="1" x14ac:dyDescent="0.2">
      <c r="A37" s="265"/>
      <c r="B37" s="300"/>
      <c r="C37" s="99"/>
      <c r="D37" s="49"/>
      <c r="E37" s="21"/>
      <c r="F37" s="21"/>
      <c r="G37" s="21"/>
    </row>
  </sheetData>
  <protectedRanges>
    <protectedRange password="CDC0" sqref="B3:B4 C9:G37" name="Range1"/>
  </protectedRanges>
  <mergeCells count="10">
    <mergeCell ref="A9:A15"/>
    <mergeCell ref="B9:B15"/>
    <mergeCell ref="A16:A20"/>
    <mergeCell ref="B16:B20"/>
    <mergeCell ref="A32:A37"/>
    <mergeCell ref="B32:B37"/>
    <mergeCell ref="A21:A25"/>
    <mergeCell ref="B21:B25"/>
    <mergeCell ref="A26:A31"/>
    <mergeCell ref="B26:B31"/>
  </mergeCells>
  <hyperlinks>
    <hyperlink ref="D4" location="'b. List of result templates'!A1" display="the list of results templates" xr:uid="{00000000-0004-0000-3200-000000000000}"/>
  </hyperlinks>
  <printOptions gridLines="1"/>
  <pageMargins left="0.74803149606299213" right="0.31496062992125984" top="0.98425196850393704" bottom="0.98425196850393704" header="0.51181102362204722" footer="0.51181102362204722"/>
  <pageSetup paperSize="9" scale="80" fitToHeight="4" orientation="landscape" r:id="rId1"/>
  <headerFooter alignWithMargins="0">
    <oddHeader>&amp;CResidue RESULTS for Rabbit 
Pesticides&amp;RPage &amp;P of &amp;N</oddHeader>
  </headerFooter>
  <rowBreaks count="1" manualBreakCount="1">
    <brk id="7" max="1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G13"/>
  <sheetViews>
    <sheetView zoomScaleNormal="100" zoomScaleSheetLayoutView="100" workbookViewId="0">
      <pane xSplit="2" ySplit="8" topLeftCell="C9" activePane="bottomRight" state="frozen"/>
      <selection activeCell="J35" sqref="J35"/>
      <selection pane="topRight" activeCell="J35" sqref="J35"/>
      <selection pane="bottomLeft" activeCell="J35" sqref="J35"/>
      <selection pane="bottomRight" activeCell="B24" sqref="B24"/>
    </sheetView>
  </sheetViews>
  <sheetFormatPr defaultColWidth="9.140625" defaultRowHeight="10.5" x14ac:dyDescent="0.2"/>
  <cols>
    <col min="1" max="1" width="35.42578125" style="3" customWidth="1"/>
    <col min="2" max="2" width="17.5703125" style="2" customWidth="1"/>
    <col min="3" max="3" width="16" style="3" customWidth="1"/>
    <col min="4" max="4" width="29" style="3" customWidth="1"/>
    <col min="5" max="5" width="13.85546875" style="3" customWidth="1"/>
    <col min="6" max="6" width="22.42578125" style="3" customWidth="1"/>
    <col min="7" max="7" width="19.5703125" style="3" customWidth="1"/>
    <col min="8" max="16384" width="9.140625" style="3"/>
  </cols>
  <sheetData>
    <row r="1" spans="1:7" ht="20.25" x14ac:dyDescent="0.2">
      <c r="A1" s="43" t="s">
        <v>208</v>
      </c>
    </row>
    <row r="2" spans="1:7" ht="9.75" customHeight="1" thickBot="1" x14ac:dyDescent="0.25"/>
    <row r="3" spans="1:7" ht="12.75" customHeight="1" x14ac:dyDescent="0.2">
      <c r="A3" s="44" t="s">
        <v>45</v>
      </c>
      <c r="B3" s="161"/>
      <c r="D3" s="96" t="s">
        <v>186</v>
      </c>
      <c r="F3" s="104" t="s">
        <v>198</v>
      </c>
      <c r="G3" s="105"/>
    </row>
    <row r="4" spans="1:7" ht="16.5" customHeight="1" thickBot="1" x14ac:dyDescent="0.25">
      <c r="A4" s="45" t="s">
        <v>46</v>
      </c>
      <c r="B4" s="41">
        <v>2023</v>
      </c>
      <c r="D4" s="97" t="s">
        <v>185</v>
      </c>
      <c r="E4" s="4"/>
      <c r="F4" s="106" t="s">
        <v>199</v>
      </c>
      <c r="G4" s="107"/>
    </row>
    <row r="5" spans="1:7" ht="21" thickBot="1" x14ac:dyDescent="0.25">
      <c r="A5" s="44" t="s">
        <v>47</v>
      </c>
      <c r="B5" s="126" t="s">
        <v>60</v>
      </c>
      <c r="F5" s="108" t="s">
        <v>200</v>
      </c>
      <c r="G5" s="109"/>
    </row>
    <row r="6" spans="1:7" ht="20.25" customHeight="1" thickBot="1" x14ac:dyDescent="0.25">
      <c r="A6" s="25" t="s">
        <v>48</v>
      </c>
      <c r="B6" s="119"/>
      <c r="D6" s="92" t="s">
        <v>189</v>
      </c>
      <c r="E6" s="93"/>
    </row>
    <row r="7" spans="1:7" ht="9.75" customHeight="1" x14ac:dyDescent="0.2">
      <c r="B7" s="9"/>
      <c r="C7" s="11"/>
      <c r="D7" s="11"/>
    </row>
    <row r="8" spans="1:7" s="12" customFormat="1" ht="63" customHeight="1" x14ac:dyDescent="0.2">
      <c r="A8" s="48" t="s">
        <v>95</v>
      </c>
      <c r="B8" s="47" t="s">
        <v>72</v>
      </c>
      <c r="C8" s="47" t="s">
        <v>197</v>
      </c>
      <c r="D8" s="48" t="s">
        <v>1</v>
      </c>
      <c r="E8" s="48" t="s">
        <v>2</v>
      </c>
      <c r="F8" s="48" t="s">
        <v>73</v>
      </c>
      <c r="G8" s="48" t="s">
        <v>196</v>
      </c>
    </row>
    <row r="9" spans="1:7" ht="11.25" customHeight="1" x14ac:dyDescent="0.2">
      <c r="A9" s="307" t="s">
        <v>80</v>
      </c>
      <c r="B9" s="300"/>
      <c r="C9" s="112"/>
      <c r="D9" s="18"/>
      <c r="E9" s="18"/>
      <c r="F9" s="20"/>
      <c r="G9" s="20"/>
    </row>
    <row r="10" spans="1:7" ht="9.75" customHeight="1" x14ac:dyDescent="0.2">
      <c r="A10" s="307"/>
      <c r="B10" s="300"/>
      <c r="C10" s="112"/>
      <c r="D10" s="18"/>
      <c r="E10" s="18"/>
      <c r="F10" s="20"/>
      <c r="G10" s="20"/>
    </row>
    <row r="11" spans="1:7" ht="9.75" customHeight="1" x14ac:dyDescent="0.2">
      <c r="A11" s="307"/>
      <c r="B11" s="300"/>
      <c r="C11" s="112"/>
      <c r="D11" s="18"/>
      <c r="E11" s="18"/>
      <c r="F11" s="18"/>
      <c r="G11" s="18"/>
    </row>
    <row r="12" spans="1:7" ht="9.75" customHeight="1" x14ac:dyDescent="0.2">
      <c r="A12" s="307"/>
      <c r="B12" s="300"/>
      <c r="C12" s="94"/>
      <c r="D12" s="31"/>
      <c r="E12" s="18"/>
      <c r="F12" s="18"/>
      <c r="G12" s="18"/>
    </row>
    <row r="13" spans="1:7" ht="9.75" customHeight="1" x14ac:dyDescent="0.2">
      <c r="A13" s="307"/>
      <c r="B13" s="300"/>
      <c r="C13" s="113"/>
      <c r="D13" s="21"/>
      <c r="E13" s="22"/>
      <c r="F13" s="22"/>
      <c r="G13" s="22"/>
    </row>
  </sheetData>
  <protectedRanges>
    <protectedRange password="CDC0" sqref="B3:B4 C9:G13" name="Range1"/>
  </protectedRanges>
  <mergeCells count="2">
    <mergeCell ref="A9:A13"/>
    <mergeCell ref="B9:B13"/>
  </mergeCells>
  <hyperlinks>
    <hyperlink ref="D4" location="'b. List of result templates'!A1" display="the list of results templates" xr:uid="{00000000-0004-0000-3300-000000000000}"/>
  </hyperlinks>
  <printOptions gridLines="1"/>
  <pageMargins left="0.74803149606299213" right="0.31496062992125984" top="0.98425196850393704" bottom="0.98425196850393704" header="0.51181102362204722" footer="0.51181102362204722"/>
  <pageSetup paperSize="9" scale="90" fitToHeight="4" orientation="landscape" r:id="rId1"/>
  <headerFooter alignWithMargins="0">
    <oddHeader>&amp;CResidue RESULTS for Rabbit 
Contaminants&amp;RPage &amp;P of &amp;N</oddHeader>
  </headerFooter>
  <rowBreaks count="1" manualBreakCount="1">
    <brk id="7" max="1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I122"/>
  <sheetViews>
    <sheetView zoomScaleNormal="100" zoomScaleSheetLayoutView="88" workbookViewId="0">
      <pane xSplit="4" ySplit="11" topLeftCell="E97" activePane="bottomRight" state="frozen"/>
      <selection activeCell="J35" sqref="J35"/>
      <selection pane="topRight" activeCell="J35" sqref="J35"/>
      <selection pane="bottomLeft" activeCell="J35" sqref="J35"/>
      <selection pane="bottomRight" activeCell="C12" sqref="C12:D122"/>
    </sheetView>
  </sheetViews>
  <sheetFormatPr defaultColWidth="9.140625" defaultRowHeight="10.5" x14ac:dyDescent="0.2"/>
  <cols>
    <col min="1" max="1" width="4.5703125" style="3" customWidth="1"/>
    <col min="2" max="2" width="23" style="3" customWidth="1"/>
    <col min="3" max="3" width="8.42578125" style="2" customWidth="1"/>
    <col min="4" max="4" width="10.42578125" style="3" customWidth="1"/>
    <col min="5" max="5" width="17.5703125" style="3" customWidth="1"/>
    <col min="6" max="6" width="28.42578125" style="3" customWidth="1"/>
    <col min="7" max="7" width="19.85546875" style="3" customWidth="1"/>
    <col min="8" max="8" width="29.42578125" style="3" customWidth="1"/>
    <col min="9" max="9" width="24.5703125" style="3" customWidth="1"/>
    <col min="10" max="16384" width="9.140625" style="3"/>
  </cols>
  <sheetData>
    <row r="1" spans="1:9" ht="20.25" x14ac:dyDescent="0.2">
      <c r="A1" s="43" t="s">
        <v>206</v>
      </c>
      <c r="B1" s="1"/>
    </row>
    <row r="2" spans="1:9" ht="9.75" customHeight="1" thickBot="1" x14ac:dyDescent="0.25"/>
    <row r="3" spans="1:9" ht="12.75" customHeight="1" x14ac:dyDescent="0.2">
      <c r="A3" s="266" t="s">
        <v>45</v>
      </c>
      <c r="B3" s="267"/>
      <c r="C3" s="270"/>
      <c r="D3" s="271"/>
      <c r="F3" s="96" t="s">
        <v>186</v>
      </c>
      <c r="H3" s="104" t="s">
        <v>198</v>
      </c>
      <c r="I3" s="105"/>
    </row>
    <row r="4" spans="1:9" ht="26.25" thickBot="1" x14ac:dyDescent="0.25">
      <c r="A4" s="268" t="s">
        <v>46</v>
      </c>
      <c r="B4" s="269"/>
      <c r="C4" s="378">
        <v>2023</v>
      </c>
      <c r="D4" s="379"/>
      <c r="F4" s="130" t="s">
        <v>185</v>
      </c>
      <c r="G4" s="4"/>
      <c r="H4" s="106" t="s">
        <v>199</v>
      </c>
      <c r="I4" s="107"/>
    </row>
    <row r="5" spans="1:9" ht="21" thickBot="1" x14ac:dyDescent="0.25">
      <c r="A5" s="266" t="s">
        <v>47</v>
      </c>
      <c r="B5" s="267"/>
      <c r="C5" s="336" t="s">
        <v>71</v>
      </c>
      <c r="D5" s="337"/>
      <c r="H5" s="108" t="s">
        <v>200</v>
      </c>
      <c r="I5" s="109"/>
    </row>
    <row r="6" spans="1:9" ht="45.75" customHeight="1" thickBot="1" x14ac:dyDescent="0.25">
      <c r="A6" s="265" t="s">
        <v>44</v>
      </c>
      <c r="B6" s="278"/>
      <c r="C6" s="290">
        <v>180000</v>
      </c>
      <c r="D6" s="292"/>
      <c r="H6" s="7"/>
      <c r="I6" s="7"/>
    </row>
    <row r="7" spans="1:9" ht="21" thickBot="1" x14ac:dyDescent="0.25">
      <c r="A7" s="276" t="s">
        <v>204</v>
      </c>
      <c r="B7" s="277"/>
      <c r="C7" s="279">
        <f>IF($C$6&lt;=3000, ($C$6/100), (($C$6-3000)/1000)+(3000/100))</f>
        <v>207</v>
      </c>
      <c r="D7" s="281"/>
    </row>
    <row r="8" spans="1:9" ht="21" thickBot="1" x14ac:dyDescent="0.25">
      <c r="A8" s="265" t="s">
        <v>62</v>
      </c>
      <c r="B8" s="267"/>
      <c r="C8" s="290">
        <v>60</v>
      </c>
      <c r="D8" s="292"/>
      <c r="F8" s="92" t="s">
        <v>189</v>
      </c>
      <c r="G8" s="93"/>
    </row>
    <row r="9" spans="1:9" ht="9.75" customHeight="1" x14ac:dyDescent="0.2">
      <c r="B9" s="8"/>
      <c r="C9" s="9"/>
      <c r="D9" s="10"/>
      <c r="E9" s="11"/>
      <c r="F9" s="11"/>
    </row>
    <row r="10" spans="1:9" ht="24" customHeight="1" x14ac:dyDescent="0.2">
      <c r="A10" s="284" t="s">
        <v>99</v>
      </c>
      <c r="B10" s="285"/>
      <c r="C10" s="346" t="s">
        <v>225</v>
      </c>
      <c r="D10" s="347"/>
      <c r="E10" s="261" t="s">
        <v>197</v>
      </c>
      <c r="F10" s="258" t="s">
        <v>1</v>
      </c>
      <c r="G10" s="258" t="s">
        <v>2</v>
      </c>
      <c r="H10" s="258" t="s">
        <v>73</v>
      </c>
      <c r="I10" s="258" t="s">
        <v>196</v>
      </c>
    </row>
    <row r="11" spans="1:9" ht="27" customHeight="1" x14ac:dyDescent="0.2">
      <c r="A11" s="288"/>
      <c r="B11" s="289"/>
      <c r="C11" s="131" t="s">
        <v>3</v>
      </c>
      <c r="D11" s="132" t="s">
        <v>0</v>
      </c>
      <c r="E11" s="263"/>
      <c r="F11" s="260"/>
      <c r="G11" s="260"/>
      <c r="H11" s="260"/>
      <c r="I11" s="260"/>
    </row>
    <row r="12" spans="1:9" ht="9.75" customHeight="1" x14ac:dyDescent="0.2">
      <c r="A12" s="264" t="s">
        <v>12</v>
      </c>
      <c r="B12" s="296" t="s">
        <v>53</v>
      </c>
      <c r="C12" s="314"/>
      <c r="D12" s="311"/>
      <c r="E12" s="151"/>
      <c r="F12" s="16"/>
      <c r="G12" s="152"/>
      <c r="H12" s="16"/>
      <c r="I12" s="16"/>
    </row>
    <row r="13" spans="1:9" ht="9.75" customHeight="1" x14ac:dyDescent="0.2">
      <c r="A13" s="264"/>
      <c r="B13" s="296"/>
      <c r="C13" s="314"/>
      <c r="D13" s="311"/>
      <c r="E13" s="153"/>
      <c r="F13" s="17"/>
      <c r="G13" s="31"/>
      <c r="H13" s="18"/>
      <c r="I13" s="18"/>
    </row>
    <row r="14" spans="1:9" ht="9.75" customHeight="1" x14ac:dyDescent="0.2">
      <c r="A14" s="264"/>
      <c r="B14" s="296"/>
      <c r="C14" s="314"/>
      <c r="D14" s="311"/>
      <c r="E14" s="154"/>
      <c r="F14" s="19"/>
      <c r="G14" s="155"/>
      <c r="H14" s="20"/>
      <c r="I14" s="20"/>
    </row>
    <row r="15" spans="1:9" ht="9.75" customHeight="1" x14ac:dyDescent="0.2">
      <c r="A15" s="264"/>
      <c r="B15" s="296"/>
      <c r="C15" s="314"/>
      <c r="D15" s="311"/>
      <c r="E15" s="156"/>
      <c r="F15" s="21"/>
      <c r="G15" s="49"/>
      <c r="H15" s="21"/>
      <c r="I15" s="21"/>
    </row>
    <row r="16" spans="1:9" ht="9.75" customHeight="1" x14ac:dyDescent="0.2">
      <c r="A16" s="264" t="s">
        <v>13</v>
      </c>
      <c r="B16" s="296" t="s">
        <v>52</v>
      </c>
      <c r="C16" s="314"/>
      <c r="D16" s="311"/>
      <c r="E16" s="157"/>
      <c r="F16" s="16"/>
      <c r="G16" s="152"/>
      <c r="H16" s="16"/>
      <c r="I16" s="16"/>
    </row>
    <row r="17" spans="1:9" ht="9.75" customHeight="1" x14ac:dyDescent="0.2">
      <c r="A17" s="264"/>
      <c r="B17" s="296"/>
      <c r="C17" s="314"/>
      <c r="D17" s="311"/>
      <c r="E17" s="154"/>
      <c r="F17" s="18"/>
      <c r="G17" s="32"/>
      <c r="H17" s="18"/>
      <c r="I17" s="18"/>
    </row>
    <row r="18" spans="1:9" ht="9.75" customHeight="1" x14ac:dyDescent="0.2">
      <c r="A18" s="264"/>
      <c r="B18" s="296"/>
      <c r="C18" s="314"/>
      <c r="D18" s="311"/>
      <c r="E18" s="154"/>
      <c r="F18" s="18"/>
      <c r="G18" s="32"/>
      <c r="H18" s="18"/>
      <c r="I18" s="18"/>
    </row>
    <row r="19" spans="1:9" ht="9.75" customHeight="1" x14ac:dyDescent="0.2">
      <c r="A19" s="264"/>
      <c r="B19" s="296"/>
      <c r="C19" s="314"/>
      <c r="D19" s="311"/>
      <c r="E19" s="154" t="s">
        <v>10</v>
      </c>
      <c r="F19" s="18"/>
      <c r="G19" s="32"/>
      <c r="H19" s="18"/>
      <c r="I19" s="18"/>
    </row>
    <row r="20" spans="1:9" ht="9.75" customHeight="1" x14ac:dyDescent="0.2">
      <c r="A20" s="264"/>
      <c r="B20" s="296"/>
      <c r="C20" s="314"/>
      <c r="D20" s="311"/>
      <c r="E20" s="154"/>
      <c r="F20" s="17"/>
      <c r="G20" s="23"/>
      <c r="H20" s="17"/>
      <c r="I20" s="17"/>
    </row>
    <row r="21" spans="1:9" ht="9.75" customHeight="1" x14ac:dyDescent="0.2">
      <c r="A21" s="264"/>
      <c r="B21" s="296"/>
      <c r="C21" s="314"/>
      <c r="D21" s="311"/>
      <c r="E21" s="154"/>
      <c r="F21" s="18"/>
      <c r="G21" s="31"/>
      <c r="H21" s="19"/>
      <c r="I21" s="19"/>
    </row>
    <row r="22" spans="1:9" ht="9.75" customHeight="1" x14ac:dyDescent="0.2">
      <c r="A22" s="264"/>
      <c r="B22" s="296"/>
      <c r="C22" s="314"/>
      <c r="D22" s="311"/>
      <c r="E22" s="156"/>
      <c r="F22" s="21"/>
      <c r="G22" s="49"/>
      <c r="H22" s="21"/>
      <c r="I22" s="21"/>
    </row>
    <row r="23" spans="1:9" ht="9.75" customHeight="1" x14ac:dyDescent="0.2">
      <c r="A23" s="315" t="s">
        <v>14</v>
      </c>
      <c r="B23" s="265" t="s">
        <v>51</v>
      </c>
      <c r="C23" s="314"/>
      <c r="D23" s="311"/>
      <c r="E23" s="157"/>
      <c r="F23" s="16"/>
      <c r="G23" s="152"/>
      <c r="H23" s="16"/>
      <c r="I23" s="16"/>
    </row>
    <row r="24" spans="1:9" ht="9.75" customHeight="1" x14ac:dyDescent="0.2">
      <c r="A24" s="315"/>
      <c r="B24" s="265"/>
      <c r="C24" s="314"/>
      <c r="D24" s="311"/>
      <c r="E24" s="158"/>
      <c r="F24" s="17"/>
      <c r="G24" s="23"/>
      <c r="H24" s="17"/>
      <c r="I24" s="17"/>
    </row>
    <row r="25" spans="1:9" ht="9.75" customHeight="1" x14ac:dyDescent="0.2">
      <c r="A25" s="315"/>
      <c r="B25" s="265"/>
      <c r="C25" s="314"/>
      <c r="D25" s="311"/>
      <c r="E25" s="158"/>
      <c r="F25" s="17"/>
      <c r="G25" s="23"/>
      <c r="H25" s="17"/>
      <c r="I25" s="17"/>
    </row>
    <row r="26" spans="1:9" ht="9.75" customHeight="1" x14ac:dyDescent="0.2">
      <c r="A26" s="315"/>
      <c r="B26" s="265"/>
      <c r="C26" s="314"/>
      <c r="D26" s="311"/>
      <c r="E26" s="158"/>
      <c r="F26" s="17"/>
      <c r="G26" s="23"/>
      <c r="H26" s="17"/>
      <c r="I26" s="17"/>
    </row>
    <row r="27" spans="1:9" ht="9.75" customHeight="1" x14ac:dyDescent="0.2">
      <c r="A27" s="315"/>
      <c r="B27" s="265"/>
      <c r="C27" s="314"/>
      <c r="D27" s="311"/>
      <c r="E27" s="158"/>
      <c r="F27" s="17"/>
      <c r="G27" s="23"/>
      <c r="H27" s="17"/>
      <c r="I27" s="17"/>
    </row>
    <row r="28" spans="1:9" ht="9.75" customHeight="1" x14ac:dyDescent="0.2">
      <c r="A28" s="315"/>
      <c r="B28" s="265"/>
      <c r="C28" s="314"/>
      <c r="D28" s="311"/>
      <c r="E28" s="158"/>
      <c r="F28" s="17"/>
      <c r="G28" s="23"/>
      <c r="H28" s="17"/>
      <c r="I28" s="17"/>
    </row>
    <row r="29" spans="1:9" ht="9.75" customHeight="1" x14ac:dyDescent="0.2">
      <c r="A29" s="315"/>
      <c r="B29" s="265"/>
      <c r="C29" s="314"/>
      <c r="D29" s="311"/>
      <c r="E29" s="158"/>
      <c r="F29" s="17"/>
      <c r="G29" s="23"/>
      <c r="H29" s="17"/>
      <c r="I29" s="17"/>
    </row>
    <row r="30" spans="1:9" ht="9.75" customHeight="1" x14ac:dyDescent="0.2">
      <c r="A30" s="315"/>
      <c r="B30" s="265"/>
      <c r="C30" s="314"/>
      <c r="D30" s="311"/>
      <c r="E30" s="154"/>
      <c r="F30" s="18"/>
      <c r="G30" s="31"/>
      <c r="H30" s="18"/>
      <c r="I30" s="18"/>
    </row>
    <row r="31" spans="1:9" ht="9.75" customHeight="1" x14ac:dyDescent="0.2">
      <c r="A31" s="315"/>
      <c r="B31" s="265"/>
      <c r="C31" s="314"/>
      <c r="D31" s="311"/>
      <c r="E31" s="159"/>
      <c r="F31" s="18"/>
      <c r="G31" s="31"/>
      <c r="H31" s="18"/>
      <c r="I31" s="18"/>
    </row>
    <row r="32" spans="1:9" ht="9.75" customHeight="1" x14ac:dyDescent="0.2">
      <c r="A32" s="315"/>
      <c r="B32" s="265"/>
      <c r="C32" s="314"/>
      <c r="D32" s="311"/>
      <c r="E32" s="159"/>
      <c r="F32" s="18"/>
      <c r="G32" s="31"/>
      <c r="H32" s="18"/>
      <c r="I32" s="18"/>
    </row>
    <row r="33" spans="1:9" ht="9.75" customHeight="1" x14ac:dyDescent="0.2">
      <c r="A33" s="315"/>
      <c r="B33" s="265"/>
      <c r="C33" s="314"/>
      <c r="D33" s="311"/>
      <c r="E33" s="160"/>
      <c r="F33" s="21"/>
      <c r="G33" s="49"/>
      <c r="H33" s="21"/>
      <c r="I33" s="21"/>
    </row>
    <row r="34" spans="1:9" ht="9.75" customHeight="1" x14ac:dyDescent="0.2">
      <c r="A34" s="264" t="s">
        <v>15</v>
      </c>
      <c r="B34" s="296" t="s">
        <v>50</v>
      </c>
      <c r="C34" s="314"/>
      <c r="D34" s="311"/>
      <c r="E34" s="159"/>
      <c r="F34" s="18"/>
      <c r="G34" s="31"/>
      <c r="H34" s="18"/>
      <c r="I34" s="18"/>
    </row>
    <row r="35" spans="1:9" ht="9.75" customHeight="1" x14ac:dyDescent="0.2">
      <c r="A35" s="264"/>
      <c r="B35" s="296"/>
      <c r="C35" s="314"/>
      <c r="D35" s="311"/>
      <c r="E35" s="159"/>
      <c r="F35" s="18"/>
      <c r="G35" s="31"/>
      <c r="H35" s="18"/>
      <c r="I35" s="18"/>
    </row>
    <row r="36" spans="1:9" ht="9.75" customHeight="1" x14ac:dyDescent="0.2">
      <c r="A36" s="264"/>
      <c r="B36" s="296"/>
      <c r="C36" s="314"/>
      <c r="D36" s="311"/>
      <c r="E36" s="159"/>
      <c r="F36" s="18"/>
      <c r="G36" s="31"/>
      <c r="H36" s="18"/>
      <c r="I36" s="18"/>
    </row>
    <row r="37" spans="1:9" ht="9.75" customHeight="1" x14ac:dyDescent="0.2">
      <c r="A37" s="264"/>
      <c r="B37" s="296"/>
      <c r="C37" s="314"/>
      <c r="D37" s="311"/>
      <c r="E37" s="159"/>
      <c r="F37" s="18"/>
      <c r="G37" s="31"/>
      <c r="H37" s="18"/>
      <c r="I37" s="18"/>
    </row>
    <row r="38" spans="1:9" ht="9.75" customHeight="1" x14ac:dyDescent="0.2">
      <c r="A38" s="264"/>
      <c r="B38" s="296"/>
      <c r="C38" s="314"/>
      <c r="D38" s="311"/>
      <c r="E38" s="159"/>
      <c r="F38" s="18"/>
      <c r="G38" s="31"/>
      <c r="H38" s="18"/>
      <c r="I38" s="18"/>
    </row>
    <row r="39" spans="1:9" ht="9.75" customHeight="1" x14ac:dyDescent="0.2">
      <c r="A39" s="264"/>
      <c r="B39" s="296"/>
      <c r="C39" s="314"/>
      <c r="D39" s="311"/>
      <c r="E39" s="159"/>
      <c r="F39" s="18"/>
      <c r="G39" s="31"/>
      <c r="H39" s="18"/>
      <c r="I39" s="18"/>
    </row>
    <row r="40" spans="1:9" ht="9.75" customHeight="1" x14ac:dyDescent="0.2">
      <c r="A40" s="264"/>
      <c r="B40" s="296"/>
      <c r="C40" s="314"/>
      <c r="D40" s="311"/>
      <c r="E40" s="160"/>
      <c r="F40" s="21"/>
      <c r="G40" s="49"/>
      <c r="H40" s="21"/>
      <c r="I40" s="21"/>
    </row>
    <row r="41" spans="1:9" ht="9.75" customHeight="1" x14ac:dyDescent="0.2">
      <c r="A41" s="264" t="s">
        <v>16</v>
      </c>
      <c r="B41" s="296" t="s">
        <v>49</v>
      </c>
      <c r="C41" s="314"/>
      <c r="D41" s="311"/>
      <c r="E41" s="159"/>
      <c r="F41" s="18"/>
      <c r="G41" s="31"/>
      <c r="H41" s="18"/>
      <c r="I41" s="18"/>
    </row>
    <row r="42" spans="1:9" ht="9.75" customHeight="1" x14ac:dyDescent="0.2">
      <c r="A42" s="264"/>
      <c r="B42" s="296"/>
      <c r="C42" s="314"/>
      <c r="D42" s="311"/>
      <c r="E42" s="159"/>
      <c r="F42" s="18"/>
      <c r="G42" s="31"/>
      <c r="H42" s="18"/>
      <c r="I42" s="18"/>
    </row>
    <row r="43" spans="1:9" ht="9.75" customHeight="1" x14ac:dyDescent="0.2">
      <c r="A43" s="264"/>
      <c r="B43" s="296"/>
      <c r="C43" s="314"/>
      <c r="D43" s="311"/>
      <c r="E43" s="159"/>
      <c r="F43" s="18"/>
      <c r="G43" s="31"/>
      <c r="H43" s="18"/>
      <c r="I43" s="18"/>
    </row>
    <row r="44" spans="1:9" ht="9.75" customHeight="1" x14ac:dyDescent="0.2">
      <c r="A44" s="264"/>
      <c r="B44" s="296"/>
      <c r="C44" s="314"/>
      <c r="D44" s="311"/>
      <c r="E44" s="159"/>
      <c r="F44" s="18"/>
      <c r="G44" s="31"/>
      <c r="H44" s="18"/>
      <c r="I44" s="18"/>
    </row>
    <row r="45" spans="1:9" ht="9.75" customHeight="1" x14ac:dyDescent="0.2">
      <c r="A45" s="264"/>
      <c r="B45" s="296"/>
      <c r="C45" s="314"/>
      <c r="D45" s="311"/>
      <c r="E45" s="159"/>
      <c r="F45" s="18"/>
      <c r="G45" s="31"/>
      <c r="H45" s="18"/>
      <c r="I45" s="18"/>
    </row>
    <row r="46" spans="1:9" ht="9.75" customHeight="1" x14ac:dyDescent="0.2">
      <c r="A46" s="264"/>
      <c r="B46" s="296"/>
      <c r="C46" s="314"/>
      <c r="D46" s="311"/>
      <c r="E46" s="159"/>
      <c r="F46" s="18"/>
      <c r="G46" s="31"/>
      <c r="H46" s="18"/>
      <c r="I46" s="18"/>
    </row>
    <row r="47" spans="1:9" ht="9.75" customHeight="1" x14ac:dyDescent="0.2">
      <c r="A47" s="264"/>
      <c r="B47" s="296"/>
      <c r="C47" s="314"/>
      <c r="D47" s="311"/>
      <c r="E47" s="159"/>
      <c r="F47" s="18"/>
      <c r="G47" s="31"/>
      <c r="H47" s="18"/>
      <c r="I47" s="18"/>
    </row>
    <row r="48" spans="1:9" ht="9.75" customHeight="1" x14ac:dyDescent="0.2">
      <c r="A48" s="264"/>
      <c r="B48" s="296"/>
      <c r="C48" s="314"/>
      <c r="D48" s="311"/>
      <c r="E48" s="159"/>
      <c r="F48" s="18"/>
      <c r="G48" s="31"/>
      <c r="H48" s="18"/>
      <c r="I48" s="18"/>
    </row>
    <row r="49" spans="1:9" ht="9.75" customHeight="1" x14ac:dyDescent="0.2">
      <c r="A49" s="264"/>
      <c r="B49" s="296"/>
      <c r="C49" s="314"/>
      <c r="D49" s="311"/>
      <c r="E49" s="159"/>
      <c r="F49" s="18"/>
      <c r="G49" s="31"/>
      <c r="H49" s="18"/>
      <c r="I49" s="18"/>
    </row>
    <row r="50" spans="1:9" ht="9.75" customHeight="1" x14ac:dyDescent="0.2">
      <c r="A50" s="264"/>
      <c r="B50" s="296"/>
      <c r="C50" s="314"/>
      <c r="D50" s="311"/>
      <c r="E50" s="159"/>
      <c r="F50" s="18"/>
      <c r="G50" s="31"/>
      <c r="H50" s="18"/>
      <c r="I50" s="18"/>
    </row>
    <row r="51" spans="1:9" ht="9.75" customHeight="1" x14ac:dyDescent="0.2">
      <c r="A51" s="264"/>
      <c r="B51" s="296"/>
      <c r="C51" s="314"/>
      <c r="D51" s="311"/>
      <c r="E51" s="159"/>
      <c r="F51" s="18"/>
      <c r="G51" s="31"/>
      <c r="H51" s="18"/>
      <c r="I51" s="18"/>
    </row>
    <row r="52" spans="1:9" ht="9.75" customHeight="1" x14ac:dyDescent="0.2">
      <c r="A52" s="264"/>
      <c r="B52" s="296"/>
      <c r="C52" s="314"/>
      <c r="D52" s="311"/>
      <c r="E52" s="160"/>
      <c r="F52" s="21"/>
      <c r="G52" s="49"/>
      <c r="H52" s="21"/>
      <c r="I52" s="21"/>
    </row>
    <row r="53" spans="1:9" ht="9.75" customHeight="1" x14ac:dyDescent="0.2">
      <c r="A53" s="37" t="s">
        <v>17</v>
      </c>
      <c r="B53" s="25" t="s">
        <v>9</v>
      </c>
      <c r="C53" s="26"/>
      <c r="D53" s="128"/>
      <c r="E53" s="160"/>
      <c r="F53" s="21"/>
      <c r="G53" s="49"/>
      <c r="H53" s="21"/>
      <c r="I53" s="21"/>
    </row>
    <row r="54" spans="1:9" ht="9.75" customHeight="1" x14ac:dyDescent="0.2">
      <c r="A54" s="264" t="s">
        <v>18</v>
      </c>
      <c r="B54" s="266" t="s">
        <v>20</v>
      </c>
      <c r="C54" s="314"/>
      <c r="D54" s="311"/>
      <c r="E54" s="159"/>
      <c r="F54" s="18"/>
      <c r="G54" s="31"/>
      <c r="H54" s="18"/>
      <c r="I54" s="18"/>
    </row>
    <row r="55" spans="1:9" ht="9.75" customHeight="1" x14ac:dyDescent="0.2">
      <c r="A55" s="264"/>
      <c r="B55" s="266"/>
      <c r="C55" s="314"/>
      <c r="D55" s="311"/>
      <c r="E55" s="159"/>
      <c r="F55" s="18"/>
      <c r="G55" s="31"/>
      <c r="H55" s="18"/>
      <c r="I55" s="18"/>
    </row>
    <row r="56" spans="1:9" ht="9.75" customHeight="1" x14ac:dyDescent="0.2">
      <c r="A56" s="264"/>
      <c r="B56" s="266"/>
      <c r="C56" s="314"/>
      <c r="D56" s="311"/>
      <c r="E56" s="159"/>
      <c r="F56" s="18"/>
      <c r="G56" s="31"/>
      <c r="H56" s="18"/>
      <c r="I56" s="18"/>
    </row>
    <row r="57" spans="1:9" ht="9.75" customHeight="1" x14ac:dyDescent="0.2">
      <c r="A57" s="264"/>
      <c r="B57" s="266"/>
      <c r="C57" s="314"/>
      <c r="D57" s="311"/>
      <c r="E57" s="159"/>
      <c r="F57" s="18"/>
      <c r="G57" s="31"/>
      <c r="H57" s="18"/>
      <c r="I57" s="18"/>
    </row>
    <row r="58" spans="1:9" ht="9.75" customHeight="1" x14ac:dyDescent="0.2">
      <c r="A58" s="264"/>
      <c r="B58" s="266"/>
      <c r="C58" s="314"/>
      <c r="D58" s="311"/>
      <c r="E58" s="159"/>
      <c r="F58" s="18"/>
      <c r="G58" s="31"/>
      <c r="H58" s="18"/>
      <c r="I58" s="18"/>
    </row>
    <row r="59" spans="1:9" ht="9.75" customHeight="1" x14ac:dyDescent="0.2">
      <c r="A59" s="264"/>
      <c r="B59" s="266"/>
      <c r="C59" s="314"/>
      <c r="D59" s="311"/>
      <c r="E59" s="160"/>
      <c r="F59" s="21"/>
      <c r="G59" s="49"/>
      <c r="H59" s="21"/>
      <c r="I59" s="21"/>
    </row>
    <row r="60" spans="1:9" ht="9.75" customHeight="1" x14ac:dyDescent="0.2">
      <c r="A60" s="264" t="s">
        <v>19</v>
      </c>
      <c r="B60" s="266" t="s">
        <v>21</v>
      </c>
      <c r="C60" s="314"/>
      <c r="D60" s="311"/>
      <c r="E60" s="159"/>
      <c r="F60" s="18"/>
      <c r="G60" s="31"/>
      <c r="H60" s="18"/>
      <c r="I60" s="18"/>
    </row>
    <row r="61" spans="1:9" ht="9.75" customHeight="1" x14ac:dyDescent="0.2">
      <c r="A61" s="264"/>
      <c r="B61" s="266"/>
      <c r="C61" s="314"/>
      <c r="D61" s="311"/>
      <c r="E61" s="159"/>
      <c r="F61" s="18"/>
      <c r="G61" s="31"/>
      <c r="H61" s="18"/>
      <c r="I61" s="18"/>
    </row>
    <row r="62" spans="1:9" ht="9.75" customHeight="1" x14ac:dyDescent="0.2">
      <c r="A62" s="264"/>
      <c r="B62" s="266"/>
      <c r="C62" s="314"/>
      <c r="D62" s="311"/>
      <c r="E62" s="159"/>
      <c r="F62" s="18"/>
      <c r="G62" s="31"/>
      <c r="H62" s="18"/>
      <c r="I62" s="18"/>
    </row>
    <row r="63" spans="1:9" ht="9.75" customHeight="1" x14ac:dyDescent="0.2">
      <c r="A63" s="264"/>
      <c r="B63" s="266"/>
      <c r="C63" s="314"/>
      <c r="D63" s="311"/>
      <c r="E63" s="159"/>
      <c r="F63" s="18"/>
      <c r="G63" s="31"/>
      <c r="H63" s="18"/>
      <c r="I63" s="18"/>
    </row>
    <row r="64" spans="1:9" ht="9.75" customHeight="1" x14ac:dyDescent="0.2">
      <c r="A64" s="264"/>
      <c r="B64" s="266"/>
      <c r="C64" s="314"/>
      <c r="D64" s="311"/>
      <c r="E64" s="159"/>
      <c r="F64" s="18"/>
      <c r="G64" s="31"/>
      <c r="H64" s="18"/>
      <c r="I64" s="18"/>
    </row>
    <row r="65" spans="1:9" ht="9.75" customHeight="1" x14ac:dyDescent="0.2">
      <c r="A65" s="264"/>
      <c r="B65" s="266"/>
      <c r="C65" s="314"/>
      <c r="D65" s="311"/>
      <c r="E65" s="159"/>
      <c r="F65" s="18"/>
      <c r="G65" s="31"/>
      <c r="H65" s="18"/>
      <c r="I65" s="18"/>
    </row>
    <row r="66" spans="1:9" ht="9.75" customHeight="1" x14ac:dyDescent="0.2">
      <c r="A66" s="264"/>
      <c r="B66" s="266"/>
      <c r="C66" s="314"/>
      <c r="D66" s="311"/>
      <c r="E66" s="160"/>
      <c r="F66" s="21"/>
      <c r="G66" s="49"/>
      <c r="H66" s="21"/>
      <c r="I66" s="21"/>
    </row>
    <row r="67" spans="1:9" ht="9.75" customHeight="1" x14ac:dyDescent="0.2">
      <c r="A67" s="264" t="s">
        <v>22</v>
      </c>
      <c r="B67" s="266" t="s">
        <v>23</v>
      </c>
      <c r="C67" s="314"/>
      <c r="D67" s="311"/>
      <c r="E67" s="159"/>
      <c r="F67" s="18"/>
      <c r="G67" s="31"/>
      <c r="H67" s="18"/>
      <c r="I67" s="18"/>
    </row>
    <row r="68" spans="1:9" ht="9.75" customHeight="1" x14ac:dyDescent="0.2">
      <c r="A68" s="264"/>
      <c r="B68" s="266"/>
      <c r="C68" s="314"/>
      <c r="D68" s="311"/>
      <c r="E68" s="159"/>
      <c r="F68" s="18"/>
      <c r="G68" s="31"/>
      <c r="H68" s="18"/>
      <c r="I68" s="18"/>
    </row>
    <row r="69" spans="1:9" ht="9.75" customHeight="1" x14ac:dyDescent="0.2">
      <c r="A69" s="264"/>
      <c r="B69" s="266"/>
      <c r="C69" s="314"/>
      <c r="D69" s="311"/>
      <c r="E69" s="159"/>
      <c r="F69" s="18"/>
      <c r="G69" s="31"/>
      <c r="H69" s="18"/>
      <c r="I69" s="18"/>
    </row>
    <row r="70" spans="1:9" ht="9.75" customHeight="1" x14ac:dyDescent="0.2">
      <c r="A70" s="264"/>
      <c r="B70" s="266"/>
      <c r="C70" s="314"/>
      <c r="D70" s="311"/>
      <c r="E70" s="159"/>
      <c r="F70" s="18"/>
      <c r="G70" s="31"/>
      <c r="H70" s="18"/>
      <c r="I70" s="18"/>
    </row>
    <row r="71" spans="1:9" ht="9.75" customHeight="1" x14ac:dyDescent="0.2">
      <c r="A71" s="264"/>
      <c r="B71" s="266"/>
      <c r="C71" s="314"/>
      <c r="D71" s="311"/>
      <c r="E71" s="160"/>
      <c r="F71" s="21"/>
      <c r="G71" s="49"/>
      <c r="H71" s="21"/>
      <c r="I71" s="21"/>
    </row>
    <row r="72" spans="1:9" ht="9.75" customHeight="1" x14ac:dyDescent="0.2">
      <c r="A72" s="264" t="s">
        <v>24</v>
      </c>
      <c r="B72" s="265" t="s">
        <v>41</v>
      </c>
      <c r="C72" s="314"/>
      <c r="D72" s="311"/>
      <c r="E72" s="159"/>
      <c r="F72" s="18"/>
      <c r="G72" s="31"/>
      <c r="H72" s="18"/>
      <c r="I72" s="18"/>
    </row>
    <row r="73" spans="1:9" ht="9.75" customHeight="1" x14ac:dyDescent="0.2">
      <c r="A73" s="264"/>
      <c r="B73" s="265"/>
      <c r="C73" s="314"/>
      <c r="D73" s="311"/>
      <c r="E73" s="159"/>
      <c r="F73" s="18"/>
      <c r="G73" s="31"/>
      <c r="H73" s="18"/>
      <c r="I73" s="18"/>
    </row>
    <row r="74" spans="1:9" ht="9.75" customHeight="1" x14ac:dyDescent="0.2">
      <c r="A74" s="264"/>
      <c r="B74" s="265"/>
      <c r="C74" s="314"/>
      <c r="D74" s="311"/>
      <c r="E74" s="159"/>
      <c r="F74" s="18"/>
      <c r="G74" s="31"/>
      <c r="H74" s="18"/>
      <c r="I74" s="18"/>
    </row>
    <row r="75" spans="1:9" ht="9.75" customHeight="1" x14ac:dyDescent="0.2">
      <c r="A75" s="264"/>
      <c r="B75" s="265"/>
      <c r="C75" s="314"/>
      <c r="D75" s="311"/>
      <c r="E75" s="159"/>
      <c r="F75" s="18"/>
      <c r="G75" s="31"/>
      <c r="H75" s="18"/>
      <c r="I75" s="18"/>
    </row>
    <row r="76" spans="1:9" ht="9.75" customHeight="1" x14ac:dyDescent="0.2">
      <c r="A76" s="264"/>
      <c r="B76" s="265"/>
      <c r="C76" s="314"/>
      <c r="D76" s="311"/>
      <c r="E76" s="159"/>
      <c r="F76" s="18"/>
      <c r="G76" s="31"/>
      <c r="H76" s="18"/>
      <c r="I76" s="18"/>
    </row>
    <row r="77" spans="1:9" ht="9.75" customHeight="1" x14ac:dyDescent="0.2">
      <c r="A77" s="264"/>
      <c r="B77" s="265"/>
      <c r="C77" s="314"/>
      <c r="D77" s="311"/>
      <c r="E77" s="159"/>
      <c r="F77" s="18"/>
      <c r="G77" s="31"/>
      <c r="H77" s="18"/>
      <c r="I77" s="18"/>
    </row>
    <row r="78" spans="1:9" ht="9.75" customHeight="1" x14ac:dyDescent="0.2">
      <c r="A78" s="264"/>
      <c r="B78" s="265"/>
      <c r="C78" s="314"/>
      <c r="D78" s="311"/>
      <c r="E78" s="159"/>
      <c r="F78" s="18"/>
      <c r="G78" s="31"/>
      <c r="H78" s="18"/>
      <c r="I78" s="18"/>
    </row>
    <row r="79" spans="1:9" ht="9.75" customHeight="1" x14ac:dyDescent="0.2">
      <c r="A79" s="264"/>
      <c r="B79" s="265"/>
      <c r="C79" s="314"/>
      <c r="D79" s="311"/>
      <c r="E79" s="159"/>
      <c r="F79" s="18"/>
      <c r="G79" s="31"/>
      <c r="H79" s="18"/>
      <c r="I79" s="18"/>
    </row>
    <row r="80" spans="1:9" ht="9.75" customHeight="1" x14ac:dyDescent="0.2">
      <c r="A80" s="264"/>
      <c r="B80" s="265"/>
      <c r="C80" s="314"/>
      <c r="D80" s="311"/>
      <c r="E80" s="159"/>
      <c r="F80" s="18"/>
      <c r="G80" s="31"/>
      <c r="H80" s="18"/>
      <c r="I80" s="18"/>
    </row>
    <row r="81" spans="1:9" ht="9.75" customHeight="1" x14ac:dyDescent="0.2">
      <c r="A81" s="264"/>
      <c r="B81" s="265"/>
      <c r="C81" s="314"/>
      <c r="D81" s="311"/>
      <c r="E81" s="159"/>
      <c r="F81" s="18"/>
      <c r="G81" s="31"/>
      <c r="H81" s="18"/>
      <c r="I81" s="18"/>
    </row>
    <row r="82" spans="1:9" ht="9.75" customHeight="1" x14ac:dyDescent="0.2">
      <c r="A82" s="264"/>
      <c r="B82" s="265"/>
      <c r="C82" s="314"/>
      <c r="D82" s="311"/>
      <c r="E82" s="159"/>
      <c r="F82" s="18"/>
      <c r="G82" s="31"/>
      <c r="H82" s="18"/>
      <c r="I82" s="18"/>
    </row>
    <row r="83" spans="1:9" ht="9.75" customHeight="1" x14ac:dyDescent="0.2">
      <c r="A83" s="264"/>
      <c r="B83" s="265"/>
      <c r="C83" s="314"/>
      <c r="D83" s="311"/>
      <c r="E83" s="159"/>
      <c r="F83" s="18"/>
      <c r="G83" s="31"/>
      <c r="H83" s="18"/>
      <c r="I83" s="18"/>
    </row>
    <row r="84" spans="1:9" ht="9.75" customHeight="1" x14ac:dyDescent="0.2">
      <c r="A84" s="264"/>
      <c r="B84" s="265"/>
      <c r="C84" s="314"/>
      <c r="D84" s="311"/>
      <c r="E84" s="159"/>
      <c r="F84" s="18"/>
      <c r="G84" s="31"/>
      <c r="H84" s="18"/>
      <c r="I84" s="18"/>
    </row>
    <row r="85" spans="1:9" ht="9.75" customHeight="1" x14ac:dyDescent="0.2">
      <c r="A85" s="264"/>
      <c r="B85" s="265"/>
      <c r="C85" s="314"/>
      <c r="D85" s="311"/>
      <c r="E85" s="159"/>
      <c r="F85" s="18"/>
      <c r="G85" s="31"/>
      <c r="H85" s="18"/>
      <c r="I85" s="18"/>
    </row>
    <row r="86" spans="1:9" ht="9.75" customHeight="1" x14ac:dyDescent="0.2">
      <c r="A86" s="264"/>
      <c r="B86" s="265"/>
      <c r="C86" s="314"/>
      <c r="D86" s="311"/>
      <c r="E86" s="160"/>
      <c r="F86" s="21"/>
      <c r="G86" s="49"/>
      <c r="H86" s="21"/>
      <c r="I86" s="21"/>
    </row>
    <row r="87" spans="1:9" ht="9.75" customHeight="1" x14ac:dyDescent="0.2">
      <c r="A87" s="264" t="s">
        <v>25</v>
      </c>
      <c r="B87" s="265" t="s">
        <v>27</v>
      </c>
      <c r="C87" s="314"/>
      <c r="D87" s="311"/>
      <c r="E87" s="159"/>
      <c r="F87" s="18"/>
      <c r="G87" s="31"/>
      <c r="H87" s="18"/>
      <c r="I87" s="18"/>
    </row>
    <row r="88" spans="1:9" ht="9.75" customHeight="1" x14ac:dyDescent="0.2">
      <c r="A88" s="264"/>
      <c r="B88" s="265"/>
      <c r="C88" s="314"/>
      <c r="D88" s="311"/>
      <c r="E88" s="159"/>
      <c r="F88" s="18"/>
      <c r="G88" s="31"/>
      <c r="H88" s="18"/>
      <c r="I88" s="18"/>
    </row>
    <row r="89" spans="1:9" ht="9.75" customHeight="1" x14ac:dyDescent="0.2">
      <c r="A89" s="264"/>
      <c r="B89" s="265"/>
      <c r="C89" s="314"/>
      <c r="D89" s="311"/>
      <c r="E89" s="159"/>
      <c r="F89" s="18"/>
      <c r="G89" s="31"/>
      <c r="H89" s="18"/>
      <c r="I89" s="18"/>
    </row>
    <row r="90" spans="1:9" ht="9.75" customHeight="1" x14ac:dyDescent="0.2">
      <c r="A90" s="264"/>
      <c r="B90" s="265"/>
      <c r="C90" s="314"/>
      <c r="D90" s="311"/>
      <c r="E90" s="159"/>
      <c r="F90" s="18"/>
      <c r="G90" s="31"/>
      <c r="H90" s="18"/>
      <c r="I90" s="18"/>
    </row>
    <row r="91" spans="1:9" ht="9.75" customHeight="1" x14ac:dyDescent="0.2">
      <c r="A91" s="264"/>
      <c r="B91" s="265"/>
      <c r="C91" s="314"/>
      <c r="D91" s="311"/>
      <c r="E91" s="159"/>
      <c r="F91" s="18"/>
      <c r="G91" s="31"/>
      <c r="H91" s="18"/>
      <c r="I91" s="18"/>
    </row>
    <row r="92" spans="1:9" ht="9.75" customHeight="1" x14ac:dyDescent="0.2">
      <c r="A92" s="264"/>
      <c r="B92" s="265"/>
      <c r="C92" s="314"/>
      <c r="D92" s="311"/>
      <c r="E92" s="159"/>
      <c r="F92" s="18"/>
      <c r="G92" s="31"/>
      <c r="H92" s="18"/>
      <c r="I92" s="18"/>
    </row>
    <row r="93" spans="1:9" ht="9.75" customHeight="1" x14ac:dyDescent="0.2">
      <c r="A93" s="264"/>
      <c r="B93" s="265"/>
      <c r="C93" s="314"/>
      <c r="D93" s="311"/>
      <c r="E93" s="159"/>
      <c r="F93" s="18"/>
      <c r="G93" s="31"/>
      <c r="H93" s="18"/>
      <c r="I93" s="18"/>
    </row>
    <row r="94" spans="1:9" ht="9.75" customHeight="1" x14ac:dyDescent="0.2">
      <c r="A94" s="264"/>
      <c r="B94" s="265"/>
      <c r="C94" s="314"/>
      <c r="D94" s="311"/>
      <c r="E94" s="159"/>
      <c r="F94" s="18"/>
      <c r="G94" s="31"/>
      <c r="H94" s="18"/>
      <c r="I94" s="18"/>
    </row>
    <row r="95" spans="1:9" ht="9.75" customHeight="1" x14ac:dyDescent="0.2">
      <c r="A95" s="264"/>
      <c r="B95" s="265"/>
      <c r="C95" s="314"/>
      <c r="D95" s="311"/>
      <c r="E95" s="159"/>
      <c r="F95" s="18"/>
      <c r="G95" s="31"/>
      <c r="H95" s="18"/>
      <c r="I95" s="18"/>
    </row>
    <row r="96" spans="1:9" ht="9.75" customHeight="1" x14ac:dyDescent="0.2">
      <c r="A96" s="264"/>
      <c r="B96" s="265"/>
      <c r="C96" s="314"/>
      <c r="D96" s="311"/>
      <c r="E96" s="159"/>
      <c r="F96" s="18"/>
      <c r="G96" s="31"/>
      <c r="H96" s="18"/>
      <c r="I96" s="18"/>
    </row>
    <row r="97" spans="1:9" ht="9.75" customHeight="1" x14ac:dyDescent="0.2">
      <c r="A97" s="264"/>
      <c r="B97" s="265"/>
      <c r="C97" s="314"/>
      <c r="D97" s="311"/>
      <c r="E97" s="160"/>
      <c r="F97" s="21"/>
      <c r="G97" s="49"/>
      <c r="H97" s="21"/>
      <c r="I97" s="21"/>
    </row>
    <row r="98" spans="1:9" ht="9.75" customHeight="1" x14ac:dyDescent="0.2">
      <c r="A98" s="264" t="s">
        <v>26</v>
      </c>
      <c r="B98" s="265" t="s">
        <v>39</v>
      </c>
      <c r="C98" s="314"/>
      <c r="D98" s="311"/>
      <c r="E98" s="159"/>
      <c r="F98" s="18"/>
      <c r="G98" s="31"/>
      <c r="H98" s="18"/>
      <c r="I98" s="18"/>
    </row>
    <row r="99" spans="1:9" ht="9.75" customHeight="1" x14ac:dyDescent="0.2">
      <c r="A99" s="264"/>
      <c r="B99" s="265"/>
      <c r="C99" s="314"/>
      <c r="D99" s="311"/>
      <c r="E99" s="159"/>
      <c r="F99" s="18"/>
      <c r="G99" s="31"/>
      <c r="H99" s="18"/>
      <c r="I99" s="18"/>
    </row>
    <row r="100" spans="1:9" ht="9.75" customHeight="1" x14ac:dyDescent="0.2">
      <c r="A100" s="264"/>
      <c r="B100" s="265"/>
      <c r="C100" s="314"/>
      <c r="D100" s="311"/>
      <c r="E100" s="159"/>
      <c r="F100" s="18"/>
      <c r="G100" s="31"/>
      <c r="H100" s="18"/>
      <c r="I100" s="18"/>
    </row>
    <row r="101" spans="1:9" ht="9.75" customHeight="1" x14ac:dyDescent="0.2">
      <c r="A101" s="264"/>
      <c r="B101" s="265"/>
      <c r="C101" s="314"/>
      <c r="D101" s="311"/>
      <c r="E101" s="159"/>
      <c r="F101" s="18"/>
      <c r="G101" s="31"/>
      <c r="H101" s="18"/>
      <c r="I101" s="18"/>
    </row>
    <row r="102" spans="1:9" ht="9.75" customHeight="1" x14ac:dyDescent="0.2">
      <c r="A102" s="264"/>
      <c r="B102" s="265"/>
      <c r="C102" s="314"/>
      <c r="D102" s="311"/>
      <c r="E102" s="159"/>
      <c r="F102" s="18"/>
      <c r="G102" s="31"/>
      <c r="H102" s="18"/>
      <c r="I102" s="18"/>
    </row>
    <row r="103" spans="1:9" ht="9.75" customHeight="1" x14ac:dyDescent="0.2">
      <c r="A103" s="264"/>
      <c r="B103" s="265"/>
      <c r="C103" s="314"/>
      <c r="D103" s="311"/>
      <c r="E103" s="159"/>
      <c r="F103" s="18"/>
      <c r="G103" s="31"/>
      <c r="H103" s="18"/>
      <c r="I103" s="18"/>
    </row>
    <row r="104" spans="1:9" ht="9.75" customHeight="1" x14ac:dyDescent="0.2">
      <c r="A104" s="264"/>
      <c r="B104" s="265"/>
      <c r="C104" s="314"/>
      <c r="D104" s="311"/>
      <c r="E104" s="159"/>
      <c r="F104" s="18"/>
      <c r="G104" s="31"/>
      <c r="H104" s="18"/>
      <c r="I104" s="18"/>
    </row>
    <row r="105" spans="1:9" ht="9.75" customHeight="1" x14ac:dyDescent="0.2">
      <c r="A105" s="264"/>
      <c r="B105" s="265"/>
      <c r="C105" s="314"/>
      <c r="D105" s="311"/>
      <c r="E105" s="159"/>
      <c r="F105" s="18"/>
      <c r="G105" s="31"/>
      <c r="H105" s="18"/>
      <c r="I105" s="18"/>
    </row>
    <row r="106" spans="1:9" ht="9.75" customHeight="1" x14ac:dyDescent="0.2">
      <c r="A106" s="264"/>
      <c r="B106" s="265"/>
      <c r="C106" s="314"/>
      <c r="D106" s="311"/>
      <c r="E106" s="159"/>
      <c r="F106" s="18"/>
      <c r="G106" s="31"/>
      <c r="H106" s="18"/>
      <c r="I106" s="18"/>
    </row>
    <row r="107" spans="1:9" ht="9.75" customHeight="1" x14ac:dyDescent="0.2">
      <c r="A107" s="264"/>
      <c r="B107" s="265"/>
      <c r="C107" s="314"/>
      <c r="D107" s="311"/>
      <c r="E107" s="159"/>
      <c r="F107" s="18"/>
      <c r="G107" s="31"/>
      <c r="H107" s="18"/>
      <c r="I107" s="18"/>
    </row>
    <row r="108" spans="1:9" ht="9.75" customHeight="1" x14ac:dyDescent="0.2">
      <c r="A108" s="264"/>
      <c r="B108" s="265"/>
      <c r="C108" s="314"/>
      <c r="D108" s="311"/>
      <c r="E108" s="159"/>
      <c r="F108" s="18"/>
      <c r="G108" s="31"/>
      <c r="H108" s="18"/>
      <c r="I108" s="18"/>
    </row>
    <row r="109" spans="1:9" ht="9.75" customHeight="1" x14ac:dyDescent="0.2">
      <c r="A109" s="264"/>
      <c r="B109" s="265"/>
      <c r="C109" s="314"/>
      <c r="D109" s="311"/>
      <c r="E109" s="159"/>
      <c r="F109" s="18"/>
      <c r="G109" s="31"/>
      <c r="H109" s="18"/>
      <c r="I109" s="18"/>
    </row>
    <row r="110" spans="1:9" ht="9.75" customHeight="1" x14ac:dyDescent="0.2">
      <c r="A110" s="264"/>
      <c r="B110" s="265"/>
      <c r="C110" s="314"/>
      <c r="D110" s="311"/>
      <c r="E110" s="159"/>
      <c r="F110" s="18"/>
      <c r="G110" s="31"/>
      <c r="H110" s="18"/>
      <c r="I110" s="18"/>
    </row>
    <row r="111" spans="1:9" ht="9.75" customHeight="1" x14ac:dyDescent="0.2">
      <c r="A111" s="264"/>
      <c r="B111" s="265"/>
      <c r="C111" s="314"/>
      <c r="D111" s="311"/>
      <c r="E111" s="159"/>
      <c r="F111" s="18"/>
      <c r="G111" s="31"/>
      <c r="H111" s="18"/>
      <c r="I111" s="18"/>
    </row>
    <row r="112" spans="1:9" ht="9.75" customHeight="1" x14ac:dyDescent="0.2">
      <c r="A112" s="264"/>
      <c r="B112" s="265"/>
      <c r="C112" s="314"/>
      <c r="D112" s="311"/>
      <c r="E112" s="159"/>
      <c r="F112" s="18"/>
      <c r="G112" s="31"/>
      <c r="H112" s="18"/>
      <c r="I112" s="18"/>
    </row>
    <row r="113" spans="1:9" ht="9.75" customHeight="1" x14ac:dyDescent="0.2">
      <c r="A113" s="264"/>
      <c r="B113" s="265"/>
      <c r="C113" s="314"/>
      <c r="D113" s="311"/>
      <c r="E113" s="159"/>
      <c r="F113" s="18"/>
      <c r="G113" s="31"/>
      <c r="H113" s="18"/>
      <c r="I113" s="18"/>
    </row>
    <row r="114" spans="1:9" ht="9.75" customHeight="1" x14ac:dyDescent="0.2">
      <c r="A114" s="264"/>
      <c r="B114" s="265"/>
      <c r="C114" s="314"/>
      <c r="D114" s="311"/>
      <c r="E114" s="160"/>
      <c r="F114" s="21"/>
      <c r="G114" s="49"/>
      <c r="H114" s="21"/>
      <c r="I114" s="21"/>
    </row>
    <row r="115" spans="1:9" ht="9.75" customHeight="1" x14ac:dyDescent="0.2">
      <c r="A115" s="264" t="s">
        <v>28</v>
      </c>
      <c r="B115" s="265" t="s">
        <v>40</v>
      </c>
      <c r="C115" s="314"/>
      <c r="D115" s="311"/>
      <c r="E115" s="159"/>
      <c r="F115" s="18"/>
      <c r="G115" s="31"/>
      <c r="H115" s="18"/>
      <c r="I115" s="18"/>
    </row>
    <row r="116" spans="1:9" ht="9.75" customHeight="1" x14ac:dyDescent="0.2">
      <c r="A116" s="264"/>
      <c r="B116" s="265"/>
      <c r="C116" s="314"/>
      <c r="D116" s="311"/>
      <c r="E116" s="159"/>
      <c r="F116" s="18"/>
      <c r="G116" s="31"/>
      <c r="H116" s="18"/>
      <c r="I116" s="18"/>
    </row>
    <row r="117" spans="1:9" ht="9.75" customHeight="1" x14ac:dyDescent="0.2">
      <c r="A117" s="264"/>
      <c r="B117" s="265"/>
      <c r="C117" s="314"/>
      <c r="D117" s="311"/>
      <c r="E117" s="159"/>
      <c r="F117" s="18"/>
      <c r="G117" s="31"/>
      <c r="H117" s="18"/>
      <c r="I117" s="18"/>
    </row>
    <row r="118" spans="1:9" ht="9.75" customHeight="1" x14ac:dyDescent="0.2">
      <c r="A118" s="264"/>
      <c r="B118" s="265"/>
      <c r="C118" s="314"/>
      <c r="D118" s="311"/>
      <c r="E118" s="159"/>
      <c r="F118" s="18"/>
      <c r="G118" s="31"/>
      <c r="H118" s="18"/>
      <c r="I118" s="18"/>
    </row>
    <row r="119" spans="1:9" ht="9.75" customHeight="1" x14ac:dyDescent="0.2">
      <c r="A119" s="264"/>
      <c r="B119" s="265"/>
      <c r="C119" s="314"/>
      <c r="D119" s="311"/>
      <c r="E119" s="159"/>
      <c r="F119" s="18"/>
      <c r="G119" s="31"/>
      <c r="H119" s="18"/>
      <c r="I119" s="18"/>
    </row>
    <row r="120" spans="1:9" ht="9.75" customHeight="1" x14ac:dyDescent="0.2">
      <c r="A120" s="264"/>
      <c r="B120" s="265"/>
      <c r="C120" s="314"/>
      <c r="D120" s="311"/>
      <c r="E120" s="159"/>
      <c r="F120" s="18"/>
      <c r="G120" s="31"/>
      <c r="H120" s="18"/>
      <c r="I120" s="18"/>
    </row>
    <row r="121" spans="1:9" ht="9.75" customHeight="1" x14ac:dyDescent="0.2">
      <c r="A121" s="264"/>
      <c r="B121" s="265"/>
      <c r="C121" s="314"/>
      <c r="D121" s="311"/>
      <c r="E121" s="159"/>
      <c r="F121" s="18"/>
      <c r="G121" s="31"/>
      <c r="H121" s="18"/>
      <c r="I121" s="18"/>
    </row>
    <row r="122" spans="1:9" ht="9.75" customHeight="1" x14ac:dyDescent="0.2">
      <c r="A122" s="264"/>
      <c r="B122" s="265"/>
      <c r="C122" s="314"/>
      <c r="D122" s="311"/>
      <c r="E122" s="160"/>
      <c r="F122" s="21"/>
      <c r="G122" s="49"/>
      <c r="H122" s="21"/>
      <c r="I122" s="21"/>
    </row>
  </sheetData>
  <protectedRanges>
    <protectedRange sqref="C3:D4 C6:D6 C8 D12:D122 E15:E32 F12:I32 E33:I122" name="Range1"/>
    <protectedRange password="CDC0" sqref="E12:E14" name="Range1_1"/>
  </protectedRanges>
  <mergeCells count="67">
    <mergeCell ref="A115:A122"/>
    <mergeCell ref="B115:B122"/>
    <mergeCell ref="C115:C122"/>
    <mergeCell ref="D115:D122"/>
    <mergeCell ref="A87:A97"/>
    <mergeCell ref="B87:B97"/>
    <mergeCell ref="C87:C97"/>
    <mergeCell ref="D87:D97"/>
    <mergeCell ref="A98:A114"/>
    <mergeCell ref="B98:B114"/>
    <mergeCell ref="C98:C114"/>
    <mergeCell ref="D98:D114"/>
    <mergeCell ref="A67:A71"/>
    <mergeCell ref="B67:B71"/>
    <mergeCell ref="C67:C71"/>
    <mergeCell ref="D67:D71"/>
    <mergeCell ref="A72:A86"/>
    <mergeCell ref="B72:B86"/>
    <mergeCell ref="C72:C86"/>
    <mergeCell ref="D72:D86"/>
    <mergeCell ref="A54:A59"/>
    <mergeCell ref="B54:B59"/>
    <mergeCell ref="C54:C59"/>
    <mergeCell ref="D54:D59"/>
    <mergeCell ref="A60:A66"/>
    <mergeCell ref="B60:B66"/>
    <mergeCell ref="C60:C66"/>
    <mergeCell ref="D60:D66"/>
    <mergeCell ref="A34:A40"/>
    <mergeCell ref="B34:B40"/>
    <mergeCell ref="C34:C40"/>
    <mergeCell ref="D34:D40"/>
    <mergeCell ref="A41:A52"/>
    <mergeCell ref="B41:B52"/>
    <mergeCell ref="C41:C52"/>
    <mergeCell ref="D41:D52"/>
    <mergeCell ref="A16:A22"/>
    <mergeCell ref="B16:B22"/>
    <mergeCell ref="C16:C22"/>
    <mergeCell ref="D16:D22"/>
    <mergeCell ref="A23:A33"/>
    <mergeCell ref="B23:B33"/>
    <mergeCell ref="C23:C33"/>
    <mergeCell ref="D23:D33"/>
    <mergeCell ref="A12:A15"/>
    <mergeCell ref="B12:B15"/>
    <mergeCell ref="C12:C15"/>
    <mergeCell ref="D12:D15"/>
    <mergeCell ref="E10:E11"/>
    <mergeCell ref="F10:F11"/>
    <mergeCell ref="G10:G11"/>
    <mergeCell ref="I10:I11"/>
    <mergeCell ref="H10:H11"/>
    <mergeCell ref="A7:B7"/>
    <mergeCell ref="C7:D7"/>
    <mergeCell ref="A8:B8"/>
    <mergeCell ref="C8:D8"/>
    <mergeCell ref="A10:B11"/>
    <mergeCell ref="C10:D10"/>
    <mergeCell ref="A6:B6"/>
    <mergeCell ref="C6:D6"/>
    <mergeCell ref="A3:B3"/>
    <mergeCell ref="A4:B4"/>
    <mergeCell ref="C4:D4"/>
    <mergeCell ref="A5:B5"/>
    <mergeCell ref="C5:D5"/>
    <mergeCell ref="C3:D3"/>
  </mergeCells>
  <hyperlinks>
    <hyperlink ref="F4" location="'b. List of result templates'!A1" display="the list of results templates" xr:uid="{00000000-0004-0000-3400-000000000000}"/>
  </hyperlinks>
  <printOptions gridLines="1"/>
  <pageMargins left="0.74803149606299213" right="0.74803149606299213" top="0.98425196850393704" bottom="0.98425196850393704" header="0.51181102362204722" footer="0.51181102362204722"/>
  <pageSetup paperSize="9" scale="79" fitToHeight="3" orientation="landscape" r:id="rId1"/>
  <headerFooter alignWithMargins="0">
    <oddHeader>&amp;CResidue RESULTS for farmed game
Group A&amp;RPage &amp;P of &amp;N</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H79"/>
  <sheetViews>
    <sheetView zoomScaleNormal="100" zoomScaleSheetLayoutView="88" workbookViewId="0">
      <pane xSplit="3" ySplit="10" topLeftCell="D11" activePane="bottomRight" state="frozen"/>
      <selection activeCell="J35" sqref="J35"/>
      <selection pane="topRight" activeCell="J35" sqref="J35"/>
      <selection pane="bottomLeft" activeCell="J35" sqref="J35"/>
      <selection pane="bottomRight" activeCell="E6" sqref="E6"/>
    </sheetView>
  </sheetViews>
  <sheetFormatPr defaultColWidth="9.140625" defaultRowHeight="10.5" x14ac:dyDescent="0.2"/>
  <cols>
    <col min="1" max="1" width="4.5703125" style="3" customWidth="1"/>
    <col min="2" max="2" width="29.42578125" style="3" customWidth="1"/>
    <col min="3" max="3" width="18.5703125" style="2" customWidth="1"/>
    <col min="4" max="4" width="14.140625" style="3" customWidth="1"/>
    <col min="5" max="5" width="30" style="3" customWidth="1"/>
    <col min="6" max="6" width="19.85546875" style="3" customWidth="1"/>
    <col min="7" max="7" width="24.85546875" style="3" customWidth="1"/>
    <col min="8" max="8" width="24.140625" style="3" customWidth="1"/>
    <col min="9" max="16384" width="9.140625" style="3"/>
  </cols>
  <sheetData>
    <row r="1" spans="1:8" ht="20.25" x14ac:dyDescent="0.2">
      <c r="A1" s="43" t="s">
        <v>213</v>
      </c>
      <c r="B1" s="1"/>
    </row>
    <row r="2" spans="1:8" ht="9.75" customHeight="1" thickBot="1" x14ac:dyDescent="0.25"/>
    <row r="3" spans="1:8" ht="12.75" customHeight="1" x14ac:dyDescent="0.2">
      <c r="A3" s="266" t="s">
        <v>45</v>
      </c>
      <c r="B3" s="267"/>
      <c r="C3" s="136"/>
      <c r="E3" s="96" t="s">
        <v>186</v>
      </c>
      <c r="G3" s="104" t="s">
        <v>198</v>
      </c>
      <c r="H3" s="105"/>
    </row>
    <row r="4" spans="1:8" ht="26.25" thickBot="1" x14ac:dyDescent="0.25">
      <c r="A4" s="268" t="s">
        <v>46</v>
      </c>
      <c r="B4" s="369"/>
      <c r="C4" s="162">
        <v>2023</v>
      </c>
      <c r="E4" s="130" t="s">
        <v>185</v>
      </c>
      <c r="F4" s="4"/>
      <c r="G4" s="106" t="s">
        <v>199</v>
      </c>
      <c r="H4" s="107"/>
    </row>
    <row r="5" spans="1:8" ht="21" thickBot="1" x14ac:dyDescent="0.25">
      <c r="A5" s="266" t="s">
        <v>47</v>
      </c>
      <c r="B5" s="278"/>
      <c r="C5" s="126" t="s">
        <v>71</v>
      </c>
      <c r="G5" s="108" t="s">
        <v>200</v>
      </c>
      <c r="H5" s="109"/>
    </row>
    <row r="6" spans="1:8" ht="36.75" customHeight="1" x14ac:dyDescent="0.2">
      <c r="A6" s="265" t="s">
        <v>224</v>
      </c>
      <c r="B6" s="278"/>
      <c r="C6" s="118">
        <v>2000</v>
      </c>
      <c r="G6" s="7"/>
      <c r="H6" s="7"/>
    </row>
    <row r="7" spans="1:8" ht="21.75" customHeight="1" thickBot="1" x14ac:dyDescent="0.25">
      <c r="A7" s="340" t="s">
        <v>215</v>
      </c>
      <c r="B7" s="341"/>
      <c r="C7" s="150">
        <f>IF($C$6&lt;=3000, ($C$6/50), (($C$6-3000)/500)+(3000/50))</f>
        <v>40</v>
      </c>
    </row>
    <row r="8" spans="1:8" ht="21" thickBot="1" x14ac:dyDescent="0.25">
      <c r="A8" s="265" t="s">
        <v>48</v>
      </c>
      <c r="B8" s="278"/>
      <c r="C8" s="118"/>
      <c r="E8" s="92" t="s">
        <v>189</v>
      </c>
      <c r="F8" s="93"/>
    </row>
    <row r="9" spans="1:8" ht="9.75" customHeight="1" x14ac:dyDescent="0.2">
      <c r="B9" s="8"/>
      <c r="C9" s="9"/>
      <c r="D9" s="11"/>
      <c r="E9" s="11"/>
    </row>
    <row r="10" spans="1:8" ht="63" customHeight="1" x14ac:dyDescent="0.2">
      <c r="A10" s="338" t="s">
        <v>99</v>
      </c>
      <c r="B10" s="339"/>
      <c r="C10" s="51" t="s">
        <v>72</v>
      </c>
      <c r="D10" s="47" t="s">
        <v>192</v>
      </c>
      <c r="E10" s="48" t="s">
        <v>1</v>
      </c>
      <c r="F10" s="48" t="s">
        <v>2</v>
      </c>
      <c r="G10" s="48" t="s">
        <v>73</v>
      </c>
      <c r="H10" s="48" t="s">
        <v>196</v>
      </c>
    </row>
    <row r="11" spans="1:8" ht="11.25" customHeight="1" x14ac:dyDescent="0.2">
      <c r="A11" s="307" t="s">
        <v>29</v>
      </c>
      <c r="B11" s="265" t="s">
        <v>42</v>
      </c>
      <c r="C11" s="353"/>
      <c r="D11" s="138"/>
      <c r="E11" s="139"/>
      <c r="F11" s="140"/>
      <c r="G11" s="139"/>
      <c r="H11" s="16"/>
    </row>
    <row r="12" spans="1:8" ht="11.25" customHeight="1" x14ac:dyDescent="0.2">
      <c r="A12" s="307"/>
      <c r="B12" s="265"/>
      <c r="C12" s="354"/>
      <c r="D12" s="141"/>
      <c r="E12" s="142"/>
      <c r="F12" s="143"/>
      <c r="G12" s="142"/>
      <c r="H12" s="17"/>
    </row>
    <row r="13" spans="1:8" ht="11.25" customHeight="1" x14ac:dyDescent="0.2">
      <c r="A13" s="307"/>
      <c r="B13" s="265"/>
      <c r="C13" s="354"/>
      <c r="D13" s="141"/>
      <c r="E13" s="142"/>
      <c r="F13" s="143"/>
      <c r="G13" s="142"/>
      <c r="H13" s="17"/>
    </row>
    <row r="14" spans="1:8" ht="11.25" customHeight="1" x14ac:dyDescent="0.2">
      <c r="A14" s="307"/>
      <c r="B14" s="265"/>
      <c r="C14" s="354"/>
      <c r="D14" s="141"/>
      <c r="E14" s="142"/>
      <c r="F14" s="143"/>
      <c r="G14" s="142"/>
      <c r="H14" s="17"/>
    </row>
    <row r="15" spans="1:8" ht="11.25" customHeight="1" x14ac:dyDescent="0.2">
      <c r="A15" s="307"/>
      <c r="B15" s="265"/>
      <c r="C15" s="354"/>
      <c r="D15" s="141"/>
      <c r="E15" s="142"/>
      <c r="F15" s="143"/>
      <c r="G15" s="142"/>
      <c r="H15" s="17"/>
    </row>
    <row r="16" spans="1:8" ht="11.25" customHeight="1" x14ac:dyDescent="0.2">
      <c r="A16" s="307"/>
      <c r="B16" s="265"/>
      <c r="C16" s="354"/>
      <c r="D16" s="141"/>
      <c r="E16" s="142"/>
      <c r="F16" s="143"/>
      <c r="G16" s="142"/>
      <c r="H16" s="17"/>
    </row>
    <row r="17" spans="1:8" ht="11.25" customHeight="1" x14ac:dyDescent="0.2">
      <c r="A17" s="307"/>
      <c r="B17" s="265"/>
      <c r="C17" s="354"/>
      <c r="D17" s="141"/>
      <c r="E17" s="142"/>
      <c r="F17" s="143"/>
      <c r="G17" s="142"/>
      <c r="H17" s="17"/>
    </row>
    <row r="18" spans="1:8" ht="11.25" customHeight="1" x14ac:dyDescent="0.2">
      <c r="A18" s="307"/>
      <c r="B18" s="265"/>
      <c r="C18" s="354"/>
      <c r="D18" s="141"/>
      <c r="E18" s="142"/>
      <c r="F18" s="143"/>
      <c r="G18" s="142"/>
      <c r="H18" s="17"/>
    </row>
    <row r="19" spans="1:8" ht="11.25" customHeight="1" x14ac:dyDescent="0.2">
      <c r="A19" s="307"/>
      <c r="B19" s="265"/>
      <c r="C19" s="354"/>
      <c r="D19" s="141"/>
      <c r="E19" s="142"/>
      <c r="F19" s="143"/>
      <c r="G19" s="142"/>
      <c r="H19" s="17"/>
    </row>
    <row r="20" spans="1:8" ht="11.25" customHeight="1" x14ac:dyDescent="0.2">
      <c r="A20" s="307"/>
      <c r="B20" s="265"/>
      <c r="C20" s="354"/>
      <c r="D20" s="141"/>
      <c r="E20" s="142"/>
      <c r="F20" s="143"/>
      <c r="G20" s="142"/>
      <c r="H20" s="17"/>
    </row>
    <row r="21" spans="1:8" ht="11.25" customHeight="1" x14ac:dyDescent="0.2">
      <c r="A21" s="307"/>
      <c r="B21" s="265"/>
      <c r="C21" s="354"/>
      <c r="D21" s="141"/>
      <c r="E21" s="142"/>
      <c r="F21" s="143"/>
      <c r="G21" s="142"/>
      <c r="H21" s="17"/>
    </row>
    <row r="22" spans="1:8" ht="11.25" customHeight="1" x14ac:dyDescent="0.2">
      <c r="A22" s="307"/>
      <c r="B22" s="265"/>
      <c r="C22" s="354"/>
      <c r="D22" s="141"/>
      <c r="E22" s="142"/>
      <c r="F22" s="143"/>
      <c r="G22" s="142"/>
      <c r="H22" s="17"/>
    </row>
    <row r="23" spans="1:8" ht="11.25" customHeight="1" x14ac:dyDescent="0.2">
      <c r="A23" s="307"/>
      <c r="B23" s="265"/>
      <c r="C23" s="354"/>
      <c r="D23" s="141"/>
      <c r="E23" s="142"/>
      <c r="F23" s="143"/>
      <c r="G23" s="142"/>
      <c r="H23" s="17"/>
    </row>
    <row r="24" spans="1:8" ht="11.25" customHeight="1" x14ac:dyDescent="0.2">
      <c r="A24" s="307"/>
      <c r="B24" s="265"/>
      <c r="C24" s="354"/>
      <c r="D24" s="141"/>
      <c r="E24" s="142"/>
      <c r="F24" s="143"/>
      <c r="G24" s="142"/>
      <c r="H24" s="17"/>
    </row>
    <row r="25" spans="1:8" ht="11.25" customHeight="1" x14ac:dyDescent="0.2">
      <c r="A25" s="307"/>
      <c r="B25" s="265"/>
      <c r="C25" s="354"/>
      <c r="D25" s="141"/>
      <c r="E25" s="142"/>
      <c r="F25" s="143"/>
      <c r="G25" s="142"/>
      <c r="H25" s="17"/>
    </row>
    <row r="26" spans="1:8" ht="11.25" customHeight="1" x14ac:dyDescent="0.2">
      <c r="A26" s="307"/>
      <c r="B26" s="265"/>
      <c r="C26" s="354"/>
      <c r="D26" s="141"/>
      <c r="E26" s="142"/>
      <c r="F26" s="143"/>
      <c r="G26" s="142"/>
      <c r="H26" s="17"/>
    </row>
    <row r="27" spans="1:8" ht="11.25" customHeight="1" x14ac:dyDescent="0.2">
      <c r="A27" s="307"/>
      <c r="B27" s="265"/>
      <c r="C27" s="354"/>
      <c r="D27" s="141"/>
      <c r="E27" s="142"/>
      <c r="F27" s="143"/>
      <c r="G27" s="142"/>
      <c r="H27" s="17"/>
    </row>
    <row r="28" spans="1:8" ht="11.25" customHeight="1" x14ac:dyDescent="0.2">
      <c r="A28" s="307"/>
      <c r="B28" s="265"/>
      <c r="C28" s="354"/>
      <c r="D28" s="141"/>
      <c r="E28" s="142"/>
      <c r="F28" s="143"/>
      <c r="G28" s="142"/>
      <c r="H28" s="17"/>
    </row>
    <row r="29" spans="1:8" ht="11.25" customHeight="1" x14ac:dyDescent="0.2">
      <c r="A29" s="307"/>
      <c r="B29" s="265"/>
      <c r="C29" s="354"/>
      <c r="D29" s="141"/>
      <c r="E29" s="142"/>
      <c r="F29" s="143"/>
      <c r="G29" s="142"/>
      <c r="H29" s="17"/>
    </row>
    <row r="30" spans="1:8" ht="11.25" customHeight="1" x14ac:dyDescent="0.2">
      <c r="A30" s="307"/>
      <c r="B30" s="265"/>
      <c r="C30" s="354"/>
      <c r="D30" s="141"/>
      <c r="E30" s="142"/>
      <c r="F30" s="143"/>
      <c r="G30" s="142"/>
      <c r="H30" s="17"/>
    </row>
    <row r="31" spans="1:8" ht="11.25" customHeight="1" x14ac:dyDescent="0.2">
      <c r="A31" s="307"/>
      <c r="B31" s="265"/>
      <c r="C31" s="354"/>
      <c r="D31" s="141"/>
      <c r="E31" s="142"/>
      <c r="F31" s="143"/>
      <c r="G31" s="142"/>
      <c r="H31" s="17"/>
    </row>
    <row r="32" spans="1:8" ht="11.25" customHeight="1" x14ac:dyDescent="0.2">
      <c r="A32" s="307"/>
      <c r="B32" s="265"/>
      <c r="C32" s="354"/>
      <c r="D32" s="141"/>
      <c r="E32" s="142"/>
      <c r="F32" s="143"/>
      <c r="G32" s="142"/>
      <c r="H32" s="17"/>
    </row>
    <row r="33" spans="1:8" ht="11.25" customHeight="1" x14ac:dyDescent="0.2">
      <c r="A33" s="307"/>
      <c r="B33" s="265"/>
      <c r="C33" s="354"/>
      <c r="D33" s="141"/>
      <c r="E33" s="142"/>
      <c r="F33" s="143"/>
      <c r="G33" s="142"/>
      <c r="H33" s="17"/>
    </row>
    <row r="34" spans="1:8" ht="11.25" customHeight="1" x14ac:dyDescent="0.2">
      <c r="A34" s="307"/>
      <c r="B34" s="265"/>
      <c r="C34" s="354"/>
      <c r="D34" s="141"/>
      <c r="E34" s="142"/>
      <c r="F34" s="143"/>
      <c r="G34" s="142"/>
      <c r="H34" s="17"/>
    </row>
    <row r="35" spans="1:8" ht="11.25" customHeight="1" x14ac:dyDescent="0.2">
      <c r="A35" s="307"/>
      <c r="B35" s="265"/>
      <c r="C35" s="354"/>
      <c r="D35" s="141"/>
      <c r="E35" s="142"/>
      <c r="F35" s="143"/>
      <c r="G35" s="142"/>
      <c r="H35" s="17"/>
    </row>
    <row r="36" spans="1:8" ht="11.25" customHeight="1" x14ac:dyDescent="0.2">
      <c r="A36" s="307"/>
      <c r="B36" s="265"/>
      <c r="C36" s="354"/>
      <c r="D36" s="141"/>
      <c r="E36" s="142"/>
      <c r="F36" s="143"/>
      <c r="G36" s="142"/>
      <c r="H36" s="17"/>
    </row>
    <row r="37" spans="1:8" ht="11.25" customHeight="1" x14ac:dyDescent="0.2">
      <c r="A37" s="307"/>
      <c r="B37" s="265"/>
      <c r="C37" s="354"/>
      <c r="D37" s="141"/>
      <c r="E37" s="142"/>
      <c r="F37" s="143"/>
      <c r="G37" s="142"/>
      <c r="H37" s="17"/>
    </row>
    <row r="38" spans="1:8" ht="11.25" customHeight="1" x14ac:dyDescent="0.2">
      <c r="A38" s="307"/>
      <c r="B38" s="265"/>
      <c r="C38" s="354"/>
      <c r="D38" s="141"/>
      <c r="E38" s="142"/>
      <c r="F38" s="143"/>
      <c r="G38" s="142"/>
      <c r="H38" s="17"/>
    </row>
    <row r="39" spans="1:8" ht="11.25" customHeight="1" x14ac:dyDescent="0.2">
      <c r="A39" s="307"/>
      <c r="B39" s="265"/>
      <c r="C39" s="354"/>
      <c r="D39" s="141"/>
      <c r="E39" s="142"/>
      <c r="F39" s="143"/>
      <c r="G39" s="142"/>
      <c r="H39" s="17"/>
    </row>
    <row r="40" spans="1:8" ht="11.25" customHeight="1" x14ac:dyDescent="0.2">
      <c r="A40" s="307"/>
      <c r="B40" s="265"/>
      <c r="C40" s="354"/>
      <c r="D40" s="141"/>
      <c r="E40" s="142"/>
      <c r="F40" s="143"/>
      <c r="G40" s="142"/>
      <c r="H40" s="17"/>
    </row>
    <row r="41" spans="1:8" ht="11.25" customHeight="1" x14ac:dyDescent="0.2">
      <c r="A41" s="307"/>
      <c r="B41" s="265"/>
      <c r="C41" s="354"/>
      <c r="D41" s="141"/>
      <c r="E41" s="142"/>
      <c r="F41" s="143"/>
      <c r="G41" s="142"/>
      <c r="H41" s="17"/>
    </row>
    <row r="42" spans="1:8" ht="11.25" customHeight="1" x14ac:dyDescent="0.2">
      <c r="A42" s="307"/>
      <c r="B42" s="265"/>
      <c r="C42" s="354"/>
      <c r="D42" s="141"/>
      <c r="E42" s="142"/>
      <c r="F42" s="143"/>
      <c r="G42" s="142"/>
      <c r="H42" s="17"/>
    </row>
    <row r="43" spans="1:8" ht="11.25" customHeight="1" x14ac:dyDescent="0.2">
      <c r="A43" s="307"/>
      <c r="B43" s="265"/>
      <c r="C43" s="354"/>
      <c r="D43" s="141"/>
      <c r="E43" s="142"/>
      <c r="F43" s="143"/>
      <c r="G43" s="142"/>
      <c r="H43" s="17"/>
    </row>
    <row r="44" spans="1:8" ht="11.25" customHeight="1" x14ac:dyDescent="0.2">
      <c r="A44" s="307"/>
      <c r="B44" s="265"/>
      <c r="C44" s="354"/>
      <c r="D44" s="141"/>
      <c r="E44" s="142"/>
      <c r="F44" s="143"/>
      <c r="G44" s="142"/>
      <c r="H44" s="17"/>
    </row>
    <row r="45" spans="1:8" ht="11.25" customHeight="1" x14ac:dyDescent="0.2">
      <c r="A45" s="307"/>
      <c r="B45" s="265"/>
      <c r="C45" s="354"/>
      <c r="D45" s="141"/>
      <c r="E45" s="142"/>
      <c r="F45" s="143"/>
      <c r="G45" s="142"/>
      <c r="H45" s="17"/>
    </row>
    <row r="46" spans="1:8" ht="11.25" customHeight="1" x14ac:dyDescent="0.2">
      <c r="A46" s="307"/>
      <c r="B46" s="265"/>
      <c r="C46" s="354"/>
      <c r="D46" s="141"/>
      <c r="E46" s="142"/>
      <c r="F46" s="143"/>
      <c r="G46" s="142"/>
      <c r="H46" s="17"/>
    </row>
    <row r="47" spans="1:8" ht="11.25" customHeight="1" x14ac:dyDescent="0.2">
      <c r="A47" s="307"/>
      <c r="B47" s="265"/>
      <c r="C47" s="354"/>
      <c r="D47" s="141"/>
      <c r="E47" s="142"/>
      <c r="F47" s="143"/>
      <c r="G47" s="142"/>
      <c r="H47" s="17"/>
    </row>
    <row r="48" spans="1:8" ht="11.25" customHeight="1" x14ac:dyDescent="0.2">
      <c r="A48" s="307"/>
      <c r="B48" s="265"/>
      <c r="C48" s="354"/>
      <c r="D48" s="141"/>
      <c r="E48" s="142"/>
      <c r="F48" s="143"/>
      <c r="G48" s="142"/>
      <c r="H48" s="17"/>
    </row>
    <row r="49" spans="1:8" ht="11.25" customHeight="1" x14ac:dyDescent="0.2">
      <c r="A49" s="307"/>
      <c r="B49" s="265"/>
      <c r="C49" s="354"/>
      <c r="D49" s="141"/>
      <c r="E49" s="142"/>
      <c r="F49" s="143"/>
      <c r="G49" s="142"/>
      <c r="H49" s="17"/>
    </row>
    <row r="50" spans="1:8" ht="11.25" customHeight="1" x14ac:dyDescent="0.2">
      <c r="A50" s="307"/>
      <c r="B50" s="265"/>
      <c r="C50" s="354"/>
      <c r="D50" s="141"/>
      <c r="E50" s="142"/>
      <c r="F50" s="143"/>
      <c r="G50" s="142"/>
      <c r="H50" s="17"/>
    </row>
    <row r="51" spans="1:8" ht="11.25" customHeight="1" x14ac:dyDescent="0.2">
      <c r="A51" s="307"/>
      <c r="B51" s="265"/>
      <c r="C51" s="354"/>
      <c r="D51" s="141"/>
      <c r="E51" s="142"/>
      <c r="F51" s="143"/>
      <c r="G51" s="142"/>
      <c r="H51" s="17"/>
    </row>
    <row r="52" spans="1:8" ht="11.25" customHeight="1" x14ac:dyDescent="0.2">
      <c r="A52" s="307"/>
      <c r="B52" s="265"/>
      <c r="C52" s="354"/>
      <c r="D52" s="141"/>
      <c r="E52" s="142"/>
      <c r="F52" s="143"/>
      <c r="G52" s="142"/>
      <c r="H52" s="17"/>
    </row>
    <row r="53" spans="1:8" ht="11.25" customHeight="1" x14ac:dyDescent="0.2">
      <c r="A53" s="307"/>
      <c r="B53" s="265"/>
      <c r="C53" s="355"/>
      <c r="D53" s="144"/>
      <c r="E53" s="145"/>
      <c r="F53" s="146"/>
      <c r="G53" s="145"/>
      <c r="H53" s="22"/>
    </row>
    <row r="54" spans="1:8" ht="11.25" customHeight="1" x14ac:dyDescent="0.2">
      <c r="A54" s="307" t="s">
        <v>30</v>
      </c>
      <c r="B54" s="265" t="s">
        <v>31</v>
      </c>
      <c r="C54" s="353"/>
      <c r="D54" s="141"/>
      <c r="E54" s="142"/>
      <c r="F54" s="143"/>
      <c r="G54" s="142"/>
      <c r="H54" s="17"/>
    </row>
    <row r="55" spans="1:8" ht="11.25" customHeight="1" x14ac:dyDescent="0.2">
      <c r="A55" s="307"/>
      <c r="B55" s="265"/>
      <c r="C55" s="354"/>
      <c r="D55" s="141"/>
      <c r="E55" s="142"/>
      <c r="F55" s="143"/>
      <c r="G55" s="142"/>
      <c r="H55" s="17"/>
    </row>
    <row r="56" spans="1:8" ht="11.25" customHeight="1" x14ac:dyDescent="0.2">
      <c r="A56" s="307"/>
      <c r="B56" s="265"/>
      <c r="C56" s="354"/>
      <c r="D56" s="141"/>
      <c r="E56" s="142"/>
      <c r="F56" s="143"/>
      <c r="G56" s="142"/>
      <c r="H56" s="17"/>
    </row>
    <row r="57" spans="1:8" ht="11.25" customHeight="1" x14ac:dyDescent="0.2">
      <c r="A57" s="307"/>
      <c r="B57" s="265"/>
      <c r="C57" s="354"/>
      <c r="D57" s="141"/>
      <c r="E57" s="142"/>
      <c r="F57" s="143"/>
      <c r="G57" s="142"/>
      <c r="H57" s="17"/>
    </row>
    <row r="58" spans="1:8" ht="11.25" customHeight="1" x14ac:dyDescent="0.2">
      <c r="A58" s="307"/>
      <c r="B58" s="265"/>
      <c r="C58" s="355"/>
      <c r="D58" s="144"/>
      <c r="E58" s="145"/>
      <c r="F58" s="146"/>
      <c r="G58" s="145"/>
      <c r="H58" s="22"/>
    </row>
    <row r="59" spans="1:8" ht="11.25" customHeight="1" x14ac:dyDescent="0.2">
      <c r="A59" s="124" t="s">
        <v>32</v>
      </c>
      <c r="B59" s="122" t="s">
        <v>33</v>
      </c>
      <c r="C59" s="137"/>
      <c r="D59" s="147"/>
      <c r="E59" s="148"/>
      <c r="F59" s="149"/>
      <c r="G59" s="148"/>
      <c r="H59" s="133"/>
    </row>
    <row r="60" spans="1:8" ht="11.25" customHeight="1" x14ac:dyDescent="0.2">
      <c r="A60" s="307" t="s">
        <v>34</v>
      </c>
      <c r="B60" s="265" t="s">
        <v>35</v>
      </c>
      <c r="C60" s="353"/>
      <c r="D60" s="141"/>
      <c r="E60" s="142"/>
      <c r="F60" s="143"/>
      <c r="G60" s="142"/>
      <c r="H60" s="17"/>
    </row>
    <row r="61" spans="1:8" ht="11.25" customHeight="1" x14ac:dyDescent="0.2">
      <c r="A61" s="307"/>
      <c r="B61" s="265"/>
      <c r="C61" s="354"/>
      <c r="D61" s="141"/>
      <c r="E61" s="142"/>
      <c r="F61" s="143"/>
      <c r="G61" s="142"/>
      <c r="H61" s="17"/>
    </row>
    <row r="62" spans="1:8" ht="11.25" customHeight="1" x14ac:dyDescent="0.2">
      <c r="A62" s="307"/>
      <c r="B62" s="265"/>
      <c r="C62" s="354"/>
      <c r="D62" s="141"/>
      <c r="E62" s="142"/>
      <c r="F62" s="143"/>
      <c r="G62" s="142"/>
      <c r="H62" s="17"/>
    </row>
    <row r="63" spans="1:8" ht="11.25" customHeight="1" x14ac:dyDescent="0.2">
      <c r="A63" s="307"/>
      <c r="B63" s="265"/>
      <c r="C63" s="354"/>
      <c r="D63" s="141"/>
      <c r="E63" s="142"/>
      <c r="F63" s="143"/>
      <c r="G63" s="142"/>
      <c r="H63" s="17"/>
    </row>
    <row r="64" spans="1:8" ht="11.25" customHeight="1" x14ac:dyDescent="0.2">
      <c r="A64" s="307"/>
      <c r="B64" s="265"/>
      <c r="C64" s="354"/>
      <c r="D64" s="141"/>
      <c r="E64" s="142"/>
      <c r="F64" s="143"/>
      <c r="G64" s="142"/>
      <c r="H64" s="17"/>
    </row>
    <row r="65" spans="1:8" ht="11.25" customHeight="1" x14ac:dyDescent="0.2">
      <c r="A65" s="307"/>
      <c r="B65" s="265"/>
      <c r="C65" s="354"/>
      <c r="D65" s="141"/>
      <c r="E65" s="142"/>
      <c r="F65" s="143"/>
      <c r="G65" s="142"/>
      <c r="H65" s="17"/>
    </row>
    <row r="66" spans="1:8" ht="11.25" customHeight="1" x14ac:dyDescent="0.2">
      <c r="A66" s="307"/>
      <c r="B66" s="265"/>
      <c r="C66" s="354"/>
      <c r="D66" s="141"/>
      <c r="E66" s="142"/>
      <c r="F66" s="143"/>
      <c r="G66" s="142"/>
      <c r="H66" s="17"/>
    </row>
    <row r="67" spans="1:8" ht="11.25" customHeight="1" x14ac:dyDescent="0.2">
      <c r="A67" s="307"/>
      <c r="B67" s="265"/>
      <c r="C67" s="354"/>
      <c r="D67" s="141"/>
      <c r="E67" s="142"/>
      <c r="F67" s="143"/>
      <c r="G67" s="142"/>
      <c r="H67" s="17"/>
    </row>
    <row r="68" spans="1:8" ht="11.25" customHeight="1" x14ac:dyDescent="0.2">
      <c r="A68" s="307"/>
      <c r="B68" s="265"/>
      <c r="C68" s="355"/>
      <c r="D68" s="144"/>
      <c r="E68" s="145"/>
      <c r="F68" s="146"/>
      <c r="G68" s="145"/>
      <c r="H68" s="22"/>
    </row>
    <row r="69" spans="1:8" ht="11.25" customHeight="1" x14ac:dyDescent="0.2">
      <c r="A69" s="307" t="s">
        <v>36</v>
      </c>
      <c r="B69" s="265" t="s">
        <v>43</v>
      </c>
      <c r="C69" s="353"/>
      <c r="D69" s="141"/>
      <c r="E69" s="142"/>
      <c r="F69" s="143"/>
      <c r="G69" s="142"/>
      <c r="H69" s="17"/>
    </row>
    <row r="70" spans="1:8" ht="11.25" customHeight="1" x14ac:dyDescent="0.2">
      <c r="A70" s="307"/>
      <c r="B70" s="265"/>
      <c r="C70" s="354"/>
      <c r="D70" s="141"/>
      <c r="E70" s="142"/>
      <c r="F70" s="143"/>
      <c r="G70" s="142"/>
      <c r="H70" s="17"/>
    </row>
    <row r="71" spans="1:8" ht="11.25" customHeight="1" x14ac:dyDescent="0.2">
      <c r="A71" s="307"/>
      <c r="B71" s="265"/>
      <c r="C71" s="354"/>
      <c r="D71" s="141"/>
      <c r="E71" s="142"/>
      <c r="F71" s="143"/>
      <c r="G71" s="142"/>
      <c r="H71" s="17"/>
    </row>
    <row r="72" spans="1:8" ht="11.25" customHeight="1" x14ac:dyDescent="0.2">
      <c r="A72" s="307"/>
      <c r="B72" s="265"/>
      <c r="C72" s="354"/>
      <c r="D72" s="141"/>
      <c r="E72" s="142"/>
      <c r="F72" s="143"/>
      <c r="G72" s="142"/>
      <c r="H72" s="17"/>
    </row>
    <row r="73" spans="1:8" ht="11.25" customHeight="1" x14ac:dyDescent="0.2">
      <c r="A73" s="307"/>
      <c r="B73" s="265"/>
      <c r="C73" s="354"/>
      <c r="D73" s="141"/>
      <c r="E73" s="142"/>
      <c r="F73" s="143"/>
      <c r="G73" s="142"/>
      <c r="H73" s="17"/>
    </row>
    <row r="74" spans="1:8" ht="11.25" customHeight="1" x14ac:dyDescent="0.2">
      <c r="A74" s="307"/>
      <c r="B74" s="265"/>
      <c r="C74" s="355"/>
      <c r="D74" s="144"/>
      <c r="E74" s="145"/>
      <c r="F74" s="146"/>
      <c r="G74" s="145"/>
      <c r="H74" s="22"/>
    </row>
    <row r="75" spans="1:8" ht="11.25" customHeight="1" x14ac:dyDescent="0.2">
      <c r="A75" s="307" t="s">
        <v>37</v>
      </c>
      <c r="B75" s="265" t="s">
        <v>38</v>
      </c>
      <c r="C75" s="353"/>
      <c r="D75" s="141"/>
      <c r="E75" s="142"/>
      <c r="F75" s="143"/>
      <c r="G75" s="142"/>
      <c r="H75" s="17"/>
    </row>
    <row r="76" spans="1:8" ht="11.25" customHeight="1" x14ac:dyDescent="0.2">
      <c r="A76" s="307"/>
      <c r="B76" s="265"/>
      <c r="C76" s="354"/>
      <c r="D76" s="141"/>
      <c r="E76" s="142"/>
      <c r="F76" s="143"/>
      <c r="G76" s="142"/>
      <c r="H76" s="17"/>
    </row>
    <row r="77" spans="1:8" ht="11.25" customHeight="1" x14ac:dyDescent="0.2">
      <c r="A77" s="307"/>
      <c r="B77" s="265"/>
      <c r="C77" s="354"/>
      <c r="D77" s="141"/>
      <c r="E77" s="142"/>
      <c r="F77" s="143"/>
      <c r="G77" s="142"/>
      <c r="H77" s="17"/>
    </row>
    <row r="78" spans="1:8" ht="11.25" customHeight="1" x14ac:dyDescent="0.2">
      <c r="A78" s="307"/>
      <c r="B78" s="265"/>
      <c r="C78" s="354"/>
      <c r="D78" s="141"/>
      <c r="E78" s="142"/>
      <c r="F78" s="143"/>
      <c r="G78" s="142"/>
      <c r="H78" s="17"/>
    </row>
    <row r="79" spans="1:8" ht="11.25" customHeight="1" x14ac:dyDescent="0.2">
      <c r="A79" s="307"/>
      <c r="B79" s="265"/>
      <c r="C79" s="355"/>
      <c r="D79" s="144"/>
      <c r="E79" s="145"/>
      <c r="F79" s="146"/>
      <c r="G79" s="145"/>
      <c r="H79" s="22"/>
    </row>
  </sheetData>
  <protectedRanges>
    <protectedRange sqref="C6 C8 C3:C4 D11:H79" name="Range1"/>
  </protectedRanges>
  <mergeCells count="22">
    <mergeCell ref="A75:A79"/>
    <mergeCell ref="B75:B79"/>
    <mergeCell ref="C75:C79"/>
    <mergeCell ref="A60:A68"/>
    <mergeCell ref="B60:B68"/>
    <mergeCell ref="C60:C68"/>
    <mergeCell ref="A69:A74"/>
    <mergeCell ref="B69:B74"/>
    <mergeCell ref="C69:C74"/>
    <mergeCell ref="A11:A53"/>
    <mergeCell ref="B11:B53"/>
    <mergeCell ref="C11:C53"/>
    <mergeCell ref="A54:A58"/>
    <mergeCell ref="B54:B58"/>
    <mergeCell ref="C54:C58"/>
    <mergeCell ref="A7:B7"/>
    <mergeCell ref="A8:B8"/>
    <mergeCell ref="A10:B10"/>
    <mergeCell ref="A6:B6"/>
    <mergeCell ref="A3:B3"/>
    <mergeCell ref="A4:B4"/>
    <mergeCell ref="A5:B5"/>
  </mergeCells>
  <hyperlinks>
    <hyperlink ref="E4" location="'b. List of result templates'!A1" display="the list of results templates" xr:uid="{00000000-0004-0000-3500-000000000000}"/>
  </hyperlinks>
  <printOptions gridLines="1"/>
  <pageMargins left="0.74803149606299213" right="0.74803149606299213" top="0.98425196850393704" bottom="0.98425196850393704" header="0.51181102362204722" footer="0.51181102362204722"/>
  <pageSetup paperSize="9" scale="80" fitToHeight="3" orientation="landscape" r:id="rId1"/>
  <headerFooter alignWithMargins="0">
    <oddHeader>&amp;CResidue RESULTS for farmed game
Group B&amp;RPage &amp;P of &amp;N</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G37"/>
  <sheetViews>
    <sheetView zoomScaleNormal="100" zoomScaleSheetLayoutView="100" workbookViewId="0">
      <pane xSplit="2" ySplit="8" topLeftCell="C9" activePane="bottomRight" state="frozen"/>
      <selection activeCell="J35" sqref="J35"/>
      <selection pane="topRight" activeCell="J35" sqref="J35"/>
      <selection pane="bottomLeft" activeCell="J35" sqref="J35"/>
      <selection pane="bottomRight" activeCell="I17" sqref="I17"/>
    </sheetView>
  </sheetViews>
  <sheetFormatPr defaultColWidth="9.140625" defaultRowHeight="10.5" x14ac:dyDescent="0.2"/>
  <cols>
    <col min="1" max="1" width="40.140625" style="3" customWidth="1"/>
    <col min="2" max="2" width="18.42578125" style="2" customWidth="1"/>
    <col min="3" max="3" width="15.5703125" style="3" customWidth="1"/>
    <col min="4" max="4" width="31.42578125" style="3" customWidth="1"/>
    <col min="5" max="5" width="15.5703125" style="3" customWidth="1"/>
    <col min="6" max="6" width="24.5703125" style="3" customWidth="1"/>
    <col min="7" max="7" width="30.140625" style="3" customWidth="1"/>
    <col min="8" max="16384" width="9.140625" style="3"/>
  </cols>
  <sheetData>
    <row r="1" spans="1:7" ht="20.25" x14ac:dyDescent="0.2">
      <c r="A1" s="43" t="s">
        <v>207</v>
      </c>
    </row>
    <row r="2" spans="1:7" ht="9.75" customHeight="1" thickBot="1" x14ac:dyDescent="0.25"/>
    <row r="3" spans="1:7" ht="12.75" customHeight="1" x14ac:dyDescent="0.2">
      <c r="A3" s="44" t="s">
        <v>45</v>
      </c>
      <c r="B3" s="40"/>
      <c r="D3" s="96" t="s">
        <v>186</v>
      </c>
      <c r="F3" s="104" t="s">
        <v>198</v>
      </c>
      <c r="G3" s="105"/>
    </row>
    <row r="4" spans="1:7" ht="16.5" customHeight="1" thickBot="1" x14ac:dyDescent="0.25">
      <c r="A4" s="45" t="s">
        <v>46</v>
      </c>
      <c r="B4" s="41">
        <v>2023</v>
      </c>
      <c r="D4" s="97" t="s">
        <v>185</v>
      </c>
      <c r="E4" s="4"/>
      <c r="F4" s="106" t="s">
        <v>199</v>
      </c>
      <c r="G4" s="107"/>
    </row>
    <row r="5" spans="1:7" ht="21" thickBot="1" x14ac:dyDescent="0.25">
      <c r="A5" s="44" t="s">
        <v>47</v>
      </c>
      <c r="B5" s="126" t="s">
        <v>71</v>
      </c>
      <c r="F5" s="108" t="s">
        <v>200</v>
      </c>
      <c r="G5" s="109"/>
    </row>
    <row r="6" spans="1:7" ht="20.25" customHeight="1" thickBot="1" x14ac:dyDescent="0.25">
      <c r="A6" s="25" t="s">
        <v>86</v>
      </c>
      <c r="B6" s="38"/>
      <c r="D6" s="92" t="s">
        <v>189</v>
      </c>
      <c r="E6" s="93"/>
    </row>
    <row r="7" spans="1:7" ht="9.75" customHeight="1" x14ac:dyDescent="0.2">
      <c r="B7" s="9"/>
      <c r="C7" s="11"/>
      <c r="D7" s="11"/>
    </row>
    <row r="8" spans="1:7" s="12" customFormat="1" ht="63" customHeight="1" x14ac:dyDescent="0.2">
      <c r="A8" s="48" t="s">
        <v>100</v>
      </c>
      <c r="B8" s="47" t="s">
        <v>72</v>
      </c>
      <c r="C8" s="47" t="s">
        <v>192</v>
      </c>
      <c r="D8" s="48" t="s">
        <v>1</v>
      </c>
      <c r="E8" s="48" t="s">
        <v>2</v>
      </c>
      <c r="F8" s="48" t="s">
        <v>73</v>
      </c>
      <c r="G8" s="48" t="s">
        <v>196</v>
      </c>
    </row>
    <row r="9" spans="1:7" ht="9.75" customHeight="1" x14ac:dyDescent="0.2">
      <c r="A9" s="265" t="s">
        <v>75</v>
      </c>
      <c r="B9" s="304"/>
      <c r="C9" s="98"/>
      <c r="D9" s="17"/>
      <c r="E9" s="18"/>
      <c r="F9" s="18"/>
      <c r="G9" s="18"/>
    </row>
    <row r="10" spans="1:7" ht="9.75" customHeight="1" x14ac:dyDescent="0.2">
      <c r="A10" s="265"/>
      <c r="B10" s="304"/>
      <c r="C10" s="112"/>
      <c r="D10" s="31"/>
      <c r="E10" s="18"/>
      <c r="F10" s="18"/>
      <c r="G10" s="18"/>
    </row>
    <row r="11" spans="1:7" ht="9.75" customHeight="1" x14ac:dyDescent="0.2">
      <c r="A11" s="265"/>
      <c r="B11" s="304"/>
      <c r="C11" s="94"/>
      <c r="D11" s="31"/>
      <c r="E11" s="18"/>
      <c r="F11" s="18"/>
      <c r="G11" s="18"/>
    </row>
    <row r="12" spans="1:7" ht="9.75" customHeight="1" x14ac:dyDescent="0.2">
      <c r="A12" s="265"/>
      <c r="B12" s="304"/>
      <c r="C12" s="112"/>
      <c r="D12" s="31"/>
      <c r="E12" s="18"/>
      <c r="F12" s="18"/>
      <c r="G12" s="18"/>
    </row>
    <row r="13" spans="1:7" ht="9.75" customHeight="1" x14ac:dyDescent="0.2">
      <c r="A13" s="265"/>
      <c r="B13" s="304"/>
      <c r="C13" s="94"/>
      <c r="D13" s="31"/>
      <c r="E13" s="18"/>
      <c r="F13" s="18"/>
      <c r="G13" s="18"/>
    </row>
    <row r="14" spans="1:7" ht="9.75" customHeight="1" x14ac:dyDescent="0.2">
      <c r="A14" s="265"/>
      <c r="B14" s="304"/>
      <c r="C14" s="112"/>
      <c r="D14" s="31"/>
      <c r="E14" s="18"/>
      <c r="F14" s="18"/>
      <c r="G14" s="18"/>
    </row>
    <row r="15" spans="1:7" ht="9.75" customHeight="1" x14ac:dyDescent="0.2">
      <c r="A15" s="265"/>
      <c r="B15" s="304"/>
      <c r="C15" s="99"/>
      <c r="D15" s="49"/>
      <c r="E15" s="21"/>
      <c r="F15" s="21"/>
      <c r="G15" s="21"/>
    </row>
    <row r="16" spans="1:7" s="34" customFormat="1" ht="9" customHeight="1" x14ac:dyDescent="0.2">
      <c r="A16" s="265" t="s">
        <v>76</v>
      </c>
      <c r="B16" s="300"/>
      <c r="C16" s="98"/>
      <c r="D16" s="24"/>
      <c r="E16" s="17"/>
      <c r="F16" s="17"/>
      <c r="G16" s="17"/>
    </row>
    <row r="17" spans="1:7" ht="9.75" customHeight="1" x14ac:dyDescent="0.2">
      <c r="A17" s="265"/>
      <c r="B17" s="300"/>
      <c r="C17" s="94"/>
      <c r="D17" s="31"/>
      <c r="E17" s="18"/>
      <c r="F17" s="18"/>
      <c r="G17" s="18"/>
    </row>
    <row r="18" spans="1:7" ht="9.75" customHeight="1" x14ac:dyDescent="0.2">
      <c r="A18" s="265"/>
      <c r="B18" s="300"/>
      <c r="C18" s="112"/>
      <c r="D18" s="31"/>
      <c r="E18" s="18"/>
      <c r="F18" s="18"/>
      <c r="G18" s="18"/>
    </row>
    <row r="19" spans="1:7" ht="9.75" customHeight="1" x14ac:dyDescent="0.2">
      <c r="A19" s="265"/>
      <c r="B19" s="300"/>
      <c r="C19" s="94"/>
      <c r="D19" s="31"/>
      <c r="E19" s="18"/>
      <c r="F19" s="18"/>
      <c r="G19" s="18"/>
    </row>
    <row r="20" spans="1:7" ht="9.75" customHeight="1" x14ac:dyDescent="0.2">
      <c r="A20" s="265"/>
      <c r="B20" s="300"/>
      <c r="C20" s="101"/>
      <c r="D20" s="49"/>
      <c r="E20" s="21"/>
      <c r="F20" s="21"/>
      <c r="G20" s="21"/>
    </row>
    <row r="21" spans="1:7" ht="9.75" customHeight="1" x14ac:dyDescent="0.2">
      <c r="A21" s="265" t="s">
        <v>77</v>
      </c>
      <c r="B21" s="300"/>
      <c r="C21" s="95"/>
      <c r="D21" s="24"/>
      <c r="E21" s="17"/>
      <c r="F21" s="17"/>
      <c r="G21" s="17"/>
    </row>
    <row r="22" spans="1:7" ht="9.75" customHeight="1" x14ac:dyDescent="0.2">
      <c r="A22" s="265"/>
      <c r="B22" s="300"/>
      <c r="C22" s="112"/>
      <c r="D22" s="31"/>
      <c r="E22" s="18"/>
      <c r="F22" s="18"/>
      <c r="G22" s="18"/>
    </row>
    <row r="23" spans="1:7" ht="9.75" customHeight="1" x14ac:dyDescent="0.2">
      <c r="A23" s="265"/>
      <c r="B23" s="300"/>
      <c r="C23" s="94"/>
      <c r="D23" s="31"/>
      <c r="E23" s="18"/>
      <c r="F23" s="18"/>
      <c r="G23" s="18"/>
    </row>
    <row r="24" spans="1:7" ht="9.75" customHeight="1" x14ac:dyDescent="0.2">
      <c r="A24" s="265"/>
      <c r="B24" s="300"/>
      <c r="C24" s="112"/>
      <c r="D24" s="31"/>
      <c r="E24" s="18"/>
      <c r="F24" s="18"/>
      <c r="G24" s="18"/>
    </row>
    <row r="25" spans="1:7" ht="9.75" customHeight="1" x14ac:dyDescent="0.2">
      <c r="A25" s="265"/>
      <c r="B25" s="300"/>
      <c r="C25" s="99"/>
      <c r="D25" s="49"/>
      <c r="E25" s="21"/>
      <c r="F25" s="21"/>
      <c r="G25" s="21"/>
    </row>
    <row r="26" spans="1:7" s="34" customFormat="1" ht="12.75" customHeight="1" x14ac:dyDescent="0.2">
      <c r="A26" s="265" t="s">
        <v>78</v>
      </c>
      <c r="B26" s="300"/>
      <c r="C26" s="98"/>
      <c r="D26" s="24"/>
      <c r="E26" s="17"/>
      <c r="F26" s="17"/>
      <c r="G26" s="17"/>
    </row>
    <row r="27" spans="1:7" ht="9.75" customHeight="1" x14ac:dyDescent="0.2">
      <c r="A27" s="265"/>
      <c r="B27" s="300"/>
      <c r="C27" s="94"/>
      <c r="D27" s="31"/>
      <c r="E27" s="18"/>
      <c r="F27" s="18"/>
      <c r="G27" s="18"/>
    </row>
    <row r="28" spans="1:7" ht="9.75" customHeight="1" x14ac:dyDescent="0.2">
      <c r="A28" s="265"/>
      <c r="B28" s="300"/>
      <c r="C28" s="112"/>
      <c r="D28" s="31"/>
      <c r="E28" s="18"/>
      <c r="F28" s="18"/>
      <c r="G28" s="18"/>
    </row>
    <row r="29" spans="1:7" ht="9.75" customHeight="1" x14ac:dyDescent="0.2">
      <c r="A29" s="265"/>
      <c r="B29" s="300"/>
      <c r="C29" s="94"/>
      <c r="D29" s="31"/>
      <c r="E29" s="18"/>
      <c r="F29" s="18"/>
      <c r="G29" s="18"/>
    </row>
    <row r="30" spans="1:7" ht="9.75" customHeight="1" x14ac:dyDescent="0.2">
      <c r="A30" s="265"/>
      <c r="B30" s="300"/>
      <c r="C30" s="112"/>
      <c r="D30" s="31"/>
      <c r="E30" s="18"/>
      <c r="F30" s="18"/>
      <c r="G30" s="18"/>
    </row>
    <row r="31" spans="1:7" ht="9.75" customHeight="1" x14ac:dyDescent="0.2">
      <c r="A31" s="265"/>
      <c r="B31" s="300"/>
      <c r="C31" s="99"/>
      <c r="D31" s="49"/>
      <c r="E31" s="21"/>
      <c r="F31" s="21"/>
      <c r="G31" s="21"/>
    </row>
    <row r="32" spans="1:7" ht="9.75" customHeight="1" x14ac:dyDescent="0.2">
      <c r="A32" s="265" t="s">
        <v>79</v>
      </c>
      <c r="B32" s="300"/>
      <c r="C32" s="98"/>
      <c r="D32" s="24"/>
      <c r="E32" s="17"/>
      <c r="F32" s="17"/>
      <c r="G32" s="17"/>
    </row>
    <row r="33" spans="1:7" ht="9.75" customHeight="1" x14ac:dyDescent="0.2">
      <c r="A33" s="265"/>
      <c r="B33" s="300"/>
      <c r="C33" s="94"/>
      <c r="D33" s="31"/>
      <c r="E33" s="18"/>
      <c r="F33" s="18"/>
      <c r="G33" s="18"/>
    </row>
    <row r="34" spans="1:7" ht="9.75" customHeight="1" x14ac:dyDescent="0.2">
      <c r="A34" s="265"/>
      <c r="B34" s="300"/>
      <c r="C34" s="112"/>
      <c r="D34" s="31"/>
      <c r="E34" s="18"/>
      <c r="F34" s="18"/>
      <c r="G34" s="18"/>
    </row>
    <row r="35" spans="1:7" ht="9.75" customHeight="1" x14ac:dyDescent="0.2">
      <c r="A35" s="265"/>
      <c r="B35" s="300"/>
      <c r="C35" s="94"/>
      <c r="D35" s="31"/>
      <c r="E35" s="18"/>
      <c r="F35" s="18"/>
      <c r="G35" s="18"/>
    </row>
    <row r="36" spans="1:7" ht="9.75" customHeight="1" x14ac:dyDescent="0.2">
      <c r="A36" s="265"/>
      <c r="B36" s="300"/>
      <c r="C36" s="112"/>
      <c r="D36" s="31"/>
      <c r="E36" s="18"/>
      <c r="F36" s="18"/>
      <c r="G36" s="18"/>
    </row>
    <row r="37" spans="1:7" ht="9.75" customHeight="1" x14ac:dyDescent="0.2">
      <c r="A37" s="265"/>
      <c r="B37" s="300"/>
      <c r="C37" s="99"/>
      <c r="D37" s="49"/>
      <c r="E37" s="21"/>
      <c r="F37" s="21"/>
      <c r="G37" s="21"/>
    </row>
  </sheetData>
  <protectedRanges>
    <protectedRange password="CDC0" sqref="B3:B4 C9:G37" name="Range1"/>
  </protectedRanges>
  <mergeCells count="10">
    <mergeCell ref="A9:A15"/>
    <mergeCell ref="B9:B15"/>
    <mergeCell ref="A16:A20"/>
    <mergeCell ref="B16:B20"/>
    <mergeCell ref="A32:A37"/>
    <mergeCell ref="B32:B37"/>
    <mergeCell ref="A21:A25"/>
    <mergeCell ref="B21:B25"/>
    <mergeCell ref="A26:A31"/>
    <mergeCell ref="B26:B31"/>
  </mergeCells>
  <hyperlinks>
    <hyperlink ref="D4" location="'b. List of result templates'!A1" display="the list of results templates" xr:uid="{00000000-0004-0000-3600-000000000000}"/>
  </hyperlinks>
  <printOptions gridLines="1"/>
  <pageMargins left="0.74803149606299213" right="0.31496062992125984" top="0.98425196850393704" bottom="0.98425196850393704" header="0.51181102362204722" footer="0.51181102362204722"/>
  <pageSetup paperSize="9" scale="78" fitToHeight="4" orientation="landscape" r:id="rId1"/>
  <headerFooter alignWithMargins="0">
    <oddHeader>&amp;CResidue RESULTS for Farmed game - Pesticides&amp;RPage &amp;P of &amp;N</oddHeader>
  </headerFooter>
  <rowBreaks count="1" manualBreakCount="1">
    <brk id="7" max="1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G13"/>
  <sheetViews>
    <sheetView zoomScaleNormal="100" zoomScaleSheetLayoutView="100" workbookViewId="0">
      <pane xSplit="2" ySplit="8" topLeftCell="C9" activePane="bottomRight" state="frozen"/>
      <selection activeCell="J35" sqref="J35"/>
      <selection pane="topRight" activeCell="J35" sqref="J35"/>
      <selection pane="bottomLeft" activeCell="J35" sqref="J35"/>
      <selection pane="bottomRight" activeCell="A30" sqref="A30"/>
    </sheetView>
  </sheetViews>
  <sheetFormatPr defaultColWidth="9.140625" defaultRowHeight="10.5" x14ac:dyDescent="0.2"/>
  <cols>
    <col min="1" max="1" width="35.42578125" style="3" customWidth="1"/>
    <col min="2" max="2" width="18.5703125" style="2" customWidth="1"/>
    <col min="3" max="3" width="15.5703125" style="3" customWidth="1"/>
    <col min="4" max="4" width="29.42578125" style="3" customWidth="1"/>
    <col min="5" max="5" width="13.85546875" style="3" customWidth="1"/>
    <col min="6" max="6" width="22.140625" style="3" bestFit="1" customWidth="1"/>
    <col min="7" max="7" width="20.5703125" style="3" customWidth="1"/>
    <col min="8" max="16384" width="9.140625" style="3"/>
  </cols>
  <sheetData>
    <row r="1" spans="1:7" ht="20.25" x14ac:dyDescent="0.2">
      <c r="A1" s="43" t="s">
        <v>208</v>
      </c>
    </row>
    <row r="2" spans="1:7" ht="9.75" customHeight="1" thickBot="1" x14ac:dyDescent="0.25"/>
    <row r="3" spans="1:7" ht="12.75" customHeight="1" x14ac:dyDescent="0.2">
      <c r="A3" s="44" t="s">
        <v>45</v>
      </c>
      <c r="B3" s="40"/>
      <c r="D3" s="96" t="s">
        <v>186</v>
      </c>
      <c r="F3" s="104" t="s">
        <v>198</v>
      </c>
      <c r="G3" s="105"/>
    </row>
    <row r="4" spans="1:7" ht="16.5" customHeight="1" thickBot="1" x14ac:dyDescent="0.25">
      <c r="A4" s="45" t="s">
        <v>46</v>
      </c>
      <c r="B4" s="41">
        <v>2023</v>
      </c>
      <c r="D4" s="97" t="s">
        <v>185</v>
      </c>
      <c r="E4" s="4"/>
      <c r="F4" s="106" t="s">
        <v>199</v>
      </c>
      <c r="G4" s="107"/>
    </row>
    <row r="5" spans="1:7" ht="21" thickBot="1" x14ac:dyDescent="0.25">
      <c r="A5" s="44" t="s">
        <v>47</v>
      </c>
      <c r="B5" s="126" t="s">
        <v>71</v>
      </c>
      <c r="F5" s="108" t="s">
        <v>200</v>
      </c>
      <c r="G5" s="109"/>
    </row>
    <row r="6" spans="1:7" ht="20.25" customHeight="1" thickBot="1" x14ac:dyDescent="0.25">
      <c r="A6" s="25" t="s">
        <v>48</v>
      </c>
      <c r="B6" s="38"/>
      <c r="D6" s="92" t="s">
        <v>189</v>
      </c>
      <c r="E6" s="93"/>
    </row>
    <row r="7" spans="1:7" ht="9.75" customHeight="1" x14ac:dyDescent="0.2">
      <c r="B7" s="9"/>
    </row>
    <row r="8" spans="1:7" s="12" customFormat="1" ht="51.75" customHeight="1" x14ac:dyDescent="0.2">
      <c r="A8" s="48" t="s">
        <v>95</v>
      </c>
      <c r="B8" s="47" t="s">
        <v>72</v>
      </c>
      <c r="C8" s="47" t="s">
        <v>197</v>
      </c>
      <c r="D8" s="48" t="s">
        <v>1</v>
      </c>
      <c r="E8" s="48" t="s">
        <v>2</v>
      </c>
      <c r="F8" s="48" t="s">
        <v>73</v>
      </c>
      <c r="G8" s="48" t="s">
        <v>196</v>
      </c>
    </row>
    <row r="9" spans="1:7" ht="11.25" customHeight="1" x14ac:dyDescent="0.2">
      <c r="A9" s="307" t="s">
        <v>80</v>
      </c>
      <c r="B9" s="300"/>
      <c r="C9" s="112"/>
      <c r="D9" s="18"/>
      <c r="E9" s="18"/>
      <c r="F9" s="20"/>
      <c r="G9" s="20"/>
    </row>
    <row r="10" spans="1:7" ht="9.75" customHeight="1" x14ac:dyDescent="0.2">
      <c r="A10" s="307"/>
      <c r="B10" s="300"/>
      <c r="C10" s="112"/>
      <c r="D10" s="18"/>
      <c r="E10" s="18"/>
      <c r="F10" s="20"/>
      <c r="G10" s="20"/>
    </row>
    <row r="11" spans="1:7" ht="9.75" customHeight="1" x14ac:dyDescent="0.2">
      <c r="A11" s="307"/>
      <c r="B11" s="300"/>
      <c r="C11" s="112"/>
      <c r="D11" s="18"/>
      <c r="E11" s="18"/>
      <c r="F11" s="18"/>
      <c r="G11" s="18"/>
    </row>
    <row r="12" spans="1:7" ht="9.75" customHeight="1" x14ac:dyDescent="0.2">
      <c r="A12" s="307"/>
      <c r="B12" s="300"/>
      <c r="C12" s="94"/>
      <c r="D12" s="31"/>
      <c r="E12" s="18"/>
      <c r="F12" s="18"/>
      <c r="G12" s="18"/>
    </row>
    <row r="13" spans="1:7" ht="9.75" customHeight="1" x14ac:dyDescent="0.2">
      <c r="A13" s="307"/>
      <c r="B13" s="300"/>
      <c r="C13" s="113"/>
      <c r="D13" s="21"/>
      <c r="E13" s="22"/>
      <c r="F13" s="22"/>
      <c r="G13" s="22"/>
    </row>
  </sheetData>
  <protectedRanges>
    <protectedRange password="CDC0" sqref="B3:B4 C9:G13" name="Range1"/>
  </protectedRanges>
  <mergeCells count="2">
    <mergeCell ref="A9:A13"/>
    <mergeCell ref="B9:B13"/>
  </mergeCells>
  <hyperlinks>
    <hyperlink ref="D4" location="'b. List of result templates'!A1" display="the list of results templates" xr:uid="{00000000-0004-0000-3700-000000000000}"/>
  </hyperlinks>
  <printOptions gridLines="1"/>
  <pageMargins left="0.74803149606299213" right="0.31496062992125984" top="0.98425196850393704" bottom="0.98425196850393704" header="0.51181102362204722" footer="0.51181102362204722"/>
  <pageSetup paperSize="9" scale="89" fitToHeight="4" orientation="landscape" r:id="rId1"/>
  <headerFooter alignWithMargins="0">
    <oddHeader>&amp;CResidue RESULTS for Farmed game - Contaminants&amp;RPage &amp;P of &amp;N</oddHeader>
  </headerFooter>
  <rowBreaks count="1" manualBreakCount="1">
    <brk id="7" max="1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I66"/>
  <sheetViews>
    <sheetView topLeftCell="A42" zoomScale="88" zoomScaleNormal="88" workbookViewId="0">
      <selection activeCell="C31" sqref="C31:C47"/>
    </sheetView>
  </sheetViews>
  <sheetFormatPr defaultColWidth="9.140625" defaultRowHeight="10.5" x14ac:dyDescent="0.2"/>
  <cols>
    <col min="1" max="1" width="4.5703125" style="216" customWidth="1"/>
    <col min="2" max="2" width="23" style="216" customWidth="1"/>
    <col min="3" max="3" width="7" style="215" customWidth="1"/>
    <col min="4" max="4" width="6.85546875" style="216" customWidth="1"/>
    <col min="5" max="5" width="15.5703125" style="216" customWidth="1"/>
    <col min="6" max="6" width="48.5703125" style="216" customWidth="1"/>
    <col min="7" max="7" width="19.85546875" style="216" customWidth="1"/>
    <col min="8" max="8" width="30.85546875" style="216" customWidth="1"/>
    <col min="9" max="9" width="22" style="216" customWidth="1"/>
    <col min="10" max="16384" width="9.140625" style="216"/>
  </cols>
  <sheetData>
    <row r="1" spans="1:9" ht="20.25" x14ac:dyDescent="0.2">
      <c r="A1" s="217" t="s">
        <v>212</v>
      </c>
      <c r="B1" s="44"/>
    </row>
    <row r="2" spans="1:9" ht="9.75" customHeight="1" x14ac:dyDescent="0.2"/>
    <row r="3" spans="1:9" ht="12.75" customHeight="1" x14ac:dyDescent="0.2">
      <c r="A3" s="266" t="s">
        <v>45</v>
      </c>
      <c r="B3" s="267"/>
      <c r="C3" s="312" t="s">
        <v>539</v>
      </c>
      <c r="D3" s="312"/>
      <c r="F3" s="218" t="s">
        <v>186</v>
      </c>
      <c r="H3" s="219" t="s">
        <v>198</v>
      </c>
      <c r="I3" s="219"/>
    </row>
    <row r="4" spans="1:9" ht="20.25" x14ac:dyDescent="0.2">
      <c r="A4" s="266" t="s">
        <v>46</v>
      </c>
      <c r="B4" s="321"/>
      <c r="C4" s="322">
        <v>2023</v>
      </c>
      <c r="D4" s="322"/>
      <c r="F4" s="231" t="s">
        <v>185</v>
      </c>
      <c r="G4" s="221"/>
      <c r="H4" s="219" t="s">
        <v>199</v>
      </c>
      <c r="I4" s="219"/>
    </row>
    <row r="5" spans="1:9" ht="20.25" x14ac:dyDescent="0.2">
      <c r="A5" s="266" t="s">
        <v>47</v>
      </c>
      <c r="B5" s="267"/>
      <c r="C5" s="323" t="s">
        <v>70</v>
      </c>
      <c r="D5" s="323"/>
      <c r="H5" s="219" t="s">
        <v>200</v>
      </c>
      <c r="I5" s="219"/>
    </row>
    <row r="6" spans="1:9" ht="45.75" customHeight="1" x14ac:dyDescent="0.15">
      <c r="A6" s="265" t="s">
        <v>224</v>
      </c>
      <c r="B6" s="380"/>
      <c r="C6" s="320">
        <v>715</v>
      </c>
      <c r="D6" s="320"/>
      <c r="H6" s="229"/>
      <c r="I6" s="229"/>
    </row>
    <row r="7" spans="1:9" ht="21.75" customHeight="1" x14ac:dyDescent="0.2">
      <c r="A7" s="276" t="s">
        <v>204</v>
      </c>
      <c r="B7" s="324"/>
      <c r="C7" s="313">
        <f>IF($C$6&lt;=5000, ($C$6/50), (($C$6-5000)/500)+(5000/50))</f>
        <v>14.3</v>
      </c>
      <c r="D7" s="313"/>
    </row>
    <row r="8" spans="1:9" ht="14.25" customHeight="1" x14ac:dyDescent="0.2">
      <c r="A8" s="265" t="s">
        <v>48</v>
      </c>
      <c r="B8" s="267"/>
      <c r="C8" s="381">
        <v>15</v>
      </c>
      <c r="D8" s="381"/>
      <c r="F8" s="44" t="s">
        <v>189</v>
      </c>
      <c r="G8" s="219">
        <v>15</v>
      </c>
    </row>
    <row r="9" spans="1:9" ht="9.75" customHeight="1" x14ac:dyDescent="0.2">
      <c r="B9" s="233"/>
      <c r="C9" s="222"/>
      <c r="D9" s="234"/>
      <c r="E9" s="223"/>
      <c r="F9" s="223"/>
    </row>
    <row r="10" spans="1:9" ht="24" customHeight="1" x14ac:dyDescent="0.2">
      <c r="A10" s="361" t="s">
        <v>99</v>
      </c>
      <c r="B10" s="362"/>
      <c r="C10" s="363" t="s">
        <v>225</v>
      </c>
      <c r="D10" s="364"/>
      <c r="E10" s="254" t="s">
        <v>197</v>
      </c>
      <c r="F10" s="254" t="s">
        <v>1</v>
      </c>
      <c r="G10" s="254" t="s">
        <v>2</v>
      </c>
      <c r="H10" s="254" t="s">
        <v>73</v>
      </c>
      <c r="I10" s="254" t="s">
        <v>196</v>
      </c>
    </row>
    <row r="11" spans="1:9" ht="27" customHeight="1" x14ac:dyDescent="0.2">
      <c r="A11" s="362"/>
      <c r="B11" s="362"/>
      <c r="C11" s="238" t="s">
        <v>3</v>
      </c>
      <c r="D11" s="238" t="s">
        <v>0</v>
      </c>
      <c r="E11" s="254"/>
      <c r="F11" s="254"/>
      <c r="G11" s="254"/>
      <c r="H11" s="254"/>
      <c r="I11" s="254"/>
    </row>
    <row r="12" spans="1:9" ht="9.75" customHeight="1" x14ac:dyDescent="0.2">
      <c r="A12" s="37" t="s">
        <v>17</v>
      </c>
      <c r="B12" s="25" t="s">
        <v>9</v>
      </c>
      <c r="C12" s="26">
        <v>1</v>
      </c>
      <c r="D12" s="128">
        <v>1</v>
      </c>
      <c r="E12" s="133">
        <v>1</v>
      </c>
      <c r="F12" s="133" t="s">
        <v>9</v>
      </c>
      <c r="G12" s="133" t="s">
        <v>446</v>
      </c>
      <c r="H12" s="133" t="s">
        <v>490</v>
      </c>
      <c r="I12" s="133"/>
    </row>
    <row r="13" spans="1:9" ht="9.75" customHeight="1" x14ac:dyDescent="0.2">
      <c r="A13" s="264" t="s">
        <v>18</v>
      </c>
      <c r="B13" s="266" t="s">
        <v>20</v>
      </c>
      <c r="C13" s="314">
        <v>1</v>
      </c>
      <c r="D13" s="311">
        <v>1</v>
      </c>
      <c r="E13" s="133">
        <v>1</v>
      </c>
      <c r="F13" s="181" t="s">
        <v>253</v>
      </c>
      <c r="G13" s="133" t="s">
        <v>446</v>
      </c>
      <c r="H13" s="133" t="s">
        <v>490</v>
      </c>
      <c r="I13" s="133"/>
    </row>
    <row r="14" spans="1:9" ht="9.75" customHeight="1" x14ac:dyDescent="0.2">
      <c r="A14" s="264"/>
      <c r="B14" s="266"/>
      <c r="C14" s="314"/>
      <c r="D14" s="311"/>
      <c r="E14" s="133">
        <v>1</v>
      </c>
      <c r="F14" s="181" t="s">
        <v>254</v>
      </c>
      <c r="G14" s="133" t="s">
        <v>446</v>
      </c>
      <c r="H14" s="133" t="s">
        <v>490</v>
      </c>
      <c r="I14" s="133"/>
    </row>
    <row r="15" spans="1:9" ht="9.75" customHeight="1" x14ac:dyDescent="0.2">
      <c r="A15" s="264"/>
      <c r="B15" s="266"/>
      <c r="C15" s="314"/>
      <c r="D15" s="311"/>
      <c r="E15" s="133">
        <v>1</v>
      </c>
      <c r="F15" s="181" t="s">
        <v>255</v>
      </c>
      <c r="G15" s="133" t="s">
        <v>446</v>
      </c>
      <c r="H15" s="133" t="s">
        <v>490</v>
      </c>
      <c r="I15" s="133"/>
    </row>
    <row r="16" spans="1:9" ht="9.75" customHeight="1" x14ac:dyDescent="0.2">
      <c r="A16" s="264"/>
      <c r="B16" s="266"/>
      <c r="C16" s="314"/>
      <c r="D16" s="311"/>
      <c r="E16" s="133">
        <v>1</v>
      </c>
      <c r="F16" s="181" t="s">
        <v>256</v>
      </c>
      <c r="G16" s="133" t="s">
        <v>446</v>
      </c>
      <c r="H16" s="133" t="s">
        <v>490</v>
      </c>
      <c r="I16" s="133"/>
    </row>
    <row r="17" spans="1:9" ht="9.75" customHeight="1" x14ac:dyDescent="0.2">
      <c r="A17" s="264"/>
      <c r="B17" s="266"/>
      <c r="C17" s="314"/>
      <c r="D17" s="311"/>
      <c r="E17" s="133"/>
      <c r="F17" s="133"/>
      <c r="G17" s="133"/>
      <c r="H17" s="133"/>
      <c r="I17" s="133"/>
    </row>
    <row r="18" spans="1:9" ht="9.75" customHeight="1" x14ac:dyDescent="0.2">
      <c r="A18" s="264"/>
      <c r="B18" s="266"/>
      <c r="C18" s="314"/>
      <c r="D18" s="311"/>
      <c r="E18" s="133"/>
      <c r="F18" s="133"/>
      <c r="G18" s="133"/>
      <c r="H18" s="133"/>
      <c r="I18" s="133"/>
    </row>
    <row r="19" spans="1:9" ht="9.75" customHeight="1" x14ac:dyDescent="0.2">
      <c r="A19" s="264" t="s">
        <v>19</v>
      </c>
      <c r="B19" s="266" t="s">
        <v>21</v>
      </c>
      <c r="C19" s="314">
        <v>1</v>
      </c>
      <c r="D19" s="311">
        <v>1</v>
      </c>
      <c r="E19" s="133">
        <v>1</v>
      </c>
      <c r="F19" s="190" t="s">
        <v>258</v>
      </c>
      <c r="G19" s="133" t="s">
        <v>446</v>
      </c>
      <c r="H19" s="133" t="s">
        <v>490</v>
      </c>
      <c r="I19" s="133"/>
    </row>
    <row r="20" spans="1:9" ht="9.75" customHeight="1" x14ac:dyDescent="0.2">
      <c r="A20" s="264"/>
      <c r="B20" s="266"/>
      <c r="C20" s="314"/>
      <c r="D20" s="311"/>
      <c r="E20" s="133">
        <v>1</v>
      </c>
      <c r="F20" s="190" t="s">
        <v>259</v>
      </c>
      <c r="G20" s="133" t="s">
        <v>446</v>
      </c>
      <c r="H20" s="133" t="s">
        <v>490</v>
      </c>
      <c r="I20" s="133"/>
    </row>
    <row r="21" spans="1:9" ht="9.75" customHeight="1" x14ac:dyDescent="0.2">
      <c r="A21" s="264"/>
      <c r="B21" s="266"/>
      <c r="C21" s="314"/>
      <c r="D21" s="311"/>
      <c r="E21" s="133">
        <v>1</v>
      </c>
      <c r="F21" s="190" t="s">
        <v>260</v>
      </c>
      <c r="G21" s="133" t="s">
        <v>446</v>
      </c>
      <c r="H21" s="133" t="s">
        <v>490</v>
      </c>
      <c r="I21" s="133"/>
    </row>
    <row r="22" spans="1:9" ht="9.75" customHeight="1" x14ac:dyDescent="0.2">
      <c r="A22" s="264"/>
      <c r="B22" s="266"/>
      <c r="C22" s="314"/>
      <c r="D22" s="311"/>
      <c r="E22" s="133">
        <v>1</v>
      </c>
      <c r="F22" s="190" t="s">
        <v>261</v>
      </c>
      <c r="G22" s="133" t="s">
        <v>446</v>
      </c>
      <c r="H22" s="133" t="s">
        <v>490</v>
      </c>
      <c r="I22" s="133"/>
    </row>
    <row r="23" spans="1:9" ht="9.75" customHeight="1" x14ac:dyDescent="0.2">
      <c r="A23" s="264"/>
      <c r="B23" s="266"/>
      <c r="C23" s="314"/>
      <c r="D23" s="311"/>
      <c r="E23" s="133"/>
      <c r="F23" s="198" t="s">
        <v>460</v>
      </c>
      <c r="G23" s="133"/>
      <c r="H23" s="133"/>
      <c r="I23" s="133"/>
    </row>
    <row r="24" spans="1:9" ht="9.75" customHeight="1" x14ac:dyDescent="0.2">
      <c r="A24" s="264"/>
      <c r="B24" s="266"/>
      <c r="C24" s="314"/>
      <c r="D24" s="311"/>
      <c r="E24" s="133"/>
      <c r="F24" s="133"/>
      <c r="G24" s="133"/>
      <c r="H24" s="133"/>
      <c r="I24" s="133"/>
    </row>
    <row r="25" spans="1:9" ht="9.75" customHeight="1" x14ac:dyDescent="0.2">
      <c r="A25" s="264"/>
      <c r="B25" s="266"/>
      <c r="C25" s="314"/>
      <c r="D25" s="311"/>
      <c r="E25" s="133"/>
      <c r="F25" s="133"/>
      <c r="G25" s="133"/>
      <c r="H25" s="133"/>
      <c r="I25" s="133"/>
    </row>
    <row r="26" spans="1:9" ht="9.75" customHeight="1" x14ac:dyDescent="0.2">
      <c r="A26" s="264" t="s">
        <v>22</v>
      </c>
      <c r="B26" s="266" t="s">
        <v>23</v>
      </c>
      <c r="C26" s="314">
        <v>1</v>
      </c>
      <c r="D26" s="311">
        <v>0</v>
      </c>
      <c r="E26" s="133"/>
      <c r="F26" s="133"/>
      <c r="G26" s="133"/>
      <c r="H26" s="133"/>
      <c r="I26" s="133"/>
    </row>
    <row r="27" spans="1:9" ht="9.75" customHeight="1" x14ac:dyDescent="0.2">
      <c r="A27" s="264"/>
      <c r="B27" s="266"/>
      <c r="C27" s="314"/>
      <c r="D27" s="311"/>
      <c r="E27" s="133"/>
      <c r="F27" s="133"/>
      <c r="G27" s="133"/>
      <c r="H27" s="133"/>
      <c r="I27" s="133"/>
    </row>
    <row r="28" spans="1:9" ht="9.75" customHeight="1" x14ac:dyDescent="0.2">
      <c r="A28" s="264"/>
      <c r="B28" s="266"/>
      <c r="C28" s="314"/>
      <c r="D28" s="311"/>
      <c r="E28" s="133"/>
      <c r="F28" s="133"/>
      <c r="G28" s="133"/>
      <c r="H28" s="133"/>
      <c r="I28" s="133"/>
    </row>
    <row r="29" spans="1:9" ht="9.75" customHeight="1" x14ac:dyDescent="0.2">
      <c r="A29" s="264"/>
      <c r="B29" s="266"/>
      <c r="C29" s="314"/>
      <c r="D29" s="311"/>
      <c r="E29" s="133"/>
      <c r="F29" s="133"/>
      <c r="G29" s="133"/>
      <c r="H29" s="133"/>
      <c r="I29" s="133"/>
    </row>
    <row r="30" spans="1:9" ht="9.75" customHeight="1" x14ac:dyDescent="0.2">
      <c r="A30" s="264"/>
      <c r="B30" s="266"/>
      <c r="C30" s="314"/>
      <c r="D30" s="311"/>
      <c r="E30" s="133"/>
      <c r="F30" s="133"/>
      <c r="G30" s="133"/>
      <c r="H30" s="133"/>
      <c r="I30" s="133"/>
    </row>
    <row r="31" spans="1:9" ht="9.75" customHeight="1" x14ac:dyDescent="0.2">
      <c r="A31" s="264" t="s">
        <v>24</v>
      </c>
      <c r="B31" s="265" t="s">
        <v>41</v>
      </c>
      <c r="C31" s="314">
        <v>1</v>
      </c>
      <c r="D31" s="311">
        <v>2</v>
      </c>
      <c r="E31" s="133">
        <v>2</v>
      </c>
      <c r="F31" s="181" t="s">
        <v>266</v>
      </c>
      <c r="G31" s="133" t="s">
        <v>446</v>
      </c>
      <c r="H31" s="209">
        <v>10</v>
      </c>
      <c r="I31" s="133"/>
    </row>
    <row r="32" spans="1:9" ht="9.75" customHeight="1" x14ac:dyDescent="0.2">
      <c r="A32" s="264"/>
      <c r="B32" s="265"/>
      <c r="C32" s="314"/>
      <c r="D32" s="311"/>
      <c r="E32" s="133">
        <v>2</v>
      </c>
      <c r="F32" s="181" t="s">
        <v>267</v>
      </c>
      <c r="G32" s="133" t="s">
        <v>446</v>
      </c>
      <c r="H32" s="209">
        <v>10</v>
      </c>
      <c r="I32" s="133"/>
    </row>
    <row r="33" spans="1:9" ht="9.75" customHeight="1" x14ac:dyDescent="0.2">
      <c r="A33" s="264"/>
      <c r="B33" s="265"/>
      <c r="C33" s="314"/>
      <c r="D33" s="311"/>
      <c r="E33" s="133">
        <v>2</v>
      </c>
      <c r="F33" s="181" t="s">
        <v>268</v>
      </c>
      <c r="G33" s="133" t="s">
        <v>446</v>
      </c>
      <c r="H33" s="209">
        <v>50</v>
      </c>
      <c r="I33" s="133"/>
    </row>
    <row r="34" spans="1:9" ht="9.75" customHeight="1" x14ac:dyDescent="0.2">
      <c r="A34" s="264"/>
      <c r="B34" s="265"/>
      <c r="C34" s="314"/>
      <c r="D34" s="311"/>
      <c r="E34" s="133">
        <v>2</v>
      </c>
      <c r="F34" s="181" t="s">
        <v>269</v>
      </c>
      <c r="G34" s="133" t="s">
        <v>446</v>
      </c>
      <c r="H34" s="209">
        <v>10</v>
      </c>
      <c r="I34" s="133"/>
    </row>
    <row r="35" spans="1:9" ht="9.75" customHeight="1" x14ac:dyDescent="0.2">
      <c r="A35" s="264"/>
      <c r="B35" s="265"/>
      <c r="C35" s="314"/>
      <c r="D35" s="311"/>
      <c r="E35" s="133">
        <v>2</v>
      </c>
      <c r="F35" s="181" t="s">
        <v>270</v>
      </c>
      <c r="G35" s="133" t="s">
        <v>446</v>
      </c>
      <c r="H35" s="209">
        <v>10</v>
      </c>
      <c r="I35" s="133"/>
    </row>
    <row r="36" spans="1:9" ht="9.75" customHeight="1" x14ac:dyDescent="0.2">
      <c r="A36" s="264"/>
      <c r="B36" s="265"/>
      <c r="C36" s="314"/>
      <c r="D36" s="311"/>
      <c r="E36" s="133">
        <v>2</v>
      </c>
      <c r="F36" s="181" t="s">
        <v>271</v>
      </c>
      <c r="G36" s="133" t="s">
        <v>446</v>
      </c>
      <c r="H36" s="209">
        <v>10</v>
      </c>
      <c r="I36" s="133"/>
    </row>
    <row r="37" spans="1:9" ht="9.75" customHeight="1" x14ac:dyDescent="0.2">
      <c r="A37" s="264"/>
      <c r="B37" s="265"/>
      <c r="C37" s="314"/>
      <c r="D37" s="311"/>
      <c r="E37" s="133">
        <v>2</v>
      </c>
      <c r="F37" s="181" t="s">
        <v>272</v>
      </c>
      <c r="G37" s="133" t="s">
        <v>446</v>
      </c>
      <c r="H37" s="209">
        <v>10</v>
      </c>
      <c r="I37" s="133"/>
    </row>
    <row r="38" spans="1:9" ht="9.75" customHeight="1" x14ac:dyDescent="0.2">
      <c r="A38" s="264"/>
      <c r="B38" s="265"/>
      <c r="C38" s="314"/>
      <c r="D38" s="311"/>
      <c r="E38" s="133">
        <v>2</v>
      </c>
      <c r="F38" s="181" t="s">
        <v>273</v>
      </c>
      <c r="G38" s="133" t="s">
        <v>446</v>
      </c>
      <c r="H38" s="209">
        <v>10</v>
      </c>
      <c r="I38" s="133"/>
    </row>
    <row r="39" spans="1:9" ht="9.75" customHeight="1" x14ac:dyDescent="0.2">
      <c r="A39" s="264"/>
      <c r="B39" s="265"/>
      <c r="C39" s="314"/>
      <c r="D39" s="311"/>
      <c r="E39" s="133">
        <v>2</v>
      </c>
      <c r="F39" s="181" t="s">
        <v>274</v>
      </c>
      <c r="G39" s="133" t="s">
        <v>446</v>
      </c>
      <c r="H39" s="209">
        <v>10</v>
      </c>
      <c r="I39" s="133"/>
    </row>
    <row r="40" spans="1:9" ht="9.75" customHeight="1" x14ac:dyDescent="0.2">
      <c r="A40" s="264"/>
      <c r="B40" s="265"/>
      <c r="C40" s="314"/>
      <c r="D40" s="311"/>
      <c r="E40" s="133">
        <v>2</v>
      </c>
      <c r="F40" s="181" t="s">
        <v>275</v>
      </c>
      <c r="G40" s="133" t="s">
        <v>446</v>
      </c>
      <c r="H40" s="209">
        <v>10</v>
      </c>
      <c r="I40" s="133"/>
    </row>
    <row r="41" spans="1:9" ht="9.75" customHeight="1" x14ac:dyDescent="0.2">
      <c r="A41" s="264"/>
      <c r="B41" s="265"/>
      <c r="C41" s="314"/>
      <c r="D41" s="311"/>
      <c r="E41" s="133">
        <v>2</v>
      </c>
      <c r="F41" s="181" t="s">
        <v>276</v>
      </c>
      <c r="G41" s="133" t="s">
        <v>446</v>
      </c>
      <c r="H41" s="209" t="s">
        <v>490</v>
      </c>
      <c r="I41" s="133"/>
    </row>
    <row r="42" spans="1:9" ht="9.75" customHeight="1" x14ac:dyDescent="0.2">
      <c r="A42" s="264"/>
      <c r="B42" s="265"/>
      <c r="C42" s="314"/>
      <c r="D42" s="311"/>
      <c r="E42" s="133">
        <v>2</v>
      </c>
      <c r="F42" s="181" t="s">
        <v>278</v>
      </c>
      <c r="G42" s="133" t="s">
        <v>446</v>
      </c>
      <c r="H42" s="209">
        <v>10</v>
      </c>
      <c r="I42" s="133"/>
    </row>
    <row r="43" spans="1:9" ht="9.75" customHeight="1" x14ac:dyDescent="0.2">
      <c r="A43" s="264"/>
      <c r="B43" s="265"/>
      <c r="C43" s="314"/>
      <c r="D43" s="311"/>
      <c r="E43" s="133">
        <v>2</v>
      </c>
      <c r="F43" s="181" t="s">
        <v>279</v>
      </c>
      <c r="G43" s="133" t="s">
        <v>446</v>
      </c>
      <c r="H43" s="209">
        <v>10</v>
      </c>
      <c r="I43" s="133"/>
    </row>
    <row r="44" spans="1:9" ht="9.75" customHeight="1" x14ac:dyDescent="0.2">
      <c r="A44" s="264"/>
      <c r="B44" s="265"/>
      <c r="C44" s="314"/>
      <c r="D44" s="311"/>
      <c r="E44" s="133">
        <v>2</v>
      </c>
      <c r="F44" s="181" t="s">
        <v>280</v>
      </c>
      <c r="G44" s="133" t="s">
        <v>446</v>
      </c>
      <c r="H44" s="209">
        <v>50</v>
      </c>
      <c r="I44" s="133"/>
    </row>
    <row r="45" spans="1:9" ht="9.75" customHeight="1" x14ac:dyDescent="0.2">
      <c r="A45" s="264"/>
      <c r="B45" s="265"/>
      <c r="C45" s="314"/>
      <c r="D45" s="311"/>
      <c r="E45" s="133">
        <v>2</v>
      </c>
      <c r="F45" s="181" t="s">
        <v>281</v>
      </c>
      <c r="G45" s="133" t="s">
        <v>446</v>
      </c>
      <c r="H45" s="209">
        <v>50</v>
      </c>
      <c r="I45" s="133"/>
    </row>
    <row r="46" spans="1:9" ht="9.75" customHeight="1" x14ac:dyDescent="0.2">
      <c r="A46" s="264"/>
      <c r="B46" s="265"/>
      <c r="C46" s="314"/>
      <c r="D46" s="311"/>
      <c r="E46" s="133">
        <v>2</v>
      </c>
      <c r="F46" s="181" t="s">
        <v>282</v>
      </c>
      <c r="G46" s="133" t="s">
        <v>446</v>
      </c>
      <c r="H46" s="209">
        <v>5</v>
      </c>
      <c r="I46" s="133"/>
    </row>
    <row r="47" spans="1:9" ht="9.75" customHeight="1" x14ac:dyDescent="0.2">
      <c r="A47" s="264"/>
      <c r="B47" s="265"/>
      <c r="C47" s="314"/>
      <c r="D47" s="311"/>
      <c r="E47" s="133">
        <v>2</v>
      </c>
      <c r="F47" s="181" t="s">
        <v>265</v>
      </c>
      <c r="G47" s="133" t="s">
        <v>446</v>
      </c>
      <c r="H47" s="209" t="s">
        <v>490</v>
      </c>
      <c r="I47" s="133"/>
    </row>
    <row r="48" spans="1:9" ht="9.75" customHeight="1" x14ac:dyDescent="0.2">
      <c r="A48" s="264" t="s">
        <v>25</v>
      </c>
      <c r="B48" s="265" t="s">
        <v>27</v>
      </c>
      <c r="C48" s="314">
        <v>1</v>
      </c>
      <c r="D48" s="311">
        <v>10</v>
      </c>
      <c r="E48" s="133">
        <v>4</v>
      </c>
      <c r="F48" s="133" t="s">
        <v>297</v>
      </c>
      <c r="G48" s="133" t="s">
        <v>446</v>
      </c>
      <c r="H48" s="209" t="s">
        <v>490</v>
      </c>
      <c r="I48" s="133"/>
    </row>
    <row r="49" spans="1:9" ht="9.75" customHeight="1" x14ac:dyDescent="0.2">
      <c r="A49" s="264"/>
      <c r="B49" s="265"/>
      <c r="C49" s="314"/>
      <c r="D49" s="311"/>
      <c r="E49" s="133">
        <v>4</v>
      </c>
      <c r="F49" s="241" t="s">
        <v>391</v>
      </c>
      <c r="G49" s="133" t="s">
        <v>446</v>
      </c>
      <c r="H49" s="133" t="s">
        <v>490</v>
      </c>
      <c r="I49" s="133"/>
    </row>
    <row r="50" spans="1:9" ht="9.75" customHeight="1" x14ac:dyDescent="0.2">
      <c r="A50" s="264"/>
      <c r="B50" s="265"/>
      <c r="C50" s="314"/>
      <c r="D50" s="311"/>
      <c r="E50" s="133">
        <v>4</v>
      </c>
      <c r="F50" s="133" t="s">
        <v>302</v>
      </c>
      <c r="G50" s="133" t="s">
        <v>446</v>
      </c>
      <c r="H50" s="133" t="s">
        <v>490</v>
      </c>
      <c r="I50" s="133"/>
    </row>
    <row r="51" spans="1:9" ht="9.75" customHeight="1" x14ac:dyDescent="0.2">
      <c r="A51" s="264"/>
      <c r="B51" s="265"/>
      <c r="C51" s="314"/>
      <c r="D51" s="311"/>
      <c r="E51" s="133">
        <v>3</v>
      </c>
      <c r="F51" s="133" t="s">
        <v>301</v>
      </c>
      <c r="G51" s="133" t="s">
        <v>446</v>
      </c>
      <c r="H51" s="133" t="s">
        <v>490</v>
      </c>
      <c r="I51" s="133"/>
    </row>
    <row r="52" spans="1:9" ht="9.75" customHeight="1" x14ac:dyDescent="0.2">
      <c r="A52" s="264"/>
      <c r="B52" s="265"/>
      <c r="C52" s="314"/>
      <c r="D52" s="311"/>
      <c r="E52" s="133">
        <v>5</v>
      </c>
      <c r="F52" s="133" t="s">
        <v>299</v>
      </c>
      <c r="G52" s="133" t="s">
        <v>446</v>
      </c>
      <c r="H52" s="133" t="s">
        <v>490</v>
      </c>
      <c r="I52" s="133"/>
    </row>
    <row r="53" spans="1:9" ht="9.75" customHeight="1" x14ac:dyDescent="0.2">
      <c r="A53" s="264"/>
      <c r="B53" s="265"/>
      <c r="C53" s="314"/>
      <c r="D53" s="311"/>
      <c r="E53" s="133">
        <v>4</v>
      </c>
      <c r="F53" s="133" t="s">
        <v>300</v>
      </c>
      <c r="G53" s="133" t="s">
        <v>446</v>
      </c>
      <c r="H53" s="133" t="s">
        <v>490</v>
      </c>
      <c r="I53" s="133"/>
    </row>
    <row r="54" spans="1:9" ht="9.75" customHeight="1" x14ac:dyDescent="0.2">
      <c r="A54" s="264"/>
      <c r="B54" s="265"/>
      <c r="C54" s="314"/>
      <c r="D54" s="311"/>
      <c r="E54" s="133">
        <v>1</v>
      </c>
      <c r="F54" s="190" t="s">
        <v>447</v>
      </c>
      <c r="G54" s="133" t="s">
        <v>446</v>
      </c>
      <c r="H54" s="133" t="s">
        <v>490</v>
      </c>
      <c r="I54" s="133"/>
    </row>
    <row r="55" spans="1:9" ht="9.75" customHeight="1" x14ac:dyDescent="0.2">
      <c r="A55" s="264"/>
      <c r="B55" s="265"/>
      <c r="C55" s="314"/>
      <c r="D55" s="311"/>
      <c r="E55" s="133">
        <v>4</v>
      </c>
      <c r="F55" s="190" t="s">
        <v>298</v>
      </c>
      <c r="G55" s="133" t="s">
        <v>446</v>
      </c>
      <c r="H55" s="133" t="s">
        <v>490</v>
      </c>
      <c r="I55" s="133"/>
    </row>
    <row r="56" spans="1:9" ht="9.75" customHeight="1" x14ac:dyDescent="0.2">
      <c r="A56" s="264"/>
      <c r="B56" s="265"/>
      <c r="C56" s="314"/>
      <c r="D56" s="311"/>
      <c r="E56" s="133"/>
      <c r="F56" s="133"/>
      <c r="G56" s="133"/>
      <c r="H56" s="133"/>
      <c r="I56" s="133"/>
    </row>
    <row r="57" spans="1:9" ht="9.75" customHeight="1" x14ac:dyDescent="0.2">
      <c r="A57" s="264"/>
      <c r="B57" s="265"/>
      <c r="C57" s="314"/>
      <c r="D57" s="311"/>
      <c r="E57" s="133"/>
      <c r="F57" s="133"/>
      <c r="G57" s="133"/>
      <c r="H57" s="133"/>
      <c r="I57" s="133"/>
    </row>
    <row r="58" spans="1:9" ht="9.75" customHeight="1" x14ac:dyDescent="0.2">
      <c r="A58" s="264"/>
      <c r="B58" s="265"/>
      <c r="C58" s="314"/>
      <c r="D58" s="311"/>
      <c r="E58" s="133"/>
      <c r="F58" s="133"/>
      <c r="G58" s="133"/>
      <c r="H58" s="133"/>
      <c r="I58" s="133"/>
    </row>
    <row r="59" spans="1:9" ht="9.75" customHeight="1" x14ac:dyDescent="0.2">
      <c r="A59" s="264" t="s">
        <v>28</v>
      </c>
      <c r="B59" s="265" t="s">
        <v>40</v>
      </c>
      <c r="C59" s="314">
        <v>0</v>
      </c>
      <c r="D59" s="311"/>
      <c r="E59" s="133"/>
      <c r="F59" s="133"/>
      <c r="G59" s="133"/>
      <c r="H59" s="133"/>
      <c r="I59" s="133"/>
    </row>
    <row r="60" spans="1:9" ht="9.75" customHeight="1" x14ac:dyDescent="0.2">
      <c r="A60" s="264"/>
      <c r="B60" s="265"/>
      <c r="C60" s="314"/>
      <c r="D60" s="311"/>
      <c r="E60" s="133"/>
      <c r="F60" s="133"/>
      <c r="G60" s="133"/>
      <c r="H60" s="133"/>
      <c r="I60" s="133"/>
    </row>
    <row r="61" spans="1:9" ht="9.75" customHeight="1" x14ac:dyDescent="0.2">
      <c r="A61" s="264"/>
      <c r="B61" s="265"/>
      <c r="C61" s="314"/>
      <c r="D61" s="311"/>
      <c r="E61" s="133"/>
      <c r="F61" s="133"/>
      <c r="G61" s="133"/>
      <c r="H61" s="133"/>
      <c r="I61" s="133"/>
    </row>
    <row r="62" spans="1:9" ht="9.75" customHeight="1" x14ac:dyDescent="0.2">
      <c r="A62" s="264"/>
      <c r="B62" s="265"/>
      <c r="C62" s="314"/>
      <c r="D62" s="311"/>
      <c r="E62" s="133"/>
      <c r="F62" s="133"/>
      <c r="G62" s="133"/>
      <c r="H62" s="133"/>
      <c r="I62" s="133"/>
    </row>
    <row r="63" spans="1:9" ht="9.75" customHeight="1" x14ac:dyDescent="0.2">
      <c r="A63" s="264"/>
      <c r="B63" s="265"/>
      <c r="C63" s="314"/>
      <c r="D63" s="311"/>
      <c r="E63" s="133"/>
      <c r="F63" s="133"/>
      <c r="G63" s="133"/>
      <c r="H63" s="133"/>
      <c r="I63" s="133"/>
    </row>
    <row r="64" spans="1:9" ht="9.75" customHeight="1" x14ac:dyDescent="0.2">
      <c r="A64" s="264"/>
      <c r="B64" s="265"/>
      <c r="C64" s="314"/>
      <c r="D64" s="311"/>
      <c r="E64" s="133"/>
      <c r="F64" s="133"/>
      <c r="G64" s="133"/>
      <c r="H64" s="133"/>
      <c r="I64" s="133"/>
    </row>
    <row r="65" spans="1:9" ht="9.75" customHeight="1" x14ac:dyDescent="0.2">
      <c r="A65" s="264"/>
      <c r="B65" s="265"/>
      <c r="C65" s="314"/>
      <c r="D65" s="311"/>
      <c r="E65" s="133"/>
      <c r="F65" s="133"/>
      <c r="G65" s="133"/>
      <c r="H65" s="133"/>
      <c r="I65" s="133"/>
    </row>
    <row r="66" spans="1:9" ht="9.75" customHeight="1" x14ac:dyDescent="0.2">
      <c r="A66" s="264"/>
      <c r="B66" s="265"/>
      <c r="C66" s="314"/>
      <c r="D66" s="311"/>
      <c r="E66" s="133"/>
      <c r="F66" s="133"/>
      <c r="G66" s="133"/>
      <c r="H66" s="133"/>
      <c r="I66" s="133"/>
    </row>
  </sheetData>
  <protectedRanges>
    <protectedRange sqref="C3:D4 C6:D6 C8 D42:D66 D12:D41" name="Range1"/>
    <protectedRange password="CDC0" sqref="E12:I12 E13:E16 E56:I66 E42:E53 E54:F55 E24:I30 E23 G23:I23 G13:I16 E17:I22 I42 G31:G41 I31:I41 G49:I55 G43:G48 I43:I48 G42 E31:E41" name="Range1_1"/>
    <protectedRange password="CDC0" sqref="F13:F16" name="Range1_8"/>
    <protectedRange password="CDC0" sqref="F40" name="Range1_4_2"/>
    <protectedRange password="CDC0" sqref="F41" name="Range1_4_4_1"/>
    <protectedRange password="CDC0" sqref="F42:F43" name="Range1_33"/>
    <protectedRange password="CDC0" sqref="F44" name="Range1_1_1"/>
    <protectedRange password="CDC0" sqref="F45:F47" name="Range1_1_1_3"/>
    <protectedRange password="CDC0" sqref="F48:F53" name="Range1_1_2"/>
    <protectedRange sqref="H31:H41" name="Range1_1_3"/>
    <protectedRange sqref="H48" name="Range1_1_4"/>
    <protectedRange sqref="H42:H47" name="Range1_1_5"/>
  </protectedRanges>
  <mergeCells count="43">
    <mergeCell ref="A48:A58"/>
    <mergeCell ref="B48:B58"/>
    <mergeCell ref="C48:C58"/>
    <mergeCell ref="D48:D58"/>
    <mergeCell ref="A59:A66"/>
    <mergeCell ref="B59:B66"/>
    <mergeCell ref="C59:C66"/>
    <mergeCell ref="D59:D66"/>
    <mergeCell ref="A31:A47"/>
    <mergeCell ref="B31:B47"/>
    <mergeCell ref="C31:C47"/>
    <mergeCell ref="D31:D47"/>
    <mergeCell ref="A19:A25"/>
    <mergeCell ref="B19:B25"/>
    <mergeCell ref="C19:C25"/>
    <mergeCell ref="D19:D25"/>
    <mergeCell ref="A26:A30"/>
    <mergeCell ref="B26:B30"/>
    <mergeCell ref="C26:C30"/>
    <mergeCell ref="D26:D30"/>
    <mergeCell ref="A13:A18"/>
    <mergeCell ref="B13:B18"/>
    <mergeCell ref="C13:C18"/>
    <mergeCell ref="D13:D18"/>
    <mergeCell ref="E10:E11"/>
    <mergeCell ref="F10:F11"/>
    <mergeCell ref="G10:G11"/>
    <mergeCell ref="I10:I11"/>
    <mergeCell ref="H10:H11"/>
    <mergeCell ref="A7:B7"/>
    <mergeCell ref="C7:D7"/>
    <mergeCell ref="A8:B8"/>
    <mergeCell ref="C8:D8"/>
    <mergeCell ref="A10:B11"/>
    <mergeCell ref="C10:D10"/>
    <mergeCell ref="A6:B6"/>
    <mergeCell ref="C6:D6"/>
    <mergeCell ref="A3:B3"/>
    <mergeCell ref="A4:B4"/>
    <mergeCell ref="C4:D4"/>
    <mergeCell ref="A5:B5"/>
    <mergeCell ref="C5:D5"/>
    <mergeCell ref="C3:D3"/>
  </mergeCells>
  <hyperlinks>
    <hyperlink ref="F4" location="'b. List of result templates'!A1" display="the list of results templates" xr:uid="{00000000-0004-0000-3800-000000000000}"/>
  </hyperlinks>
  <printOptions gridLines="1"/>
  <pageMargins left="0.70866141732283472" right="0.70866141732283472" top="0.74803149606299213" bottom="0.74803149606299213" header="0.31496062992125984" footer="0.31496062992125984"/>
  <pageSetup paperSize="9" scale="84" fitToHeight="3" orientation="landscape" verticalDpi="0" r:id="rId1"/>
  <headerFooter>
    <oddHeader>&amp;CResidue RESULTS for honey
Group A&amp;RPage &amp;P of &amp;N</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H49"/>
  <sheetViews>
    <sheetView topLeftCell="B43" zoomScaleNormal="100" zoomScaleSheetLayoutView="88" workbookViewId="0">
      <selection activeCell="E17" sqref="E17"/>
    </sheetView>
  </sheetViews>
  <sheetFormatPr defaultColWidth="9.140625" defaultRowHeight="10.5" x14ac:dyDescent="0.2"/>
  <cols>
    <col min="1" max="1" width="4.5703125" style="3" customWidth="1"/>
    <col min="2" max="2" width="24.85546875" style="3" customWidth="1"/>
    <col min="3" max="3" width="16.85546875" style="2" customWidth="1"/>
    <col min="4" max="4" width="17.85546875" style="3" customWidth="1"/>
    <col min="5" max="5" width="31.42578125" style="3" customWidth="1"/>
    <col min="6" max="6" width="19.85546875" style="3" customWidth="1"/>
    <col min="7" max="7" width="23.5703125" style="3" customWidth="1"/>
    <col min="8" max="8" width="29.42578125" style="3" customWidth="1"/>
    <col min="9" max="16384" width="9.140625" style="3"/>
  </cols>
  <sheetData>
    <row r="1" spans="1:8" ht="20.25" x14ac:dyDescent="0.2">
      <c r="A1" s="43" t="s">
        <v>213</v>
      </c>
      <c r="B1" s="1"/>
    </row>
    <row r="2" spans="1:8" ht="9.75" customHeight="1" thickBot="1" x14ac:dyDescent="0.25"/>
    <row r="3" spans="1:8" ht="12.75" customHeight="1" x14ac:dyDescent="0.2">
      <c r="A3" s="266" t="s">
        <v>45</v>
      </c>
      <c r="B3" s="267"/>
      <c r="C3" s="136" t="s">
        <v>491</v>
      </c>
      <c r="E3" s="96" t="s">
        <v>186</v>
      </c>
      <c r="G3" s="104" t="s">
        <v>198</v>
      </c>
      <c r="H3" s="105"/>
    </row>
    <row r="4" spans="1:8" ht="21" thickBot="1" x14ac:dyDescent="0.25">
      <c r="A4" s="268" t="s">
        <v>46</v>
      </c>
      <c r="B4" s="369"/>
      <c r="C4" s="161">
        <v>2023</v>
      </c>
      <c r="E4" s="130" t="s">
        <v>185</v>
      </c>
      <c r="F4" s="4"/>
      <c r="G4" s="106" t="s">
        <v>199</v>
      </c>
      <c r="H4" s="107"/>
    </row>
    <row r="5" spans="1:8" ht="21" thickBot="1" x14ac:dyDescent="0.25">
      <c r="A5" s="266" t="s">
        <v>47</v>
      </c>
      <c r="B5" s="278"/>
      <c r="C5" s="126" t="s">
        <v>70</v>
      </c>
      <c r="G5" s="108" t="s">
        <v>200</v>
      </c>
      <c r="H5" s="109"/>
    </row>
    <row r="6" spans="1:8" ht="45.75" customHeight="1" x14ac:dyDescent="0.2">
      <c r="A6" s="265" t="s">
        <v>224</v>
      </c>
      <c r="B6" s="278"/>
      <c r="C6" s="118">
        <v>715</v>
      </c>
      <c r="G6" s="7"/>
      <c r="H6" s="7"/>
    </row>
    <row r="7" spans="1:8" ht="25.5" customHeight="1" thickBot="1" x14ac:dyDescent="0.25">
      <c r="A7" s="340" t="s">
        <v>215</v>
      </c>
      <c r="B7" s="341"/>
      <c r="C7" s="129">
        <f>IF($C$6&lt;=5000, ($C$6/50), (($C$6-5000)/500)+(5000/50))</f>
        <v>14.3</v>
      </c>
    </row>
    <row r="8" spans="1:8" ht="24.75" customHeight="1" thickBot="1" x14ac:dyDescent="0.25">
      <c r="A8" s="265" t="s">
        <v>48</v>
      </c>
      <c r="B8" s="278"/>
      <c r="C8" s="118">
        <v>14</v>
      </c>
      <c r="E8" s="92" t="s">
        <v>189</v>
      </c>
      <c r="F8" s="93">
        <v>14</v>
      </c>
    </row>
    <row r="9" spans="1:8" ht="9.75" customHeight="1" x14ac:dyDescent="0.2">
      <c r="B9" s="8"/>
      <c r="C9" s="9"/>
      <c r="D9" s="11"/>
      <c r="E9" s="11"/>
    </row>
    <row r="10" spans="1:8" ht="63" customHeight="1" x14ac:dyDescent="0.2">
      <c r="A10" s="338" t="s">
        <v>99</v>
      </c>
      <c r="B10" s="339"/>
      <c r="C10" s="51" t="s">
        <v>72</v>
      </c>
      <c r="D10" s="48" t="s">
        <v>192</v>
      </c>
      <c r="E10" s="48" t="s">
        <v>1</v>
      </c>
      <c r="F10" s="48" t="s">
        <v>2</v>
      </c>
      <c r="G10" s="48" t="s">
        <v>73</v>
      </c>
      <c r="H10" s="48" t="s">
        <v>196</v>
      </c>
    </row>
    <row r="11" spans="1:8" ht="11.25" customHeight="1" x14ac:dyDescent="0.2">
      <c r="A11" s="307" t="s">
        <v>29</v>
      </c>
      <c r="B11" s="265" t="s">
        <v>42</v>
      </c>
      <c r="C11" s="353"/>
      <c r="D11" s="28"/>
      <c r="E11" s="28"/>
      <c r="F11" s="31"/>
      <c r="G11" s="31"/>
      <c r="H11" s="16"/>
    </row>
    <row r="12" spans="1:8" ht="11.25" customHeight="1" x14ac:dyDescent="0.2">
      <c r="A12" s="307"/>
      <c r="B12" s="265"/>
      <c r="C12" s="354"/>
      <c r="D12" s="28"/>
      <c r="E12" s="28"/>
      <c r="F12" s="31"/>
      <c r="G12" s="31"/>
      <c r="H12" s="18"/>
    </row>
    <row r="13" spans="1:8" ht="11.25" customHeight="1" x14ac:dyDescent="0.2">
      <c r="A13" s="307"/>
      <c r="B13" s="265"/>
      <c r="C13" s="354"/>
      <c r="D13" s="28"/>
      <c r="E13" s="28"/>
      <c r="F13" s="31"/>
      <c r="G13" s="31"/>
      <c r="H13" s="18"/>
    </row>
    <row r="14" spans="1:8" ht="11.25" customHeight="1" x14ac:dyDescent="0.2">
      <c r="A14" s="307"/>
      <c r="B14" s="265"/>
      <c r="C14" s="354"/>
      <c r="D14" s="28"/>
      <c r="E14" s="28"/>
      <c r="F14" s="31"/>
      <c r="G14" s="31"/>
      <c r="H14" s="18"/>
    </row>
    <row r="15" spans="1:8" ht="11.25" customHeight="1" x14ac:dyDescent="0.2">
      <c r="A15" s="307"/>
      <c r="B15" s="265"/>
      <c r="C15" s="354"/>
      <c r="D15" s="28"/>
      <c r="E15" s="28"/>
      <c r="F15" s="31"/>
      <c r="G15" s="31"/>
      <c r="H15" s="18"/>
    </row>
    <row r="16" spans="1:8" ht="11.25" customHeight="1" x14ac:dyDescent="0.2">
      <c r="A16" s="307"/>
      <c r="B16" s="265"/>
      <c r="C16" s="354"/>
      <c r="D16" s="28"/>
      <c r="E16" s="28"/>
      <c r="F16" s="31"/>
      <c r="G16" s="31"/>
      <c r="H16" s="18"/>
    </row>
    <row r="17" spans="1:8" ht="11.25" customHeight="1" x14ac:dyDescent="0.2">
      <c r="A17" s="307"/>
      <c r="B17" s="265"/>
      <c r="C17" s="354"/>
      <c r="D17" s="28"/>
      <c r="E17" s="28"/>
      <c r="F17" s="31"/>
      <c r="G17" s="31"/>
      <c r="H17" s="18"/>
    </row>
    <row r="18" spans="1:8" ht="11.25" customHeight="1" x14ac:dyDescent="0.2">
      <c r="A18" s="307"/>
      <c r="B18" s="265"/>
      <c r="C18" s="354"/>
      <c r="D18" s="28"/>
      <c r="E18" s="28"/>
      <c r="F18" s="31"/>
      <c r="G18" s="31"/>
      <c r="H18" s="18"/>
    </row>
    <row r="19" spans="1:8" ht="11.25" customHeight="1" x14ac:dyDescent="0.2">
      <c r="A19" s="307"/>
      <c r="B19" s="265"/>
      <c r="C19" s="354"/>
      <c r="D19" s="28"/>
      <c r="E19" s="28"/>
      <c r="F19" s="31"/>
      <c r="G19" s="31"/>
      <c r="H19" s="18"/>
    </row>
    <row r="20" spans="1:8" ht="11.25" customHeight="1" x14ac:dyDescent="0.2">
      <c r="A20" s="307"/>
      <c r="B20" s="265"/>
      <c r="C20" s="354"/>
      <c r="D20" s="28"/>
      <c r="E20" s="28"/>
      <c r="F20" s="31"/>
      <c r="G20" s="31"/>
      <c r="H20" s="18"/>
    </row>
    <row r="21" spans="1:8" ht="11.25" customHeight="1" x14ac:dyDescent="0.2">
      <c r="A21" s="307"/>
      <c r="B21" s="265"/>
      <c r="C21" s="354"/>
      <c r="D21" s="28"/>
      <c r="E21" s="28"/>
      <c r="F21" s="31"/>
      <c r="G21" s="31"/>
      <c r="H21" s="18"/>
    </row>
    <row r="22" spans="1:8" ht="11.25" customHeight="1" x14ac:dyDescent="0.2">
      <c r="A22" s="307"/>
      <c r="B22" s="265"/>
      <c r="C22" s="354"/>
      <c r="D22" s="28"/>
      <c r="E22" s="28"/>
      <c r="F22" s="31"/>
      <c r="G22" s="31"/>
      <c r="H22" s="18"/>
    </row>
    <row r="23" spans="1:8" ht="11.25" customHeight="1" x14ac:dyDescent="0.2">
      <c r="A23" s="307"/>
      <c r="B23" s="265"/>
      <c r="C23" s="355"/>
      <c r="D23" s="22"/>
      <c r="E23" s="35"/>
      <c r="F23" s="49"/>
      <c r="G23" s="49"/>
      <c r="H23" s="21"/>
    </row>
    <row r="24" spans="1:8" ht="11.25" customHeight="1" x14ac:dyDescent="0.2">
      <c r="A24" s="307" t="s">
        <v>30</v>
      </c>
      <c r="B24" s="265" t="s">
        <v>31</v>
      </c>
      <c r="C24" s="353">
        <v>14</v>
      </c>
      <c r="D24" s="28">
        <v>14</v>
      </c>
      <c r="E24" s="188" t="s">
        <v>448</v>
      </c>
      <c r="F24" s="31" t="s">
        <v>446</v>
      </c>
      <c r="G24" s="31">
        <v>100</v>
      </c>
      <c r="H24" s="18"/>
    </row>
    <row r="25" spans="1:8" ht="11.25" customHeight="1" x14ac:dyDescent="0.2">
      <c r="A25" s="307"/>
      <c r="B25" s="265"/>
      <c r="C25" s="354"/>
      <c r="D25" s="28">
        <v>14</v>
      </c>
      <c r="E25" s="188" t="s">
        <v>320</v>
      </c>
      <c r="F25" s="31" t="s">
        <v>446</v>
      </c>
      <c r="G25" s="31">
        <v>200</v>
      </c>
      <c r="H25" s="18"/>
    </row>
    <row r="26" spans="1:8" ht="11.25" customHeight="1" x14ac:dyDescent="0.2">
      <c r="A26" s="307"/>
      <c r="B26" s="265"/>
      <c r="C26" s="354"/>
      <c r="D26" s="28"/>
      <c r="E26" s="28"/>
      <c r="F26" s="31"/>
      <c r="G26" s="31"/>
      <c r="H26" s="18"/>
    </row>
    <row r="27" spans="1:8" ht="11.25" customHeight="1" x14ac:dyDescent="0.2">
      <c r="A27" s="307"/>
      <c r="B27" s="265"/>
      <c r="C27" s="354"/>
      <c r="D27" s="28"/>
      <c r="E27" s="28"/>
      <c r="F27" s="31"/>
      <c r="G27" s="31"/>
      <c r="H27" s="18"/>
    </row>
    <row r="28" spans="1:8" ht="11.25" customHeight="1" x14ac:dyDescent="0.2">
      <c r="A28" s="307"/>
      <c r="B28" s="265"/>
      <c r="C28" s="355"/>
      <c r="D28" s="22"/>
      <c r="E28" s="35"/>
      <c r="F28" s="49"/>
      <c r="G28" s="49"/>
      <c r="H28" s="21"/>
    </row>
    <row r="29" spans="1:8" ht="11.25" customHeight="1" x14ac:dyDescent="0.2">
      <c r="A29" s="124" t="s">
        <v>32</v>
      </c>
      <c r="B29" s="122" t="s">
        <v>33</v>
      </c>
      <c r="C29" s="137"/>
      <c r="D29" s="22"/>
      <c r="E29" s="35"/>
      <c r="F29" s="49"/>
      <c r="G29" s="49"/>
      <c r="H29" s="21"/>
    </row>
    <row r="30" spans="1:8" ht="11.25" customHeight="1" x14ac:dyDescent="0.2">
      <c r="A30" s="307" t="s">
        <v>34</v>
      </c>
      <c r="B30" s="265" t="s">
        <v>35</v>
      </c>
      <c r="C30" s="353"/>
      <c r="D30" s="28"/>
      <c r="E30" s="28"/>
      <c r="F30" s="31"/>
      <c r="G30" s="31"/>
      <c r="H30" s="18"/>
    </row>
    <row r="31" spans="1:8" ht="11.25" customHeight="1" x14ac:dyDescent="0.2">
      <c r="A31" s="307"/>
      <c r="B31" s="265"/>
      <c r="C31" s="354"/>
      <c r="D31" s="28"/>
      <c r="E31" s="28"/>
      <c r="F31" s="31"/>
      <c r="G31" s="31"/>
      <c r="H31" s="18"/>
    </row>
    <row r="32" spans="1:8" ht="11.25" customHeight="1" x14ac:dyDescent="0.2">
      <c r="A32" s="307"/>
      <c r="B32" s="265"/>
      <c r="C32" s="354"/>
      <c r="D32" s="28"/>
      <c r="E32" s="28"/>
      <c r="F32" s="31"/>
      <c r="G32" s="31"/>
      <c r="H32" s="18"/>
    </row>
    <row r="33" spans="1:8" ht="11.25" customHeight="1" x14ac:dyDescent="0.2">
      <c r="A33" s="307"/>
      <c r="B33" s="265"/>
      <c r="C33" s="354"/>
      <c r="D33" s="28"/>
      <c r="E33" s="28"/>
      <c r="F33" s="31"/>
      <c r="G33" s="31"/>
      <c r="H33" s="18"/>
    </row>
    <row r="34" spans="1:8" ht="11.25" customHeight="1" x14ac:dyDescent="0.2">
      <c r="A34" s="307"/>
      <c r="B34" s="265"/>
      <c r="C34" s="354"/>
      <c r="D34" s="28"/>
      <c r="E34" s="28"/>
      <c r="F34" s="31"/>
      <c r="G34" s="31"/>
      <c r="H34" s="18"/>
    </row>
    <row r="35" spans="1:8" ht="11.25" customHeight="1" x14ac:dyDescent="0.2">
      <c r="A35" s="307"/>
      <c r="B35" s="265"/>
      <c r="C35" s="354"/>
      <c r="D35" s="28"/>
      <c r="E35" s="28"/>
      <c r="F35" s="31"/>
      <c r="G35" s="31"/>
      <c r="H35" s="18"/>
    </row>
    <row r="36" spans="1:8" ht="11.25" customHeight="1" x14ac:dyDescent="0.2">
      <c r="A36" s="307"/>
      <c r="B36" s="265"/>
      <c r="C36" s="354"/>
      <c r="D36" s="28"/>
      <c r="E36" s="28"/>
      <c r="F36" s="31"/>
      <c r="G36" s="31"/>
      <c r="H36" s="18"/>
    </row>
    <row r="37" spans="1:8" ht="11.25" customHeight="1" x14ac:dyDescent="0.2">
      <c r="A37" s="307"/>
      <c r="B37" s="265"/>
      <c r="C37" s="354"/>
      <c r="D37" s="28"/>
      <c r="E37" s="28"/>
      <c r="F37" s="31"/>
      <c r="G37" s="31"/>
      <c r="H37" s="18"/>
    </row>
    <row r="38" spans="1:8" ht="11.25" customHeight="1" x14ac:dyDescent="0.2">
      <c r="A38" s="307"/>
      <c r="B38" s="265"/>
      <c r="C38" s="355"/>
      <c r="D38" s="22"/>
      <c r="E38" s="35"/>
      <c r="F38" s="49"/>
      <c r="G38" s="49"/>
      <c r="H38" s="21"/>
    </row>
    <row r="39" spans="1:8" ht="11.25" customHeight="1" x14ac:dyDescent="0.2">
      <c r="A39" s="307" t="s">
        <v>36</v>
      </c>
      <c r="B39" s="265" t="s">
        <v>43</v>
      </c>
      <c r="C39" s="353"/>
      <c r="D39" s="28"/>
      <c r="E39" s="28"/>
      <c r="F39" s="31"/>
      <c r="G39" s="31"/>
      <c r="H39" s="18"/>
    </row>
    <row r="40" spans="1:8" ht="11.25" customHeight="1" x14ac:dyDescent="0.2">
      <c r="A40" s="307"/>
      <c r="B40" s="265"/>
      <c r="C40" s="354"/>
      <c r="D40" s="28"/>
      <c r="E40" s="28"/>
      <c r="F40" s="31"/>
      <c r="G40" s="31"/>
      <c r="H40" s="18"/>
    </row>
    <row r="41" spans="1:8" ht="11.25" customHeight="1" x14ac:dyDescent="0.2">
      <c r="A41" s="307"/>
      <c r="B41" s="265"/>
      <c r="C41" s="354"/>
      <c r="D41" s="28"/>
      <c r="E41" s="28"/>
      <c r="F41" s="31"/>
      <c r="G41" s="31"/>
      <c r="H41" s="18"/>
    </row>
    <row r="42" spans="1:8" ht="11.25" customHeight="1" x14ac:dyDescent="0.2">
      <c r="A42" s="307"/>
      <c r="B42" s="265"/>
      <c r="C42" s="354"/>
      <c r="D42" s="28"/>
      <c r="E42" s="28"/>
      <c r="F42" s="31"/>
      <c r="G42" s="31"/>
      <c r="H42" s="18"/>
    </row>
    <row r="43" spans="1:8" ht="11.25" customHeight="1" x14ac:dyDescent="0.2">
      <c r="A43" s="307"/>
      <c r="B43" s="265"/>
      <c r="C43" s="354"/>
      <c r="D43" s="28"/>
      <c r="E43" s="28"/>
      <c r="F43" s="31"/>
      <c r="G43" s="31"/>
      <c r="H43" s="18"/>
    </row>
    <row r="44" spans="1:8" ht="11.25" customHeight="1" x14ac:dyDescent="0.2">
      <c r="A44" s="307"/>
      <c r="B44" s="265"/>
      <c r="C44" s="355"/>
      <c r="D44" s="22"/>
      <c r="E44" s="35"/>
      <c r="F44" s="49"/>
      <c r="G44" s="49"/>
      <c r="H44" s="21"/>
    </row>
    <row r="45" spans="1:8" ht="11.25" customHeight="1" x14ac:dyDescent="0.2">
      <c r="A45" s="307" t="s">
        <v>37</v>
      </c>
      <c r="B45" s="265" t="s">
        <v>38</v>
      </c>
      <c r="C45" s="353"/>
      <c r="D45" s="28"/>
      <c r="E45" s="28"/>
      <c r="F45" s="31"/>
      <c r="G45" s="31"/>
      <c r="H45" s="18"/>
    </row>
    <row r="46" spans="1:8" ht="11.25" customHeight="1" x14ac:dyDescent="0.2">
      <c r="A46" s="307"/>
      <c r="B46" s="265"/>
      <c r="C46" s="354"/>
      <c r="D46" s="28"/>
      <c r="E46" s="28"/>
      <c r="F46" s="31"/>
      <c r="G46" s="31"/>
      <c r="H46" s="18"/>
    </row>
    <row r="47" spans="1:8" ht="11.25" customHeight="1" x14ac:dyDescent="0.2">
      <c r="A47" s="307"/>
      <c r="B47" s="265"/>
      <c r="C47" s="354"/>
      <c r="D47" s="28"/>
      <c r="E47" s="28"/>
      <c r="F47" s="31"/>
      <c r="G47" s="31"/>
      <c r="H47" s="18"/>
    </row>
    <row r="48" spans="1:8" ht="11.25" customHeight="1" x14ac:dyDescent="0.2">
      <c r="A48" s="307"/>
      <c r="B48" s="265"/>
      <c r="C48" s="354"/>
      <c r="D48" s="18"/>
      <c r="E48" s="30"/>
      <c r="F48" s="31"/>
      <c r="G48" s="31"/>
      <c r="H48" s="18"/>
    </row>
    <row r="49" spans="1:8" ht="11.25" customHeight="1" x14ac:dyDescent="0.2">
      <c r="A49" s="307"/>
      <c r="B49" s="265"/>
      <c r="C49" s="355"/>
      <c r="D49" s="22"/>
      <c r="E49" s="35"/>
      <c r="F49" s="49"/>
      <c r="G49" s="49"/>
      <c r="H49" s="21"/>
    </row>
  </sheetData>
  <protectedRanges>
    <protectedRange sqref="C6 C8 C3:C4" name="Range1"/>
    <protectedRange password="CDC0" sqref="D11:H49" name="Range1_1"/>
  </protectedRanges>
  <mergeCells count="22">
    <mergeCell ref="A45:A49"/>
    <mergeCell ref="B45:B49"/>
    <mergeCell ref="C45:C49"/>
    <mergeCell ref="A30:A38"/>
    <mergeCell ref="B30:B38"/>
    <mergeCell ref="C30:C38"/>
    <mergeCell ref="A39:A44"/>
    <mergeCell ref="B39:B44"/>
    <mergeCell ref="C39:C44"/>
    <mergeCell ref="A11:A23"/>
    <mergeCell ref="B11:B23"/>
    <mergeCell ref="C11:C23"/>
    <mergeCell ref="A24:A28"/>
    <mergeCell ref="B24:B28"/>
    <mergeCell ref="C24:C28"/>
    <mergeCell ref="A7:B7"/>
    <mergeCell ref="A8:B8"/>
    <mergeCell ref="A10:B10"/>
    <mergeCell ref="A6:B6"/>
    <mergeCell ref="A3:B3"/>
    <mergeCell ref="A4:B4"/>
    <mergeCell ref="A5:B5"/>
  </mergeCells>
  <hyperlinks>
    <hyperlink ref="E4" location="'b. List of result templates'!A1" display="the list of results templates" xr:uid="{00000000-0004-0000-3900-000000000000}"/>
  </hyperlinks>
  <printOptions gridLines="1"/>
  <pageMargins left="0.74803149606299213" right="0.74803149606299213" top="0.98425196850393704" bottom="0.98425196850393704" header="0.51181102362204722" footer="0.51181102362204722"/>
  <pageSetup paperSize="9" scale="78" fitToHeight="3" orientation="landscape" r:id="rId1"/>
  <headerFooter alignWithMargins="0">
    <oddHeader>&amp;CResidue RESULTS for honey
Group B&amp;RPage &amp;P of &amp;N</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G46"/>
  <sheetViews>
    <sheetView topLeftCell="A15" zoomScaleNormal="100" zoomScaleSheetLayoutView="100" workbookViewId="0">
      <selection activeCell="G22" sqref="G22"/>
    </sheetView>
  </sheetViews>
  <sheetFormatPr defaultColWidth="9.140625" defaultRowHeight="10.5" x14ac:dyDescent="0.2"/>
  <cols>
    <col min="1" max="1" width="40.85546875" style="216" customWidth="1"/>
    <col min="2" max="2" width="23.5703125" style="215" customWidth="1"/>
    <col min="3" max="3" width="13.85546875" style="216" customWidth="1"/>
    <col min="4" max="4" width="37.5703125" style="216" customWidth="1"/>
    <col min="5" max="5" width="13.85546875" style="216" customWidth="1"/>
    <col min="6" max="6" width="22.140625" style="216" bestFit="1" customWidth="1"/>
    <col min="7" max="7" width="26.42578125" style="216" customWidth="1"/>
    <col min="8" max="16384" width="9.140625" style="216"/>
  </cols>
  <sheetData>
    <row r="1" spans="1:7" ht="20.25" x14ac:dyDescent="0.2">
      <c r="A1" s="217" t="s">
        <v>207</v>
      </c>
    </row>
    <row r="2" spans="1:7" ht="9.75" customHeight="1" x14ac:dyDescent="0.2"/>
    <row r="3" spans="1:7" ht="12.75" customHeight="1" x14ac:dyDescent="0.2">
      <c r="A3" s="44" t="s">
        <v>45</v>
      </c>
      <c r="B3" s="40" t="s">
        <v>491</v>
      </c>
      <c r="D3" s="218" t="s">
        <v>186</v>
      </c>
      <c r="F3" s="219" t="s">
        <v>198</v>
      </c>
      <c r="G3" s="219"/>
    </row>
    <row r="4" spans="1:7" ht="20.25" x14ac:dyDescent="0.2">
      <c r="A4" s="44" t="s">
        <v>46</v>
      </c>
      <c r="B4" s="41">
        <v>2023</v>
      </c>
      <c r="D4" s="231" t="s">
        <v>185</v>
      </c>
      <c r="E4" s="221"/>
      <c r="F4" s="219" t="s">
        <v>199</v>
      </c>
      <c r="G4" s="219"/>
    </row>
    <row r="5" spans="1:7" ht="20.25" x14ac:dyDescent="0.2">
      <c r="A5" s="44" t="s">
        <v>47</v>
      </c>
      <c r="B5" s="126" t="s">
        <v>70</v>
      </c>
      <c r="F5" s="219" t="s">
        <v>200</v>
      </c>
      <c r="G5" s="219"/>
    </row>
    <row r="6" spans="1:7" ht="20.25" x14ac:dyDescent="0.2">
      <c r="A6" s="25" t="s">
        <v>86</v>
      </c>
      <c r="B6" s="118">
        <v>9</v>
      </c>
      <c r="D6" s="44" t="s">
        <v>189</v>
      </c>
      <c r="E6" s="219">
        <v>9</v>
      </c>
    </row>
    <row r="7" spans="1:7" ht="9.75" customHeight="1" x14ac:dyDescent="0.2">
      <c r="B7" s="222"/>
      <c r="C7" s="223"/>
      <c r="D7" s="223"/>
    </row>
    <row r="8" spans="1:7" s="224" customFormat="1" ht="63" customHeight="1" x14ac:dyDescent="0.2">
      <c r="A8" s="48" t="s">
        <v>100</v>
      </c>
      <c r="B8" s="47" t="s">
        <v>72</v>
      </c>
      <c r="C8" s="48" t="s">
        <v>197</v>
      </c>
      <c r="D8" s="48" t="s">
        <v>1</v>
      </c>
      <c r="E8" s="48" t="s">
        <v>2</v>
      </c>
      <c r="F8" s="48" t="s">
        <v>73</v>
      </c>
      <c r="G8" s="48" t="s">
        <v>196</v>
      </c>
    </row>
    <row r="9" spans="1:7" ht="9.75" customHeight="1" x14ac:dyDescent="0.2">
      <c r="A9" s="265" t="s">
        <v>75</v>
      </c>
      <c r="B9" s="304"/>
      <c r="C9" s="133"/>
      <c r="D9" s="133"/>
      <c r="E9" s="133"/>
      <c r="F9" s="133"/>
      <c r="G9" s="133"/>
    </row>
    <row r="10" spans="1:7" ht="9.75" customHeight="1" x14ac:dyDescent="0.2">
      <c r="A10" s="265"/>
      <c r="B10" s="304"/>
      <c r="C10" s="133"/>
      <c r="D10" s="133"/>
      <c r="E10" s="133"/>
      <c r="F10" s="133"/>
      <c r="G10" s="133"/>
    </row>
    <row r="11" spans="1:7" ht="9.75" customHeight="1" x14ac:dyDescent="0.2">
      <c r="A11" s="265"/>
      <c r="B11" s="304"/>
      <c r="C11" s="133"/>
      <c r="D11" s="133"/>
      <c r="E11" s="133"/>
      <c r="F11" s="133"/>
      <c r="G11" s="133"/>
    </row>
    <row r="12" spans="1:7" ht="9.75" customHeight="1" x14ac:dyDescent="0.2">
      <c r="A12" s="265"/>
      <c r="B12" s="304"/>
      <c r="C12" s="133"/>
      <c r="D12" s="133"/>
      <c r="E12" s="133"/>
      <c r="F12" s="133"/>
      <c r="G12" s="133"/>
    </row>
    <row r="13" spans="1:7" ht="9.75" customHeight="1" x14ac:dyDescent="0.2">
      <c r="A13" s="265"/>
      <c r="B13" s="304"/>
      <c r="C13" s="133"/>
      <c r="D13" s="133"/>
      <c r="E13" s="133"/>
      <c r="F13" s="133"/>
      <c r="G13" s="133"/>
    </row>
    <row r="14" spans="1:7" ht="9.75" customHeight="1" x14ac:dyDescent="0.2">
      <c r="A14" s="265"/>
      <c r="B14" s="304"/>
      <c r="C14" s="133"/>
      <c r="D14" s="133"/>
      <c r="E14" s="133"/>
      <c r="F14" s="133"/>
      <c r="G14" s="133"/>
    </row>
    <row r="15" spans="1:7" ht="9.75" customHeight="1" x14ac:dyDescent="0.2">
      <c r="A15" s="265"/>
      <c r="B15" s="304"/>
      <c r="C15" s="133"/>
      <c r="D15" s="133"/>
      <c r="E15" s="133"/>
      <c r="F15" s="133"/>
      <c r="G15" s="133"/>
    </row>
    <row r="16" spans="1:7" s="225" customFormat="1" ht="9" customHeight="1" x14ac:dyDescent="0.2">
      <c r="A16" s="265" t="s">
        <v>76</v>
      </c>
      <c r="B16" s="300">
        <v>3</v>
      </c>
      <c r="C16" s="133">
        <v>3</v>
      </c>
      <c r="D16" s="133" t="s">
        <v>341</v>
      </c>
      <c r="E16" s="133" t="s">
        <v>446</v>
      </c>
      <c r="F16" s="133">
        <v>10</v>
      </c>
      <c r="G16" s="133"/>
    </row>
    <row r="17" spans="1:7" s="225" customFormat="1" ht="9" customHeight="1" x14ac:dyDescent="0.2">
      <c r="A17" s="265"/>
      <c r="B17" s="300"/>
      <c r="C17" s="133">
        <v>3</v>
      </c>
      <c r="D17" s="133" t="s">
        <v>342</v>
      </c>
      <c r="E17" s="133" t="s">
        <v>446</v>
      </c>
      <c r="F17" s="133" t="s">
        <v>490</v>
      </c>
      <c r="G17" s="133"/>
    </row>
    <row r="18" spans="1:7" s="225" customFormat="1" ht="9" customHeight="1" x14ac:dyDescent="0.2">
      <c r="A18" s="265"/>
      <c r="B18" s="300"/>
      <c r="C18" s="133">
        <v>3</v>
      </c>
      <c r="D18" s="133" t="s">
        <v>343</v>
      </c>
      <c r="E18" s="133" t="s">
        <v>446</v>
      </c>
      <c r="F18" s="133">
        <v>10</v>
      </c>
      <c r="G18" s="133"/>
    </row>
    <row r="19" spans="1:7" s="225" customFormat="1" ht="9" customHeight="1" x14ac:dyDescent="0.2">
      <c r="A19" s="265"/>
      <c r="B19" s="300"/>
      <c r="C19" s="133">
        <v>3</v>
      </c>
      <c r="D19" s="133" t="s">
        <v>344</v>
      </c>
      <c r="E19" s="133" t="s">
        <v>446</v>
      </c>
      <c r="F19" s="133">
        <v>10</v>
      </c>
      <c r="G19" s="133"/>
    </row>
    <row r="20" spans="1:7" s="225" customFormat="1" ht="9" customHeight="1" x14ac:dyDescent="0.2">
      <c r="A20" s="265"/>
      <c r="B20" s="300"/>
      <c r="C20" s="133">
        <v>3</v>
      </c>
      <c r="D20" s="133" t="s">
        <v>318</v>
      </c>
      <c r="E20" s="133" t="s">
        <v>446</v>
      </c>
      <c r="F20" s="133" t="s">
        <v>490</v>
      </c>
      <c r="G20" s="133"/>
    </row>
    <row r="21" spans="1:7" s="225" customFormat="1" ht="9" customHeight="1" x14ac:dyDescent="0.2">
      <c r="A21" s="265"/>
      <c r="B21" s="300"/>
      <c r="C21" s="133">
        <v>3</v>
      </c>
      <c r="D21" s="133" t="s">
        <v>345</v>
      </c>
      <c r="E21" s="133" t="s">
        <v>446</v>
      </c>
      <c r="F21" s="133">
        <v>50</v>
      </c>
      <c r="G21" s="133"/>
    </row>
    <row r="22" spans="1:7" s="225" customFormat="1" ht="9" customHeight="1" x14ac:dyDescent="0.2">
      <c r="A22" s="265"/>
      <c r="B22" s="300"/>
      <c r="C22" s="133">
        <v>3</v>
      </c>
      <c r="D22" s="133" t="s">
        <v>346</v>
      </c>
      <c r="E22" s="133" t="s">
        <v>446</v>
      </c>
      <c r="F22" s="133">
        <v>20</v>
      </c>
      <c r="G22" s="133"/>
    </row>
    <row r="23" spans="1:7" ht="9.75" customHeight="1" x14ac:dyDescent="0.2">
      <c r="A23" s="265"/>
      <c r="B23" s="300"/>
      <c r="C23" s="133">
        <v>3</v>
      </c>
      <c r="D23" s="133" t="s">
        <v>347</v>
      </c>
      <c r="E23" s="133" t="s">
        <v>446</v>
      </c>
      <c r="F23" s="133">
        <v>10</v>
      </c>
      <c r="G23" s="133"/>
    </row>
    <row r="24" spans="1:7" ht="9.75" customHeight="1" x14ac:dyDescent="0.2">
      <c r="A24" s="265"/>
      <c r="B24" s="300"/>
      <c r="C24" s="133">
        <v>3</v>
      </c>
      <c r="D24" s="133" t="s">
        <v>348</v>
      </c>
      <c r="E24" s="133" t="s">
        <v>446</v>
      </c>
      <c r="F24" s="133">
        <v>10</v>
      </c>
      <c r="G24" s="133"/>
    </row>
    <row r="25" spans="1:7" ht="9.75" customHeight="1" x14ac:dyDescent="0.2">
      <c r="A25" s="265"/>
      <c r="B25" s="300"/>
      <c r="C25" s="133">
        <v>3</v>
      </c>
      <c r="D25" s="133" t="s">
        <v>349</v>
      </c>
      <c r="E25" s="133" t="s">
        <v>446</v>
      </c>
      <c r="F25" s="133">
        <v>10</v>
      </c>
      <c r="G25" s="133"/>
    </row>
    <row r="26" spans="1:7" ht="9.75" customHeight="1" x14ac:dyDescent="0.2">
      <c r="A26" s="265"/>
      <c r="B26" s="300"/>
      <c r="C26" s="133">
        <v>3</v>
      </c>
      <c r="D26" s="133" t="s">
        <v>350</v>
      </c>
      <c r="E26" s="133" t="s">
        <v>446</v>
      </c>
      <c r="F26" s="133">
        <v>10</v>
      </c>
      <c r="G26" s="133"/>
    </row>
    <row r="27" spans="1:7" ht="9.75" customHeight="1" x14ac:dyDescent="0.2">
      <c r="A27" s="265"/>
      <c r="B27" s="300"/>
      <c r="C27" s="133">
        <v>3</v>
      </c>
      <c r="D27" s="133" t="s">
        <v>351</v>
      </c>
      <c r="E27" s="133" t="s">
        <v>446</v>
      </c>
      <c r="F27" s="133">
        <v>50</v>
      </c>
      <c r="G27" s="133"/>
    </row>
    <row r="28" spans="1:7" ht="9.75" customHeight="1" x14ac:dyDescent="0.2">
      <c r="A28" s="265" t="s">
        <v>77</v>
      </c>
      <c r="B28" s="300">
        <v>3</v>
      </c>
      <c r="C28" s="133">
        <v>3</v>
      </c>
      <c r="D28" s="133" t="s">
        <v>352</v>
      </c>
      <c r="E28" s="133" t="s">
        <v>446</v>
      </c>
      <c r="F28" s="183">
        <v>10</v>
      </c>
      <c r="G28" s="133"/>
    </row>
    <row r="29" spans="1:7" ht="9.75" customHeight="1" x14ac:dyDescent="0.2">
      <c r="A29" s="265"/>
      <c r="B29" s="300"/>
      <c r="C29" s="133">
        <v>3</v>
      </c>
      <c r="D29" s="133" t="s">
        <v>353</v>
      </c>
      <c r="E29" s="133" t="s">
        <v>446</v>
      </c>
      <c r="F29" s="183">
        <v>10</v>
      </c>
      <c r="G29" s="133"/>
    </row>
    <row r="30" spans="1:7" ht="9.75" customHeight="1" x14ac:dyDescent="0.2">
      <c r="A30" s="265"/>
      <c r="B30" s="300"/>
      <c r="C30" s="133">
        <v>3</v>
      </c>
      <c r="D30" s="133" t="s">
        <v>354</v>
      </c>
      <c r="E30" s="133" t="s">
        <v>446</v>
      </c>
      <c r="F30" s="183">
        <v>10</v>
      </c>
      <c r="G30" s="133"/>
    </row>
    <row r="31" spans="1:7" ht="9.75" customHeight="1" x14ac:dyDescent="0.2">
      <c r="A31" s="265"/>
      <c r="B31" s="300"/>
      <c r="C31" s="133">
        <v>3</v>
      </c>
      <c r="D31" s="133" t="s">
        <v>355</v>
      </c>
      <c r="E31" s="133" t="s">
        <v>446</v>
      </c>
      <c r="F31" s="183">
        <v>10</v>
      </c>
      <c r="G31" s="133"/>
    </row>
    <row r="32" spans="1:7" ht="9.75" customHeight="1" x14ac:dyDescent="0.2">
      <c r="A32" s="265"/>
      <c r="B32" s="300"/>
      <c r="C32" s="133">
        <v>3</v>
      </c>
      <c r="D32" s="133" t="s">
        <v>356</v>
      </c>
      <c r="E32" s="133" t="s">
        <v>446</v>
      </c>
      <c r="F32" s="183">
        <v>50</v>
      </c>
      <c r="G32" s="133"/>
    </row>
    <row r="33" spans="1:7" ht="9.75" customHeight="1" x14ac:dyDescent="0.2">
      <c r="A33" s="265"/>
      <c r="B33" s="300"/>
      <c r="C33" s="133">
        <v>3</v>
      </c>
      <c r="D33" s="133" t="s">
        <v>357</v>
      </c>
      <c r="E33" s="133" t="s">
        <v>446</v>
      </c>
      <c r="F33" s="183">
        <v>50</v>
      </c>
      <c r="G33" s="133"/>
    </row>
    <row r="34" spans="1:7" ht="9.75" customHeight="1" x14ac:dyDescent="0.2">
      <c r="A34" s="265"/>
      <c r="B34" s="300"/>
      <c r="C34" s="133">
        <v>3</v>
      </c>
      <c r="D34" s="133" t="s">
        <v>357</v>
      </c>
      <c r="E34" s="133" t="s">
        <v>446</v>
      </c>
      <c r="F34" s="133">
        <v>50</v>
      </c>
      <c r="G34" s="133"/>
    </row>
    <row r="35" spans="1:7" s="225" customFormat="1" ht="12.75" customHeight="1" x14ac:dyDescent="0.2">
      <c r="A35" s="265" t="s">
        <v>78</v>
      </c>
      <c r="B35" s="300">
        <v>3</v>
      </c>
      <c r="C35" s="133">
        <v>3</v>
      </c>
      <c r="D35" s="133" t="s">
        <v>367</v>
      </c>
      <c r="E35" s="133" t="s">
        <v>446</v>
      </c>
      <c r="F35" s="181">
        <v>50</v>
      </c>
      <c r="G35" s="133"/>
    </row>
    <row r="36" spans="1:7" ht="9.75" customHeight="1" x14ac:dyDescent="0.15">
      <c r="A36" s="265"/>
      <c r="B36" s="300"/>
      <c r="C36" s="133">
        <v>3</v>
      </c>
      <c r="D36" s="133" t="s">
        <v>368</v>
      </c>
      <c r="E36" s="133" t="s">
        <v>446</v>
      </c>
      <c r="F36" s="246">
        <v>50</v>
      </c>
      <c r="G36" s="133"/>
    </row>
    <row r="37" spans="1:7" ht="9.75" customHeight="1" x14ac:dyDescent="0.15">
      <c r="A37" s="265"/>
      <c r="B37" s="300"/>
      <c r="C37" s="133">
        <v>3</v>
      </c>
      <c r="D37" s="133" t="s">
        <v>317</v>
      </c>
      <c r="E37" s="133" t="s">
        <v>446</v>
      </c>
      <c r="F37" s="246">
        <v>50</v>
      </c>
      <c r="G37" s="133"/>
    </row>
    <row r="38" spans="1:7" ht="9.75" customHeight="1" x14ac:dyDescent="0.15">
      <c r="A38" s="265"/>
      <c r="B38" s="300"/>
      <c r="C38" s="133">
        <v>3</v>
      </c>
      <c r="D38" s="133" t="s">
        <v>316</v>
      </c>
      <c r="E38" s="133" t="s">
        <v>446</v>
      </c>
      <c r="F38" s="246">
        <v>50</v>
      </c>
      <c r="G38" s="133"/>
    </row>
    <row r="39" spans="1:7" ht="9.75" customHeight="1" x14ac:dyDescent="0.15">
      <c r="A39" s="265"/>
      <c r="B39" s="300"/>
      <c r="C39" s="133">
        <v>3</v>
      </c>
      <c r="D39" s="133" t="s">
        <v>319</v>
      </c>
      <c r="E39" s="133" t="s">
        <v>446</v>
      </c>
      <c r="F39" s="246">
        <v>50</v>
      </c>
      <c r="G39" s="133"/>
    </row>
    <row r="40" spans="1:7" ht="9.75" customHeight="1" x14ac:dyDescent="0.2">
      <c r="A40" s="265"/>
      <c r="B40" s="300"/>
      <c r="C40" s="133"/>
      <c r="D40" s="133"/>
      <c r="E40" s="133"/>
      <c r="F40" s="133"/>
      <c r="G40" s="133"/>
    </row>
    <row r="41" spans="1:7" ht="9.75" customHeight="1" x14ac:dyDescent="0.2">
      <c r="A41" s="265" t="s">
        <v>79</v>
      </c>
      <c r="B41" s="300"/>
      <c r="C41" s="133"/>
      <c r="D41" s="133"/>
      <c r="E41" s="133"/>
      <c r="F41" s="133"/>
      <c r="G41" s="133"/>
    </row>
    <row r="42" spans="1:7" ht="9.75" customHeight="1" x14ac:dyDescent="0.2">
      <c r="A42" s="265"/>
      <c r="B42" s="300"/>
      <c r="C42" s="133"/>
      <c r="D42" s="133"/>
      <c r="E42" s="133"/>
      <c r="F42" s="133"/>
      <c r="G42" s="133"/>
    </row>
    <row r="43" spans="1:7" ht="9.75" customHeight="1" x14ac:dyDescent="0.2">
      <c r="A43" s="265"/>
      <c r="B43" s="300"/>
      <c r="C43" s="133"/>
      <c r="D43" s="133"/>
      <c r="E43" s="133"/>
      <c r="F43" s="133"/>
      <c r="G43" s="133"/>
    </row>
    <row r="44" spans="1:7" ht="9.75" customHeight="1" x14ac:dyDescent="0.2">
      <c r="A44" s="265"/>
      <c r="B44" s="300"/>
      <c r="C44" s="133"/>
      <c r="D44" s="133"/>
      <c r="E44" s="133"/>
      <c r="F44" s="133"/>
      <c r="G44" s="133"/>
    </row>
    <row r="45" spans="1:7" ht="9.75" customHeight="1" x14ac:dyDescent="0.2">
      <c r="A45" s="265"/>
      <c r="B45" s="300"/>
      <c r="C45" s="133"/>
      <c r="D45" s="133"/>
      <c r="E45" s="133"/>
      <c r="F45" s="133"/>
      <c r="G45" s="133"/>
    </row>
    <row r="46" spans="1:7" ht="9.75" customHeight="1" x14ac:dyDescent="0.2">
      <c r="A46" s="265"/>
      <c r="B46" s="300"/>
      <c r="C46" s="133"/>
      <c r="D46" s="133"/>
      <c r="E46" s="133"/>
      <c r="F46" s="133"/>
      <c r="G46" s="133"/>
    </row>
  </sheetData>
  <protectedRanges>
    <protectedRange password="CDC0" sqref="B3:B4 C9:G15 C44:G46 C16:C43 E16:G27 E34:G34 E28:E33 G28:G33 E40:G43 E35:E39 G35:G39" name="Range1"/>
    <protectedRange password="CDC0" sqref="D16:D43" name="Range1_1"/>
    <protectedRange password="CDC0" sqref="F28:F33" name="Range1_6"/>
    <protectedRange password="CDC0" sqref="F35" name="Range1_2"/>
    <protectedRange sqref="F36:F39" name="Range1_2_2"/>
  </protectedRanges>
  <mergeCells count="10">
    <mergeCell ref="A35:A40"/>
    <mergeCell ref="B35:B40"/>
    <mergeCell ref="A41:A46"/>
    <mergeCell ref="B41:B46"/>
    <mergeCell ref="A9:A15"/>
    <mergeCell ref="B9:B15"/>
    <mergeCell ref="A16:A27"/>
    <mergeCell ref="B16:B27"/>
    <mergeCell ref="A28:A34"/>
    <mergeCell ref="B28:B34"/>
  </mergeCells>
  <hyperlinks>
    <hyperlink ref="D4" location="'b. List of result templates'!A1" display="the list of results templates" xr:uid="{00000000-0004-0000-3A00-000000000000}"/>
  </hyperlinks>
  <printOptions gridLines="1"/>
  <pageMargins left="0.74803149606299213" right="0.31496062992125984" top="0.98425196850393704" bottom="0.98425196850393704" header="0.51181102362204722" footer="0.51181102362204722"/>
  <pageSetup paperSize="9" scale="77" fitToHeight="4" orientation="landscape" r:id="rId1"/>
  <headerFooter alignWithMargins="0">
    <oddHeader>&amp;CResidue RESULTS for Bovine milk 
Pesticides&amp;RPage &amp;P of &amp;N</oddHeader>
  </headerFooter>
  <rowBreaks count="1" manualBreakCount="1">
    <brk id="7"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5"/>
  <sheetViews>
    <sheetView topLeftCell="A12" zoomScaleNormal="100" zoomScaleSheetLayoutView="100" workbookViewId="0">
      <selection activeCell="D24" sqref="D24:D25"/>
    </sheetView>
  </sheetViews>
  <sheetFormatPr defaultColWidth="9.140625" defaultRowHeight="10.5" x14ac:dyDescent="0.2"/>
  <cols>
    <col min="1" max="1" width="35.42578125" style="216" customWidth="1"/>
    <col min="2" max="2" width="13.42578125" style="215" customWidth="1"/>
    <col min="3" max="3" width="14.5703125" style="215" customWidth="1"/>
    <col min="4" max="4" width="39.5703125" style="216" bestFit="1" customWidth="1"/>
    <col min="5" max="5" width="22" style="216" bestFit="1" customWidth="1"/>
    <col min="6" max="6" width="23.5703125" style="216" customWidth="1"/>
    <col min="7" max="7" width="22" style="216" customWidth="1"/>
    <col min="8" max="16384" width="9.140625" style="216"/>
  </cols>
  <sheetData>
    <row r="1" spans="1:7" ht="20.25" x14ac:dyDescent="0.2">
      <c r="A1" s="217" t="s">
        <v>195</v>
      </c>
    </row>
    <row r="2" spans="1:7" ht="9.75" customHeight="1" x14ac:dyDescent="0.2"/>
    <row r="3" spans="1:7" ht="12.75" customHeight="1" x14ac:dyDescent="0.2">
      <c r="A3" s="44" t="s">
        <v>45</v>
      </c>
      <c r="B3" s="40" t="s">
        <v>491</v>
      </c>
      <c r="D3" s="218" t="s">
        <v>186</v>
      </c>
      <c r="F3" s="219" t="s">
        <v>198</v>
      </c>
      <c r="G3" s="219"/>
    </row>
    <row r="4" spans="1:7" ht="20.25" x14ac:dyDescent="0.2">
      <c r="A4" s="44" t="s">
        <v>46</v>
      </c>
      <c r="B4" s="41">
        <v>2023</v>
      </c>
      <c r="D4" s="220" t="s">
        <v>185</v>
      </c>
      <c r="E4" s="221"/>
      <c r="F4" s="219" t="s">
        <v>199</v>
      </c>
      <c r="G4" s="219"/>
    </row>
    <row r="5" spans="1:7" ht="20.25" x14ac:dyDescent="0.2">
      <c r="A5" s="44" t="s">
        <v>47</v>
      </c>
      <c r="B5" s="126" t="s">
        <v>82</v>
      </c>
      <c r="F5" s="219" t="s">
        <v>200</v>
      </c>
      <c r="G5" s="219"/>
    </row>
    <row r="6" spans="1:7" ht="46.5" customHeight="1" x14ac:dyDescent="0.2">
      <c r="A6" s="25" t="s">
        <v>190</v>
      </c>
      <c r="B6" s="118">
        <v>34616</v>
      </c>
      <c r="F6" s="229"/>
      <c r="G6" s="229"/>
    </row>
    <row r="7" spans="1:7" ht="21.75" customHeight="1" x14ac:dyDescent="0.2">
      <c r="A7" s="25" t="s">
        <v>193</v>
      </c>
      <c r="B7" s="150">
        <f>B6*0.02%</f>
        <v>6.9232000000000005</v>
      </c>
    </row>
    <row r="8" spans="1:7" ht="20.25" x14ac:dyDescent="0.2">
      <c r="A8" s="25" t="s">
        <v>48</v>
      </c>
      <c r="B8" s="118">
        <v>17</v>
      </c>
      <c r="D8" s="44" t="s">
        <v>189</v>
      </c>
      <c r="E8" s="230">
        <v>17</v>
      </c>
    </row>
    <row r="9" spans="1:7" ht="9.75" customHeight="1" x14ac:dyDescent="0.2">
      <c r="B9" s="222"/>
      <c r="C9" s="222"/>
      <c r="D9" s="223"/>
      <c r="E9" s="223"/>
    </row>
    <row r="10" spans="1:7" s="224" customFormat="1" ht="63" customHeight="1" x14ac:dyDescent="0.2">
      <c r="A10" s="48" t="s">
        <v>95</v>
      </c>
      <c r="B10" s="47" t="s">
        <v>191</v>
      </c>
      <c r="C10" s="48" t="s">
        <v>197</v>
      </c>
      <c r="D10" s="48" t="s">
        <v>1</v>
      </c>
      <c r="E10" s="48" t="s">
        <v>2</v>
      </c>
      <c r="F10" s="48" t="s">
        <v>73</v>
      </c>
      <c r="G10" s="48" t="s">
        <v>196</v>
      </c>
    </row>
    <row r="11" spans="1:7" ht="11.25" customHeight="1" x14ac:dyDescent="0.2">
      <c r="A11" s="265" t="s">
        <v>94</v>
      </c>
      <c r="B11" s="300">
        <v>7</v>
      </c>
      <c r="C11" s="181">
        <v>7</v>
      </c>
      <c r="D11" s="181" t="s">
        <v>358</v>
      </c>
      <c r="E11" s="181" t="s">
        <v>285</v>
      </c>
      <c r="F11" s="181">
        <v>40</v>
      </c>
      <c r="G11" s="133"/>
    </row>
    <row r="12" spans="1:7" ht="9.75" customHeight="1" x14ac:dyDescent="0.2">
      <c r="A12" s="265"/>
      <c r="B12" s="300"/>
      <c r="C12" s="181"/>
      <c r="D12" s="199" t="s">
        <v>452</v>
      </c>
      <c r="E12" s="181"/>
      <c r="F12" s="181"/>
      <c r="G12" s="133"/>
    </row>
    <row r="13" spans="1:7" ht="9.75" customHeight="1" x14ac:dyDescent="0.2">
      <c r="A13" s="265"/>
      <c r="B13" s="300"/>
      <c r="C13" s="181"/>
      <c r="D13" s="133"/>
      <c r="E13" s="181"/>
      <c r="F13" s="181"/>
      <c r="G13" s="133"/>
    </row>
    <row r="14" spans="1:7" ht="9.75" customHeight="1" x14ac:dyDescent="0.2">
      <c r="A14" s="265"/>
      <c r="B14" s="300"/>
      <c r="C14" s="181"/>
      <c r="D14" s="133"/>
      <c r="E14" s="181"/>
      <c r="F14" s="181"/>
      <c r="G14" s="133"/>
    </row>
    <row r="15" spans="1:7" ht="9.75" customHeight="1" x14ac:dyDescent="0.2">
      <c r="A15" s="265"/>
      <c r="B15" s="300"/>
      <c r="C15" s="181"/>
      <c r="D15" s="181"/>
      <c r="E15" s="181"/>
      <c r="F15" s="181"/>
      <c r="G15" s="133"/>
    </row>
    <row r="16" spans="1:7" ht="11.25" customHeight="1" x14ac:dyDescent="0.2">
      <c r="A16" s="265" t="s">
        <v>80</v>
      </c>
      <c r="B16" s="300">
        <v>7</v>
      </c>
      <c r="C16" s="181">
        <v>7</v>
      </c>
      <c r="D16" s="181" t="s">
        <v>359</v>
      </c>
      <c r="E16" s="181" t="s">
        <v>290</v>
      </c>
      <c r="F16" s="181">
        <v>500</v>
      </c>
      <c r="G16" s="133" t="s">
        <v>536</v>
      </c>
    </row>
    <row r="17" spans="1:7" ht="9.75" customHeight="1" x14ac:dyDescent="0.2">
      <c r="A17" s="265"/>
      <c r="B17" s="300"/>
      <c r="C17" s="181">
        <v>7</v>
      </c>
      <c r="D17" s="181" t="s">
        <v>360</v>
      </c>
      <c r="E17" s="181" t="s">
        <v>290</v>
      </c>
      <c r="F17" s="181">
        <v>200</v>
      </c>
      <c r="G17" s="133"/>
    </row>
    <row r="18" spans="1:7" ht="9.75" customHeight="1" x14ac:dyDescent="0.2">
      <c r="A18" s="265"/>
      <c r="B18" s="300"/>
      <c r="C18" s="181">
        <v>7</v>
      </c>
      <c r="D18" s="181" t="s">
        <v>366</v>
      </c>
      <c r="E18" s="181" t="s">
        <v>290</v>
      </c>
      <c r="F18" s="181" t="s">
        <v>537</v>
      </c>
      <c r="G18" s="133"/>
    </row>
    <row r="19" spans="1:7" ht="9.75" customHeight="1" x14ac:dyDescent="0.2">
      <c r="A19" s="265"/>
      <c r="B19" s="300"/>
      <c r="C19" s="181">
        <v>7</v>
      </c>
      <c r="D19" s="181" t="s">
        <v>365</v>
      </c>
      <c r="E19" s="181" t="s">
        <v>290</v>
      </c>
      <c r="F19" s="181" t="s">
        <v>537</v>
      </c>
      <c r="G19" s="133"/>
    </row>
    <row r="20" spans="1:7" ht="9.75" customHeight="1" x14ac:dyDescent="0.2">
      <c r="A20" s="265"/>
      <c r="B20" s="300"/>
      <c r="C20" s="181"/>
      <c r="D20" s="181"/>
      <c r="E20" s="181"/>
      <c r="F20" s="133"/>
      <c r="G20" s="133"/>
    </row>
    <row r="21" spans="1:7" ht="11.25" customHeight="1" x14ac:dyDescent="0.2">
      <c r="A21" s="265" t="s">
        <v>79</v>
      </c>
      <c r="B21" s="300">
        <v>3</v>
      </c>
      <c r="C21" s="181">
        <v>2</v>
      </c>
      <c r="D21" s="181" t="s">
        <v>361</v>
      </c>
      <c r="E21" s="181" t="s">
        <v>362</v>
      </c>
      <c r="F21" s="181">
        <v>10</v>
      </c>
      <c r="G21" s="133"/>
    </row>
    <row r="22" spans="1:7" ht="9.75" customHeight="1" x14ac:dyDescent="0.2">
      <c r="A22" s="265"/>
      <c r="B22" s="300"/>
      <c r="C22" s="181">
        <v>1</v>
      </c>
      <c r="D22" s="181" t="s">
        <v>363</v>
      </c>
      <c r="E22" s="181" t="s">
        <v>362</v>
      </c>
      <c r="F22" s="181">
        <v>500</v>
      </c>
      <c r="G22" s="133"/>
    </row>
    <row r="23" spans="1:7" ht="9.75" customHeight="1" x14ac:dyDescent="0.2">
      <c r="A23" s="265"/>
      <c r="B23" s="300"/>
      <c r="C23" s="181">
        <v>2</v>
      </c>
      <c r="D23" s="181" t="s">
        <v>364</v>
      </c>
      <c r="E23" s="181" t="s">
        <v>362</v>
      </c>
      <c r="F23" s="181" t="s">
        <v>490</v>
      </c>
      <c r="G23" s="133"/>
    </row>
    <row r="24" spans="1:7" ht="9.75" customHeight="1" x14ac:dyDescent="0.2">
      <c r="A24" s="265"/>
      <c r="B24" s="300"/>
      <c r="C24" s="181"/>
      <c r="D24" s="227" t="s">
        <v>451</v>
      </c>
      <c r="E24" s="181"/>
      <c r="F24" s="227"/>
      <c r="G24" s="133"/>
    </row>
    <row r="25" spans="1:7" ht="9.75" customHeight="1" x14ac:dyDescent="0.2">
      <c r="A25" s="265"/>
      <c r="B25" s="300"/>
      <c r="C25" s="181"/>
      <c r="D25" s="199" t="s">
        <v>399</v>
      </c>
      <c r="E25" s="181"/>
      <c r="F25" s="227"/>
      <c r="G25" s="133"/>
    </row>
  </sheetData>
  <protectedRanges>
    <protectedRange password="CDC0" sqref="B6 B3:B4 C11:G11 C25 E25:G25 C13:G15 C12 E12 G12 C16:E17 G16:G17 C18:G24" name="Range1"/>
    <protectedRange password="CDC0" sqref="D25" name="Range1_1"/>
    <protectedRange password="CDC0" sqref="D12" name="Range1_2"/>
    <protectedRange password="CDC0" sqref="F12" name="Range1_1_1"/>
    <protectedRange password="CDC0" sqref="F17" name="Range1_3"/>
    <protectedRange password="CDC0" sqref="F16" name="Range1_3_1"/>
  </protectedRanges>
  <mergeCells count="6">
    <mergeCell ref="A11:A15"/>
    <mergeCell ref="B11:B15"/>
    <mergeCell ref="A21:A25"/>
    <mergeCell ref="B21:B25"/>
    <mergeCell ref="A16:A20"/>
    <mergeCell ref="B16:B20"/>
  </mergeCells>
  <hyperlinks>
    <hyperlink ref="D4" location="'b. List of result templates'!A1" display="the list of results templates" xr:uid="{00000000-0004-0000-0500-000000000000}"/>
  </hyperlinks>
  <printOptions gridLines="1"/>
  <pageMargins left="0.74803149606299213" right="0.31496062992125984" top="0.98425196850393704" bottom="0.98425196850393704" header="0.51181102362204722" footer="0.51181102362204722"/>
  <pageSetup paperSize="9" scale="87" fitToHeight="4" orientation="landscape" r:id="rId1"/>
  <headerFooter alignWithMargins="0">
    <oddHeader>&amp;CResidue RESULTS for Bovine 
Contaminants&amp;RPage &amp;P of &amp;N</oddHeader>
  </headerFooter>
  <rowBreaks count="1" manualBreakCount="1">
    <brk id="9" max="1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G20"/>
  <sheetViews>
    <sheetView topLeftCell="A7" zoomScaleNormal="100" zoomScaleSheetLayoutView="100" workbookViewId="0">
      <selection activeCell="C10" sqref="C10"/>
    </sheetView>
  </sheetViews>
  <sheetFormatPr defaultColWidth="9.140625" defaultRowHeight="10.5" x14ac:dyDescent="0.2"/>
  <cols>
    <col min="1" max="1" width="35.42578125" style="3" customWidth="1"/>
    <col min="2" max="2" width="16.5703125" style="2" customWidth="1"/>
    <col min="3" max="3" width="18.5703125" style="3" customWidth="1"/>
    <col min="4" max="4" width="30.42578125" style="3" customWidth="1"/>
    <col min="5" max="5" width="13.85546875" style="3" customWidth="1"/>
    <col min="6" max="6" width="22.42578125" style="3" customWidth="1"/>
    <col min="7" max="7" width="21" style="3" customWidth="1"/>
    <col min="8" max="16384" width="9.140625" style="3"/>
  </cols>
  <sheetData>
    <row r="1" spans="1:7" ht="20.25" x14ac:dyDescent="0.2">
      <c r="A1" s="43" t="s">
        <v>208</v>
      </c>
    </row>
    <row r="2" spans="1:7" ht="9.75" customHeight="1" thickBot="1" x14ac:dyDescent="0.25"/>
    <row r="3" spans="1:7" ht="12.75" customHeight="1" x14ac:dyDescent="0.2">
      <c r="A3" s="44" t="s">
        <v>45</v>
      </c>
      <c r="B3" s="40" t="s">
        <v>491</v>
      </c>
      <c r="D3" s="96" t="s">
        <v>186</v>
      </c>
      <c r="F3" s="104" t="s">
        <v>198</v>
      </c>
      <c r="G3" s="105"/>
    </row>
    <row r="4" spans="1:7" ht="21" thickBot="1" x14ac:dyDescent="0.25">
      <c r="A4" s="45" t="s">
        <v>46</v>
      </c>
      <c r="B4" s="125">
        <v>2023</v>
      </c>
      <c r="D4" s="97" t="s">
        <v>185</v>
      </c>
      <c r="E4" s="4"/>
      <c r="F4" s="106" t="s">
        <v>199</v>
      </c>
      <c r="G4" s="107"/>
    </row>
    <row r="5" spans="1:7" ht="21" thickBot="1" x14ac:dyDescent="0.25">
      <c r="A5" s="45" t="s">
        <v>47</v>
      </c>
      <c r="B5" s="127" t="s">
        <v>70</v>
      </c>
      <c r="F5" s="108" t="s">
        <v>200</v>
      </c>
      <c r="G5" s="109"/>
    </row>
    <row r="6" spans="1:7" ht="46.5" customHeight="1" thickBot="1" x14ac:dyDescent="0.25">
      <c r="A6" s="114" t="s">
        <v>87</v>
      </c>
      <c r="B6" s="119">
        <v>715</v>
      </c>
      <c r="C6" s="7"/>
      <c r="F6" s="7"/>
      <c r="G6" s="7"/>
    </row>
    <row r="7" spans="1:7" ht="21.75" customHeight="1" thickBot="1" x14ac:dyDescent="0.25">
      <c r="A7" s="25" t="s">
        <v>203</v>
      </c>
      <c r="B7" s="42">
        <f>$B$6/1300</f>
        <v>0.55000000000000004</v>
      </c>
    </row>
    <row r="8" spans="1:7" ht="20.25" customHeight="1" thickBot="1" x14ac:dyDescent="0.25">
      <c r="A8" s="25" t="s">
        <v>48</v>
      </c>
      <c r="B8" s="38">
        <v>3</v>
      </c>
      <c r="D8" s="92" t="s">
        <v>189</v>
      </c>
      <c r="E8" s="208">
        <v>3</v>
      </c>
    </row>
    <row r="9" spans="1:7" ht="9.75" customHeight="1" x14ac:dyDescent="0.2">
      <c r="B9" s="9"/>
      <c r="C9" s="11"/>
      <c r="D9" s="11"/>
    </row>
    <row r="10" spans="1:7" s="12" customFormat="1" ht="63" customHeight="1" x14ac:dyDescent="0.2">
      <c r="A10" s="48" t="s">
        <v>95</v>
      </c>
      <c r="B10" s="47" t="s">
        <v>72</v>
      </c>
      <c r="C10" s="48" t="s">
        <v>197</v>
      </c>
      <c r="D10" s="48" t="s">
        <v>1</v>
      </c>
      <c r="E10" s="48" t="s">
        <v>2</v>
      </c>
      <c r="F10" s="48" t="s">
        <v>73</v>
      </c>
      <c r="G10" s="48" t="s">
        <v>196</v>
      </c>
    </row>
    <row r="11" spans="1:7" ht="11.25" customHeight="1" x14ac:dyDescent="0.2">
      <c r="A11" s="265" t="s">
        <v>80</v>
      </c>
      <c r="B11" s="300">
        <v>3</v>
      </c>
      <c r="C11" s="30">
        <v>3</v>
      </c>
      <c r="D11" s="18" t="s">
        <v>360</v>
      </c>
      <c r="E11" s="18" t="s">
        <v>446</v>
      </c>
      <c r="F11" s="18">
        <v>100</v>
      </c>
      <c r="G11" s="20"/>
    </row>
    <row r="12" spans="1:7" ht="9.75" customHeight="1" x14ac:dyDescent="0.2">
      <c r="A12" s="265"/>
      <c r="B12" s="300"/>
      <c r="C12" s="30"/>
      <c r="D12" s="18"/>
      <c r="E12" s="18"/>
      <c r="F12" s="20"/>
      <c r="G12" s="20"/>
    </row>
    <row r="13" spans="1:7" ht="9.75" customHeight="1" x14ac:dyDescent="0.2">
      <c r="A13" s="265"/>
      <c r="B13" s="300"/>
      <c r="C13" s="30"/>
      <c r="D13" s="18"/>
      <c r="E13" s="18"/>
      <c r="F13" s="18"/>
      <c r="G13" s="18"/>
    </row>
    <row r="14" spans="1:7" ht="9.75" customHeight="1" x14ac:dyDescent="0.2">
      <c r="A14" s="265"/>
      <c r="B14" s="300"/>
      <c r="C14" s="32"/>
      <c r="D14" s="31"/>
      <c r="E14" s="18"/>
      <c r="F14" s="18"/>
      <c r="G14" s="18"/>
    </row>
    <row r="15" spans="1:7" ht="9.75" customHeight="1" x14ac:dyDescent="0.2">
      <c r="A15" s="265"/>
      <c r="B15" s="300"/>
      <c r="C15" s="35"/>
      <c r="D15" s="21"/>
      <c r="E15" s="22"/>
      <c r="F15" s="22"/>
      <c r="G15" s="22"/>
    </row>
    <row r="16" spans="1:7" ht="11.25" customHeight="1" x14ac:dyDescent="0.2">
      <c r="A16" s="265" t="s">
        <v>79</v>
      </c>
      <c r="B16" s="300"/>
      <c r="C16" s="30"/>
      <c r="D16" s="18"/>
      <c r="E16" s="18"/>
      <c r="F16" s="20"/>
      <c r="G16" s="20"/>
    </row>
    <row r="17" spans="1:7" ht="9.75" customHeight="1" x14ac:dyDescent="0.2">
      <c r="A17" s="265"/>
      <c r="B17" s="300"/>
      <c r="C17" s="30"/>
      <c r="D17" s="18"/>
      <c r="E17" s="18"/>
      <c r="F17" s="20"/>
      <c r="G17" s="20"/>
    </row>
    <row r="18" spans="1:7" ht="9.75" customHeight="1" x14ac:dyDescent="0.2">
      <c r="A18" s="265"/>
      <c r="B18" s="300"/>
      <c r="C18" s="30"/>
      <c r="D18" s="18"/>
      <c r="E18" s="18"/>
      <c r="F18" s="18"/>
      <c r="G18" s="18"/>
    </row>
    <row r="19" spans="1:7" ht="9.75" customHeight="1" x14ac:dyDescent="0.2">
      <c r="A19" s="265"/>
      <c r="B19" s="300"/>
      <c r="C19" s="32"/>
      <c r="D19" s="31"/>
      <c r="E19" s="18"/>
      <c r="F19" s="18"/>
      <c r="G19" s="18"/>
    </row>
    <row r="20" spans="1:7" ht="9.75" customHeight="1" x14ac:dyDescent="0.2">
      <c r="A20" s="265"/>
      <c r="B20" s="300"/>
      <c r="C20" s="35"/>
      <c r="D20" s="21"/>
      <c r="E20" s="22"/>
      <c r="F20" s="22"/>
      <c r="G20" s="22"/>
    </row>
  </sheetData>
  <protectedRanges>
    <protectedRange password="CDC0" sqref="B6 B3:B4 C11:G20" name="Range1"/>
  </protectedRanges>
  <mergeCells count="4">
    <mergeCell ref="A16:A20"/>
    <mergeCell ref="B16:B20"/>
    <mergeCell ref="A11:A15"/>
    <mergeCell ref="B11:B15"/>
  </mergeCells>
  <hyperlinks>
    <hyperlink ref="D4" location="'b. List of result templates'!A1" display="the list of results templates" xr:uid="{00000000-0004-0000-3B00-000000000000}"/>
  </hyperlinks>
  <printOptions gridLines="1"/>
  <pageMargins left="0.74803149606299213" right="0.31496062992125984" top="0.98425196850393704" bottom="0.98425196850393704" header="0.51181102362204722" footer="0.51181102362204722"/>
  <pageSetup paperSize="9" scale="87" fitToHeight="4" orientation="landscape" r:id="rId1"/>
  <headerFooter alignWithMargins="0">
    <oddHeader>&amp;CResidue RESULTS for Honey - Contaminants&amp;RPage &amp;P of &amp;N</oddHeader>
  </headerFooter>
  <rowBreaks count="1" manualBreakCount="1">
    <brk id="9" max="1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I35"/>
  <sheetViews>
    <sheetView tabSelected="1" topLeftCell="E8" zoomScaleNormal="100" zoomScaleSheetLayoutView="88" workbookViewId="0">
      <selection activeCell="H30" sqref="H30"/>
    </sheetView>
  </sheetViews>
  <sheetFormatPr defaultColWidth="9.140625" defaultRowHeight="10.5" x14ac:dyDescent="0.2"/>
  <cols>
    <col min="1" max="1" width="4.5703125" style="3" customWidth="1"/>
    <col min="2" max="2" width="23" style="3" customWidth="1"/>
    <col min="3" max="3" width="7" style="2" customWidth="1"/>
    <col min="4" max="4" width="6.85546875" style="3" customWidth="1"/>
    <col min="5" max="5" width="16" style="3" customWidth="1"/>
    <col min="6" max="6" width="32" style="3" customWidth="1"/>
    <col min="7" max="7" width="19.85546875" style="3" customWidth="1"/>
    <col min="8" max="8" width="43.5703125" style="3" bestFit="1" customWidth="1"/>
    <col min="9" max="9" width="21.5703125" style="3" customWidth="1"/>
    <col min="10" max="16384" width="9.140625" style="3"/>
  </cols>
  <sheetData>
    <row r="1" spans="1:9" ht="20.25" x14ac:dyDescent="0.2">
      <c r="A1" s="43" t="s">
        <v>206</v>
      </c>
      <c r="B1" s="1"/>
    </row>
    <row r="2" spans="1:9" ht="9.75" customHeight="1" thickBot="1" x14ac:dyDescent="0.25"/>
    <row r="3" spans="1:9" ht="12.75" customHeight="1" x14ac:dyDescent="0.2">
      <c r="A3" s="266" t="s">
        <v>45</v>
      </c>
      <c r="B3" s="267"/>
      <c r="C3" s="270"/>
      <c r="D3" s="271"/>
      <c r="F3" s="96" t="s">
        <v>186</v>
      </c>
      <c r="H3" s="104" t="s">
        <v>198</v>
      </c>
      <c r="I3" s="105"/>
    </row>
    <row r="4" spans="1:9" ht="21" thickBot="1" x14ac:dyDescent="0.25">
      <c r="A4" s="268" t="s">
        <v>46</v>
      </c>
      <c r="B4" s="269"/>
      <c r="C4" s="334">
        <v>2023</v>
      </c>
      <c r="D4" s="335"/>
      <c r="F4" s="130" t="s">
        <v>185</v>
      </c>
      <c r="G4" s="4"/>
      <c r="H4" s="106" t="s">
        <v>199</v>
      </c>
      <c r="I4" s="107"/>
    </row>
    <row r="5" spans="1:9" ht="18" thickBot="1" x14ac:dyDescent="0.25">
      <c r="A5" s="266" t="s">
        <v>47</v>
      </c>
      <c r="B5" s="267"/>
      <c r="C5" s="385" t="s">
        <v>93</v>
      </c>
      <c r="D5" s="386"/>
      <c r="H5" s="108" t="s">
        <v>200</v>
      </c>
      <c r="I5" s="109"/>
    </row>
    <row r="6" spans="1:9" ht="45.75" customHeight="1" thickBot="1" x14ac:dyDescent="0.25">
      <c r="A6" s="265" t="s">
        <v>44</v>
      </c>
      <c r="B6" s="278"/>
      <c r="C6" s="290">
        <v>300</v>
      </c>
      <c r="D6" s="292"/>
      <c r="H6" s="7"/>
      <c r="I6" s="7"/>
    </row>
    <row r="7" spans="1:9" ht="21.75" customHeight="1" thickBot="1" x14ac:dyDescent="0.25">
      <c r="A7" s="276" t="s">
        <v>204</v>
      </c>
      <c r="B7" s="277"/>
      <c r="C7" s="279">
        <f>$C$6/300</f>
        <v>1</v>
      </c>
      <c r="D7" s="281"/>
    </row>
    <row r="8" spans="1:9" ht="18.75" customHeight="1" thickBot="1" x14ac:dyDescent="0.25">
      <c r="A8" s="265" t="s">
        <v>62</v>
      </c>
      <c r="B8" s="267"/>
      <c r="C8" s="290">
        <v>5</v>
      </c>
      <c r="D8" s="292"/>
      <c r="F8" s="92" t="s">
        <v>189</v>
      </c>
      <c r="G8" s="93"/>
    </row>
    <row r="9" spans="1:9" ht="9.75" customHeight="1" x14ac:dyDescent="0.2">
      <c r="B9" s="8"/>
      <c r="C9" s="9"/>
      <c r="D9" s="10"/>
      <c r="E9" s="11"/>
      <c r="F9" s="11"/>
    </row>
    <row r="10" spans="1:9" ht="24" customHeight="1" x14ac:dyDescent="0.2">
      <c r="A10" s="284" t="s">
        <v>99</v>
      </c>
      <c r="B10" s="285"/>
      <c r="C10" s="346" t="s">
        <v>225</v>
      </c>
      <c r="D10" s="347"/>
      <c r="E10" s="261" t="s">
        <v>192</v>
      </c>
      <c r="F10" s="258" t="s">
        <v>1</v>
      </c>
      <c r="G10" s="258" t="s">
        <v>2</v>
      </c>
      <c r="H10" s="258" t="s">
        <v>73</v>
      </c>
      <c r="I10" s="258" t="s">
        <v>196</v>
      </c>
    </row>
    <row r="11" spans="1:9" ht="28.5" customHeight="1" x14ac:dyDescent="0.2">
      <c r="A11" s="288"/>
      <c r="B11" s="289"/>
      <c r="C11" s="131" t="s">
        <v>3</v>
      </c>
      <c r="D11" s="132" t="s">
        <v>0</v>
      </c>
      <c r="E11" s="263"/>
      <c r="F11" s="260"/>
      <c r="G11" s="260"/>
      <c r="H11" s="260"/>
      <c r="I11" s="260"/>
    </row>
    <row r="12" spans="1:9" ht="9.75" customHeight="1" x14ac:dyDescent="0.2">
      <c r="A12" s="191" t="s">
        <v>17</v>
      </c>
      <c r="B12" s="192" t="s">
        <v>9</v>
      </c>
      <c r="C12" s="193">
        <v>5</v>
      </c>
      <c r="D12" s="390">
        <v>5</v>
      </c>
      <c r="E12" s="393">
        <v>5</v>
      </c>
      <c r="F12" s="195" t="s">
        <v>9</v>
      </c>
      <c r="G12" s="133" t="s">
        <v>450</v>
      </c>
      <c r="H12" s="181">
        <v>0.1</v>
      </c>
      <c r="I12" s="382">
        <v>0</v>
      </c>
    </row>
    <row r="13" spans="1:9" ht="9.75" customHeight="1" x14ac:dyDescent="0.2">
      <c r="A13" s="387" t="s">
        <v>18</v>
      </c>
      <c r="B13" s="388" t="s">
        <v>20</v>
      </c>
      <c r="C13" s="389">
        <v>5</v>
      </c>
      <c r="D13" s="391"/>
      <c r="E13" s="394"/>
      <c r="F13" s="195" t="s">
        <v>253</v>
      </c>
      <c r="G13" s="133" t="s">
        <v>450</v>
      </c>
      <c r="H13" s="181">
        <v>0.5</v>
      </c>
      <c r="I13" s="383"/>
    </row>
    <row r="14" spans="1:9" ht="9.75" customHeight="1" x14ac:dyDescent="0.2">
      <c r="A14" s="387"/>
      <c r="B14" s="388"/>
      <c r="C14" s="389"/>
      <c r="D14" s="391"/>
      <c r="E14" s="394"/>
      <c r="F14" s="195" t="s">
        <v>254</v>
      </c>
      <c r="G14" s="133" t="s">
        <v>450</v>
      </c>
      <c r="H14" s="181">
        <v>0.5</v>
      </c>
      <c r="I14" s="383"/>
    </row>
    <row r="15" spans="1:9" ht="9.75" customHeight="1" x14ac:dyDescent="0.2">
      <c r="A15" s="387"/>
      <c r="B15" s="388"/>
      <c r="C15" s="389"/>
      <c r="D15" s="391"/>
      <c r="E15" s="394"/>
      <c r="F15" s="195" t="s">
        <v>255</v>
      </c>
      <c r="G15" s="133" t="s">
        <v>450</v>
      </c>
      <c r="H15" s="181">
        <v>0.5</v>
      </c>
      <c r="I15" s="383"/>
    </row>
    <row r="16" spans="1:9" ht="9.75" customHeight="1" x14ac:dyDescent="0.2">
      <c r="A16" s="387"/>
      <c r="B16" s="388"/>
      <c r="C16" s="389"/>
      <c r="D16" s="391"/>
      <c r="E16" s="394"/>
      <c r="F16" s="195" t="s">
        <v>256</v>
      </c>
      <c r="G16" s="133" t="s">
        <v>450</v>
      </c>
      <c r="H16" s="181">
        <v>0.5</v>
      </c>
      <c r="I16" s="383"/>
    </row>
    <row r="17" spans="1:9" ht="9.75" customHeight="1" x14ac:dyDescent="0.2">
      <c r="A17" s="387"/>
      <c r="B17" s="388"/>
      <c r="C17" s="389"/>
      <c r="D17" s="391"/>
      <c r="E17" s="394"/>
      <c r="F17" s="195"/>
      <c r="G17" s="133"/>
      <c r="H17" s="18"/>
      <c r="I17" s="383"/>
    </row>
    <row r="18" spans="1:9" ht="9.75" customHeight="1" x14ac:dyDescent="0.2">
      <c r="A18" s="387"/>
      <c r="B18" s="388"/>
      <c r="C18" s="389"/>
      <c r="D18" s="391"/>
      <c r="E18" s="394"/>
      <c r="F18" s="197"/>
      <c r="G18" s="133"/>
      <c r="H18" s="21"/>
      <c r="I18" s="383"/>
    </row>
    <row r="19" spans="1:9" ht="9.75" customHeight="1" x14ac:dyDescent="0.2">
      <c r="A19" s="387" t="s">
        <v>19</v>
      </c>
      <c r="B19" s="388" t="s">
        <v>21</v>
      </c>
      <c r="C19" s="389">
        <v>5</v>
      </c>
      <c r="D19" s="391"/>
      <c r="E19" s="394"/>
      <c r="F19" s="195" t="s">
        <v>258</v>
      </c>
      <c r="G19" s="133" t="s">
        <v>450</v>
      </c>
      <c r="H19" s="18">
        <v>1</v>
      </c>
      <c r="I19" s="383"/>
    </row>
    <row r="20" spans="1:9" ht="9.75" customHeight="1" x14ac:dyDescent="0.2">
      <c r="A20" s="387"/>
      <c r="B20" s="388"/>
      <c r="C20" s="389"/>
      <c r="D20" s="391"/>
      <c r="E20" s="394"/>
      <c r="F20" s="195" t="s">
        <v>259</v>
      </c>
      <c r="G20" s="133" t="s">
        <v>450</v>
      </c>
      <c r="H20" s="18">
        <v>1</v>
      </c>
      <c r="I20" s="383"/>
    </row>
    <row r="21" spans="1:9" ht="9.75" customHeight="1" x14ac:dyDescent="0.2">
      <c r="A21" s="387"/>
      <c r="B21" s="388"/>
      <c r="C21" s="389"/>
      <c r="D21" s="391"/>
      <c r="E21" s="394"/>
      <c r="F21" s="195" t="s">
        <v>260</v>
      </c>
      <c r="G21" s="133" t="s">
        <v>450</v>
      </c>
      <c r="H21" s="18">
        <v>1</v>
      </c>
      <c r="I21" s="383"/>
    </row>
    <row r="22" spans="1:9" ht="9.75" customHeight="1" x14ac:dyDescent="0.2">
      <c r="A22" s="387"/>
      <c r="B22" s="388"/>
      <c r="C22" s="389"/>
      <c r="D22" s="391"/>
      <c r="E22" s="394"/>
      <c r="F22" s="195" t="s">
        <v>261</v>
      </c>
      <c r="G22" s="133" t="s">
        <v>450</v>
      </c>
      <c r="H22" s="18">
        <v>1</v>
      </c>
      <c r="I22" s="383"/>
    </row>
    <row r="23" spans="1:9" ht="9.75" customHeight="1" x14ac:dyDescent="0.2">
      <c r="A23" s="387"/>
      <c r="B23" s="388"/>
      <c r="C23" s="389"/>
      <c r="D23" s="391"/>
      <c r="E23" s="394"/>
      <c r="F23" s="195"/>
      <c r="G23" s="133"/>
      <c r="H23" s="18"/>
      <c r="I23" s="383"/>
    </row>
    <row r="24" spans="1:9" ht="9.75" customHeight="1" x14ac:dyDescent="0.2">
      <c r="A24" s="387"/>
      <c r="B24" s="388"/>
      <c r="C24" s="389"/>
      <c r="D24" s="391"/>
      <c r="E24" s="394"/>
      <c r="F24" s="195"/>
      <c r="G24" s="133"/>
      <c r="H24" s="18"/>
      <c r="I24" s="383"/>
    </row>
    <row r="25" spans="1:9" ht="9.75" customHeight="1" x14ac:dyDescent="0.2">
      <c r="A25" s="387"/>
      <c r="B25" s="388"/>
      <c r="C25" s="389"/>
      <c r="D25" s="391"/>
      <c r="E25" s="394"/>
      <c r="F25" s="195"/>
      <c r="G25" s="133"/>
      <c r="H25" s="21"/>
      <c r="I25" s="384"/>
    </row>
    <row r="26" spans="1:9" ht="9.75" customHeight="1" x14ac:dyDescent="0.2">
      <c r="A26" s="387"/>
      <c r="B26" s="388"/>
      <c r="C26" s="389"/>
      <c r="D26" s="391"/>
      <c r="E26" s="394"/>
      <c r="F26" s="195"/>
      <c r="G26" s="133"/>
      <c r="H26" s="17"/>
      <c r="I26" s="17"/>
    </row>
    <row r="27" spans="1:9" ht="9.75" customHeight="1" x14ac:dyDescent="0.2">
      <c r="A27" s="387"/>
      <c r="B27" s="388"/>
      <c r="C27" s="389"/>
      <c r="D27" s="391"/>
      <c r="E27" s="394"/>
      <c r="F27" s="195"/>
      <c r="G27" s="133"/>
      <c r="H27" s="18"/>
      <c r="I27" s="18"/>
    </row>
    <row r="28" spans="1:9" ht="9.75" customHeight="1" x14ac:dyDescent="0.2">
      <c r="A28" s="387"/>
      <c r="B28" s="388"/>
      <c r="C28" s="389"/>
      <c r="D28" s="391"/>
      <c r="E28" s="394"/>
      <c r="F28" s="195"/>
      <c r="G28" s="133"/>
      <c r="H28" s="18"/>
      <c r="I28" s="18"/>
    </row>
    <row r="29" spans="1:9" ht="9.75" customHeight="1" x14ac:dyDescent="0.2">
      <c r="A29" s="387"/>
      <c r="B29" s="388"/>
      <c r="C29" s="389"/>
      <c r="D29" s="391"/>
      <c r="E29" s="394"/>
      <c r="F29" s="195"/>
      <c r="G29" s="133"/>
      <c r="H29" s="18"/>
      <c r="I29" s="18"/>
    </row>
    <row r="30" spans="1:9" ht="9.75" customHeight="1" x14ac:dyDescent="0.2">
      <c r="A30" s="387"/>
      <c r="B30" s="388"/>
      <c r="C30" s="389"/>
      <c r="D30" s="391"/>
      <c r="E30" s="395"/>
      <c r="F30" s="195"/>
      <c r="G30" s="133"/>
      <c r="H30" s="135"/>
      <c r="I30" s="22"/>
    </row>
    <row r="31" spans="1:9" x14ac:dyDescent="0.2">
      <c r="A31" s="387" t="s">
        <v>22</v>
      </c>
      <c r="B31" s="388" t="s">
        <v>23</v>
      </c>
      <c r="C31" s="389">
        <v>0.05</v>
      </c>
      <c r="D31" s="391"/>
      <c r="E31" s="194"/>
      <c r="G31" s="133"/>
    </row>
    <row r="32" spans="1:9" x14ac:dyDescent="0.2">
      <c r="A32" s="387"/>
      <c r="B32" s="388"/>
      <c r="C32" s="389"/>
      <c r="D32" s="391"/>
      <c r="E32" s="194"/>
    </row>
    <row r="33" spans="1:5" x14ac:dyDescent="0.2">
      <c r="A33" s="387"/>
      <c r="B33" s="388"/>
      <c r="C33" s="389"/>
      <c r="D33" s="391"/>
      <c r="E33" s="194"/>
    </row>
    <row r="34" spans="1:5" x14ac:dyDescent="0.2">
      <c r="A34" s="387"/>
      <c r="B34" s="388"/>
      <c r="C34" s="389"/>
      <c r="D34" s="391"/>
      <c r="E34" s="196"/>
    </row>
    <row r="35" spans="1:5" x14ac:dyDescent="0.2">
      <c r="A35" s="387"/>
      <c r="B35" s="388"/>
      <c r="C35" s="389"/>
      <c r="D35" s="392"/>
      <c r="E35" s="196"/>
    </row>
  </sheetData>
  <protectedRanges>
    <protectedRange sqref="C3:D4 C6:D6 C8 F30 D12:D30 F12:G12 H30:I30 G13:G31 I12" name="Range1"/>
    <protectedRange password="CDC0" sqref="F13:F29 H17:I29 I13:I16" name="Range1_1"/>
    <protectedRange password="CDC0" sqref="H12" name="Range1_25_1_1_1_1"/>
  </protectedRanges>
  <mergeCells count="31">
    <mergeCell ref="E10:E11"/>
    <mergeCell ref="A19:A30"/>
    <mergeCell ref="B19:B30"/>
    <mergeCell ref="C19:C30"/>
    <mergeCell ref="A31:A35"/>
    <mergeCell ref="B31:B35"/>
    <mergeCell ref="C31:C35"/>
    <mergeCell ref="E12:E30"/>
    <mergeCell ref="C8:D8"/>
    <mergeCell ref="A10:B11"/>
    <mergeCell ref="C10:D10"/>
    <mergeCell ref="A13:A18"/>
    <mergeCell ref="B13:B18"/>
    <mergeCell ref="C13:C18"/>
    <mergeCell ref="D12:D35"/>
    <mergeCell ref="I12:I25"/>
    <mergeCell ref="A6:B6"/>
    <mergeCell ref="C6:D6"/>
    <mergeCell ref="A3:B3"/>
    <mergeCell ref="C3:D3"/>
    <mergeCell ref="A4:B4"/>
    <mergeCell ref="C4:D4"/>
    <mergeCell ref="A5:B5"/>
    <mergeCell ref="C5:D5"/>
    <mergeCell ref="F10:F11"/>
    <mergeCell ref="G10:G11"/>
    <mergeCell ref="H10:H11"/>
    <mergeCell ref="I10:I11"/>
    <mergeCell ref="A7:B7"/>
    <mergeCell ref="C7:D7"/>
    <mergeCell ref="A8:B8"/>
  </mergeCells>
  <hyperlinks>
    <hyperlink ref="F4" location="'b. List of result templates'!A1" display="the list of results templates" xr:uid="{00000000-0004-0000-3C00-000000000000}"/>
  </hyperlinks>
  <printOptions gridLines="1"/>
  <pageMargins left="0.74803149606299213" right="0.74803149606299213" top="0.98425196850393704" bottom="0.98425196850393704" header="0.51181102362204722" footer="0.51181102362204722"/>
  <pageSetup paperSize="9" scale="76" fitToHeight="4" orientation="landscape" r:id="rId1"/>
  <headerFooter alignWithMargins="0">
    <oddHeader>&amp;CResidue RESULTS for Casings Group A&amp;RPage &amp;P of &amp;N</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G18"/>
  <sheetViews>
    <sheetView zoomScaleNormal="100" zoomScaleSheetLayoutView="100" workbookViewId="0">
      <pane xSplit="2" ySplit="8" topLeftCell="C10" activePane="bottomRight" state="frozen"/>
      <selection activeCell="J35" sqref="J35"/>
      <selection pane="topRight" activeCell="J35" sqref="J35"/>
      <selection pane="bottomLeft" activeCell="J35" sqref="J35"/>
      <selection pane="bottomRight" activeCell="A26" sqref="A26"/>
    </sheetView>
  </sheetViews>
  <sheetFormatPr defaultColWidth="9.140625" defaultRowHeight="10.5" x14ac:dyDescent="0.2"/>
  <cols>
    <col min="1" max="1" width="35.42578125" style="3" customWidth="1"/>
    <col min="2" max="2" width="17.85546875" style="2" customWidth="1"/>
    <col min="3" max="3" width="16.85546875" style="3" customWidth="1"/>
    <col min="4" max="4" width="34.140625" style="3" customWidth="1"/>
    <col min="5" max="5" width="13.85546875" style="3" customWidth="1"/>
    <col min="6" max="6" width="22.140625" style="3" bestFit="1" customWidth="1"/>
    <col min="7" max="7" width="20.5703125" style="3" customWidth="1"/>
    <col min="8" max="16384" width="9.140625" style="3"/>
  </cols>
  <sheetData>
    <row r="1" spans="1:7" ht="20.25" x14ac:dyDescent="0.2">
      <c r="A1" s="43" t="s">
        <v>214</v>
      </c>
    </row>
    <row r="2" spans="1:7" ht="9.75" customHeight="1" thickBot="1" x14ac:dyDescent="0.25"/>
    <row r="3" spans="1:7" ht="12.75" customHeight="1" x14ac:dyDescent="0.2">
      <c r="A3" s="44" t="s">
        <v>45</v>
      </c>
      <c r="B3" s="40"/>
      <c r="D3" s="96" t="s">
        <v>186</v>
      </c>
      <c r="F3" s="104" t="s">
        <v>198</v>
      </c>
      <c r="G3" s="105"/>
    </row>
    <row r="4" spans="1:7" ht="21" thickBot="1" x14ac:dyDescent="0.25">
      <c r="A4" s="45" t="s">
        <v>46</v>
      </c>
      <c r="B4" s="41">
        <v>2023</v>
      </c>
      <c r="D4" s="97" t="s">
        <v>185</v>
      </c>
      <c r="E4" s="4"/>
      <c r="F4" s="106" t="s">
        <v>199</v>
      </c>
      <c r="G4" s="107"/>
    </row>
    <row r="5" spans="1:7" ht="21" thickBot="1" x14ac:dyDescent="0.25">
      <c r="A5" s="44" t="s">
        <v>47</v>
      </c>
      <c r="B5" s="126" t="s">
        <v>113</v>
      </c>
      <c r="F5" s="108" t="s">
        <v>200</v>
      </c>
      <c r="G5" s="109"/>
    </row>
    <row r="6" spans="1:7" ht="20.25" customHeight="1" thickBot="1" x14ac:dyDescent="0.25">
      <c r="A6" s="25" t="s">
        <v>48</v>
      </c>
      <c r="B6" s="38"/>
      <c r="D6" s="92" t="s">
        <v>189</v>
      </c>
      <c r="E6" s="93"/>
    </row>
    <row r="7" spans="1:7" ht="9.75" customHeight="1" x14ac:dyDescent="0.2">
      <c r="B7" s="9"/>
      <c r="C7" s="11"/>
      <c r="D7" s="11"/>
    </row>
    <row r="8" spans="1:7" s="12" customFormat="1" ht="51.75" customHeight="1" x14ac:dyDescent="0.2">
      <c r="A8" s="48" t="s">
        <v>100</v>
      </c>
      <c r="B8" s="47" t="s">
        <v>72</v>
      </c>
      <c r="C8" s="47" t="s">
        <v>197</v>
      </c>
      <c r="D8" s="48" t="s">
        <v>1</v>
      </c>
      <c r="E8" s="48" t="s">
        <v>2</v>
      </c>
      <c r="F8" s="48" t="s">
        <v>73</v>
      </c>
      <c r="G8" s="48" t="s">
        <v>196</v>
      </c>
    </row>
    <row r="9" spans="1:7" ht="11.25" customHeight="1" x14ac:dyDescent="0.2">
      <c r="A9" s="307" t="s">
        <v>75</v>
      </c>
      <c r="B9" s="300"/>
      <c r="C9" s="112"/>
      <c r="D9" s="18"/>
      <c r="E9" s="18"/>
      <c r="F9" s="20"/>
      <c r="G9" s="20"/>
    </row>
    <row r="10" spans="1:7" ht="9.75" customHeight="1" x14ac:dyDescent="0.2">
      <c r="A10" s="307"/>
      <c r="B10" s="300"/>
      <c r="C10" s="112"/>
      <c r="D10" s="18"/>
      <c r="E10" s="18"/>
      <c r="F10" s="20"/>
      <c r="G10" s="20"/>
    </row>
    <row r="11" spans="1:7" ht="9.75" customHeight="1" x14ac:dyDescent="0.2">
      <c r="A11" s="307"/>
      <c r="B11" s="300"/>
      <c r="C11" s="112"/>
      <c r="D11" s="18"/>
      <c r="E11" s="18"/>
      <c r="F11" s="18"/>
      <c r="G11" s="18"/>
    </row>
    <row r="12" spans="1:7" ht="9.75" customHeight="1" x14ac:dyDescent="0.2">
      <c r="A12" s="307"/>
      <c r="B12" s="300"/>
      <c r="C12" s="94"/>
      <c r="D12" s="31"/>
      <c r="E12" s="18"/>
      <c r="F12" s="18"/>
      <c r="G12" s="18"/>
    </row>
    <row r="13" spans="1:7" ht="9.75" customHeight="1" x14ac:dyDescent="0.2">
      <c r="A13" s="307"/>
      <c r="B13" s="300"/>
      <c r="C13" s="113"/>
      <c r="D13" s="21"/>
      <c r="E13" s="22"/>
      <c r="F13" s="22"/>
      <c r="G13" s="22"/>
    </row>
    <row r="14" spans="1:7" x14ac:dyDescent="0.2">
      <c r="A14" s="307" t="s">
        <v>114</v>
      </c>
      <c r="B14" s="300"/>
      <c r="C14" s="112"/>
      <c r="D14" s="18"/>
      <c r="E14" s="18"/>
      <c r="F14" s="20"/>
      <c r="G14" s="20"/>
    </row>
    <row r="15" spans="1:7" x14ac:dyDescent="0.2">
      <c r="A15" s="307"/>
      <c r="B15" s="300"/>
      <c r="C15" s="112"/>
      <c r="D15" s="18"/>
      <c r="E15" s="18"/>
      <c r="F15" s="20"/>
      <c r="G15" s="20"/>
    </row>
    <row r="16" spans="1:7" x14ac:dyDescent="0.2">
      <c r="A16" s="307"/>
      <c r="B16" s="300"/>
      <c r="C16" s="112"/>
      <c r="D16" s="18"/>
      <c r="E16" s="18"/>
      <c r="F16" s="18"/>
      <c r="G16" s="18"/>
    </row>
    <row r="17" spans="1:7" x14ac:dyDescent="0.2">
      <c r="A17" s="307"/>
      <c r="B17" s="300"/>
      <c r="C17" s="94"/>
      <c r="D17" s="31"/>
      <c r="E17" s="18"/>
      <c r="F17" s="18"/>
      <c r="G17" s="18"/>
    </row>
    <row r="18" spans="1:7" x14ac:dyDescent="0.2">
      <c r="A18" s="307"/>
      <c r="B18" s="300"/>
      <c r="C18" s="113"/>
      <c r="D18" s="21"/>
      <c r="E18" s="22"/>
      <c r="F18" s="22"/>
      <c r="G18" s="22"/>
    </row>
  </sheetData>
  <protectedRanges>
    <protectedRange password="CDC0" sqref="B3:B4 C9:G18" name="Range1"/>
  </protectedRanges>
  <mergeCells count="4">
    <mergeCell ref="A9:A13"/>
    <mergeCell ref="B9:B13"/>
    <mergeCell ref="A14:A18"/>
    <mergeCell ref="B14:B18"/>
  </mergeCells>
  <hyperlinks>
    <hyperlink ref="D4" location="'b. List of result templates'!A1" display="the list of results templates" xr:uid="{00000000-0004-0000-3D00-000000000000}"/>
  </hyperlinks>
  <printOptions gridLines="1"/>
  <pageMargins left="0.74803149606299213" right="0.31496062992125984" top="0.98425196850393704" bottom="0.98425196850393704" header="0.51181102362204722" footer="0.51181102362204722"/>
  <pageSetup paperSize="9" scale="86" fitToHeight="4" orientation="landscape" r:id="rId1"/>
  <headerFooter alignWithMargins="0">
    <oddHeader>&amp;CResidue RESULTS for Wild game - Pesticides&amp;RPage &amp;P of &amp;N</oddHeader>
  </headerFooter>
  <rowBreaks count="1" manualBreakCount="1">
    <brk id="7"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I106"/>
  <sheetViews>
    <sheetView topLeftCell="A15" zoomScale="90" zoomScaleNormal="90" zoomScaleSheetLayoutView="88" workbookViewId="0">
      <selection activeCell="F104" sqref="F104:F106"/>
    </sheetView>
  </sheetViews>
  <sheetFormatPr defaultColWidth="9.140625" defaultRowHeight="10.5" x14ac:dyDescent="0.2"/>
  <cols>
    <col min="1" max="1" width="4.5703125" style="216" customWidth="1"/>
    <col min="2" max="2" width="23" style="216" customWidth="1"/>
    <col min="3" max="3" width="9.42578125" style="215" customWidth="1"/>
    <col min="4" max="4" width="10.5703125" style="216" customWidth="1"/>
    <col min="5" max="5" width="13.42578125" style="216" customWidth="1"/>
    <col min="6" max="6" width="61.42578125" style="216" bestFit="1" customWidth="1"/>
    <col min="7" max="7" width="14.42578125" style="216" customWidth="1"/>
    <col min="8" max="8" width="23.42578125" style="216" customWidth="1"/>
    <col min="9" max="9" width="24.5703125" style="216" customWidth="1"/>
    <col min="10" max="16384" width="9.140625" style="216"/>
  </cols>
  <sheetData>
    <row r="1" spans="1:9" ht="20.25" x14ac:dyDescent="0.2">
      <c r="A1" s="217" t="s">
        <v>180</v>
      </c>
      <c r="B1" s="44"/>
    </row>
    <row r="2" spans="1:9" ht="9.75" customHeight="1" x14ac:dyDescent="0.2"/>
    <row r="3" spans="1:9" ht="12.75" customHeight="1" x14ac:dyDescent="0.2">
      <c r="A3" s="266" t="s">
        <v>45</v>
      </c>
      <c r="B3" s="267"/>
      <c r="C3" s="312" t="s">
        <v>491</v>
      </c>
      <c r="D3" s="312"/>
      <c r="F3" s="218" t="s">
        <v>186</v>
      </c>
      <c r="G3" s="221"/>
      <c r="H3" s="219" t="s">
        <v>198</v>
      </c>
      <c r="I3" s="219"/>
    </row>
    <row r="4" spans="1:9" ht="20.25" x14ac:dyDescent="0.2">
      <c r="A4" s="266" t="s">
        <v>46</v>
      </c>
      <c r="B4" s="321"/>
      <c r="C4" s="322">
        <v>2023</v>
      </c>
      <c r="D4" s="322"/>
      <c r="F4" s="231" t="s">
        <v>185</v>
      </c>
      <c r="G4" s="221"/>
      <c r="H4" s="219" t="s">
        <v>199</v>
      </c>
      <c r="I4" s="219"/>
    </row>
    <row r="5" spans="1:9" ht="20.25" x14ac:dyDescent="0.2">
      <c r="A5" s="266" t="s">
        <v>47</v>
      </c>
      <c r="B5" s="267"/>
      <c r="C5" s="323" t="s">
        <v>63</v>
      </c>
      <c r="D5" s="323"/>
      <c r="F5" s="232"/>
      <c r="G5" s="232"/>
      <c r="H5" s="219" t="s">
        <v>200</v>
      </c>
      <c r="I5" s="219"/>
    </row>
    <row r="6" spans="1:9" ht="45.75" customHeight="1" x14ac:dyDescent="0.2">
      <c r="A6" s="265" t="s">
        <v>44</v>
      </c>
      <c r="B6" s="267"/>
      <c r="C6" s="320">
        <v>43715</v>
      </c>
      <c r="D6" s="320"/>
    </row>
    <row r="7" spans="1:9" ht="30" customHeight="1" x14ac:dyDescent="0.2">
      <c r="A7" s="276" t="s">
        <v>181</v>
      </c>
      <c r="B7" s="324"/>
      <c r="C7" s="313">
        <f>$C$6*0.01%</f>
        <v>4.3715000000000002</v>
      </c>
      <c r="D7" s="313"/>
    </row>
    <row r="8" spans="1:9" ht="20.25" x14ac:dyDescent="0.2">
      <c r="A8" s="265" t="s">
        <v>62</v>
      </c>
      <c r="B8" s="267"/>
      <c r="C8" s="320">
        <v>16</v>
      </c>
      <c r="D8" s="320"/>
      <c r="F8" s="44" t="s">
        <v>189</v>
      </c>
      <c r="G8" s="230">
        <v>15</v>
      </c>
    </row>
    <row r="9" spans="1:9" ht="9.75" customHeight="1" x14ac:dyDescent="0.2">
      <c r="B9" s="233"/>
      <c r="C9" s="222"/>
      <c r="D9" s="234"/>
      <c r="E9" s="234"/>
      <c r="F9" s="223"/>
      <c r="G9" s="223"/>
    </row>
    <row r="10" spans="1:9" ht="24" customHeight="1" x14ac:dyDescent="0.2">
      <c r="A10" s="316" t="s">
        <v>99</v>
      </c>
      <c r="B10" s="317"/>
      <c r="C10" s="318" t="s">
        <v>202</v>
      </c>
      <c r="D10" s="319"/>
      <c r="E10" s="254" t="s">
        <v>187</v>
      </c>
      <c r="F10" s="254" t="s">
        <v>1</v>
      </c>
      <c r="G10" s="254" t="s">
        <v>2</v>
      </c>
      <c r="H10" s="254" t="s">
        <v>74</v>
      </c>
      <c r="I10" s="254" t="s">
        <v>178</v>
      </c>
    </row>
    <row r="11" spans="1:9" ht="28.5" customHeight="1" x14ac:dyDescent="0.2">
      <c r="A11" s="317"/>
      <c r="B11" s="317"/>
      <c r="C11" s="235" t="s">
        <v>3</v>
      </c>
      <c r="D11" s="235" t="s">
        <v>0</v>
      </c>
      <c r="E11" s="254"/>
      <c r="F11" s="254"/>
      <c r="G11" s="254"/>
      <c r="H11" s="254"/>
      <c r="I11" s="254"/>
    </row>
    <row r="12" spans="1:9" ht="9.75" customHeight="1" x14ac:dyDescent="0.2">
      <c r="A12" s="264" t="s">
        <v>12</v>
      </c>
      <c r="B12" s="296" t="s">
        <v>53</v>
      </c>
      <c r="C12" s="314">
        <v>0</v>
      </c>
      <c r="D12" s="311">
        <v>1</v>
      </c>
      <c r="E12" s="181">
        <v>1</v>
      </c>
      <c r="F12" s="181" t="s">
        <v>228</v>
      </c>
      <c r="G12" s="181" t="s">
        <v>290</v>
      </c>
      <c r="H12" s="181" t="s">
        <v>490</v>
      </c>
      <c r="I12" s="133"/>
    </row>
    <row r="13" spans="1:9" ht="9.75" customHeight="1" x14ac:dyDescent="0.2">
      <c r="A13" s="264"/>
      <c r="B13" s="296"/>
      <c r="C13" s="314"/>
      <c r="D13" s="311"/>
      <c r="E13" s="181">
        <v>1</v>
      </c>
      <c r="F13" s="181" t="s">
        <v>229</v>
      </c>
      <c r="G13" s="181" t="s">
        <v>290</v>
      </c>
      <c r="H13" s="181" t="s">
        <v>490</v>
      </c>
      <c r="I13" s="133"/>
    </row>
    <row r="14" spans="1:9" ht="9.75" customHeight="1" x14ac:dyDescent="0.2">
      <c r="A14" s="264"/>
      <c r="B14" s="296"/>
      <c r="C14" s="314"/>
      <c r="D14" s="311"/>
      <c r="E14" s="181">
        <v>1</v>
      </c>
      <c r="F14" s="181" t="s">
        <v>230</v>
      </c>
      <c r="G14" s="181" t="s">
        <v>290</v>
      </c>
      <c r="H14" s="181" t="s">
        <v>490</v>
      </c>
      <c r="I14" s="133"/>
    </row>
    <row r="15" spans="1:9" ht="9.75" customHeight="1" x14ac:dyDescent="0.2">
      <c r="A15" s="264" t="s">
        <v>13</v>
      </c>
      <c r="B15" s="296" t="s">
        <v>52</v>
      </c>
      <c r="C15" s="314">
        <v>0</v>
      </c>
      <c r="D15" s="311">
        <v>1</v>
      </c>
      <c r="E15" s="181"/>
      <c r="F15" s="181"/>
      <c r="G15" s="181"/>
      <c r="H15" s="181"/>
      <c r="I15" s="133"/>
    </row>
    <row r="16" spans="1:9" ht="9.75" customHeight="1" x14ac:dyDescent="0.2">
      <c r="A16" s="264"/>
      <c r="B16" s="296"/>
      <c r="C16" s="314"/>
      <c r="D16" s="311"/>
      <c r="E16" s="181"/>
      <c r="F16" s="181"/>
      <c r="G16" s="181"/>
      <c r="H16" s="181"/>
      <c r="I16" s="133"/>
    </row>
    <row r="17" spans="1:9" ht="9.75" customHeight="1" x14ac:dyDescent="0.2">
      <c r="A17" s="264"/>
      <c r="B17" s="296"/>
      <c r="C17" s="314"/>
      <c r="D17" s="311"/>
      <c r="E17" s="181"/>
      <c r="F17" s="181"/>
      <c r="G17" s="181"/>
      <c r="H17" s="181"/>
      <c r="I17" s="133"/>
    </row>
    <row r="18" spans="1:9" ht="9.75" customHeight="1" x14ac:dyDescent="0.2">
      <c r="A18" s="264"/>
      <c r="B18" s="296"/>
      <c r="C18" s="314"/>
      <c r="D18" s="311"/>
      <c r="E18" s="181" t="s">
        <v>10</v>
      </c>
      <c r="F18" s="181" t="s">
        <v>10</v>
      </c>
      <c r="G18" s="181"/>
      <c r="H18" s="181"/>
      <c r="I18" s="133"/>
    </row>
    <row r="19" spans="1:9" ht="9.75" customHeight="1" x14ac:dyDescent="0.2">
      <c r="A19" s="264"/>
      <c r="B19" s="296"/>
      <c r="C19" s="314"/>
      <c r="D19" s="311"/>
      <c r="E19" s="181"/>
      <c r="F19" s="181"/>
      <c r="G19" s="181"/>
      <c r="H19" s="181"/>
      <c r="I19" s="133"/>
    </row>
    <row r="20" spans="1:9" ht="9.75" customHeight="1" x14ac:dyDescent="0.2">
      <c r="A20" s="264"/>
      <c r="B20" s="296"/>
      <c r="C20" s="314"/>
      <c r="D20" s="311"/>
      <c r="E20" s="181"/>
      <c r="F20" s="181"/>
      <c r="G20" s="181"/>
      <c r="H20" s="181"/>
      <c r="I20" s="133"/>
    </row>
    <row r="21" spans="1:9" ht="9.75" customHeight="1" x14ac:dyDescent="0.2">
      <c r="A21" s="264"/>
      <c r="B21" s="296"/>
      <c r="C21" s="314"/>
      <c r="D21" s="311"/>
      <c r="E21" s="181"/>
      <c r="F21" s="181"/>
      <c r="G21" s="181"/>
      <c r="H21" s="181"/>
      <c r="I21" s="133"/>
    </row>
    <row r="22" spans="1:9" ht="9.75" customHeight="1" x14ac:dyDescent="0.2">
      <c r="A22" s="264"/>
      <c r="B22" s="296"/>
      <c r="C22" s="314"/>
      <c r="D22" s="311"/>
      <c r="E22" s="181"/>
      <c r="F22" s="181"/>
      <c r="G22" s="181"/>
      <c r="H22" s="181"/>
      <c r="I22" s="133"/>
    </row>
    <row r="23" spans="1:9" ht="9.75" customHeight="1" x14ac:dyDescent="0.2">
      <c r="A23" s="315" t="s">
        <v>14</v>
      </c>
      <c r="B23" s="265" t="s">
        <v>51</v>
      </c>
      <c r="C23" s="314">
        <v>0</v>
      </c>
      <c r="D23" s="311">
        <v>3</v>
      </c>
      <c r="E23" s="181">
        <v>3</v>
      </c>
      <c r="F23" s="181" t="s">
        <v>238</v>
      </c>
      <c r="G23" s="181" t="s">
        <v>284</v>
      </c>
      <c r="H23" s="181" t="s">
        <v>490</v>
      </c>
      <c r="I23" s="133"/>
    </row>
    <row r="24" spans="1:9" ht="9.75" customHeight="1" x14ac:dyDescent="0.2">
      <c r="A24" s="315"/>
      <c r="B24" s="265"/>
      <c r="C24" s="314"/>
      <c r="D24" s="311"/>
      <c r="E24" s="181">
        <v>3</v>
      </c>
      <c r="F24" s="181" t="s">
        <v>239</v>
      </c>
      <c r="G24" s="181" t="s">
        <v>284</v>
      </c>
      <c r="H24" s="181" t="s">
        <v>490</v>
      </c>
      <c r="I24" s="133"/>
    </row>
    <row r="25" spans="1:9" ht="9.75" customHeight="1" x14ac:dyDescent="0.2">
      <c r="A25" s="315"/>
      <c r="B25" s="265"/>
      <c r="C25" s="314"/>
      <c r="D25" s="311"/>
      <c r="E25" s="181">
        <v>3</v>
      </c>
      <c r="F25" s="181" t="s">
        <v>240</v>
      </c>
      <c r="G25" s="181" t="s">
        <v>284</v>
      </c>
      <c r="H25" s="181" t="s">
        <v>490</v>
      </c>
      <c r="I25" s="133"/>
    </row>
    <row r="26" spans="1:9" ht="9.75" customHeight="1" x14ac:dyDescent="0.2">
      <c r="A26" s="315"/>
      <c r="B26" s="265"/>
      <c r="C26" s="314"/>
      <c r="D26" s="311"/>
      <c r="E26" s="181">
        <v>3</v>
      </c>
      <c r="F26" s="181" t="s">
        <v>241</v>
      </c>
      <c r="G26" s="181" t="s">
        <v>284</v>
      </c>
      <c r="H26" s="181" t="s">
        <v>490</v>
      </c>
      <c r="I26" s="133"/>
    </row>
    <row r="27" spans="1:9" ht="9.75" customHeight="1" x14ac:dyDescent="0.2">
      <c r="A27" s="315"/>
      <c r="B27" s="265"/>
      <c r="C27" s="314"/>
      <c r="D27" s="311"/>
      <c r="E27" s="181">
        <v>3</v>
      </c>
      <c r="F27" s="181" t="s">
        <v>242</v>
      </c>
      <c r="G27" s="181" t="s">
        <v>284</v>
      </c>
      <c r="H27" s="181" t="s">
        <v>490</v>
      </c>
      <c r="I27" s="133"/>
    </row>
    <row r="28" spans="1:9" ht="9.75" customHeight="1" x14ac:dyDescent="0.2">
      <c r="A28" s="315"/>
      <c r="B28" s="265"/>
      <c r="C28" s="314"/>
      <c r="D28" s="311"/>
      <c r="E28" s="181">
        <v>3</v>
      </c>
      <c r="F28" s="181" t="s">
        <v>243</v>
      </c>
      <c r="G28" s="181" t="s">
        <v>284</v>
      </c>
      <c r="H28" s="181" t="s">
        <v>490</v>
      </c>
      <c r="I28" s="133"/>
    </row>
    <row r="29" spans="1:9" ht="9.75" customHeight="1" x14ac:dyDescent="0.2">
      <c r="A29" s="315"/>
      <c r="B29" s="265"/>
      <c r="C29" s="314"/>
      <c r="D29" s="311"/>
      <c r="E29" s="181">
        <v>2</v>
      </c>
      <c r="F29" s="181" t="s">
        <v>369</v>
      </c>
      <c r="G29" s="181" t="s">
        <v>284</v>
      </c>
      <c r="H29" s="181" t="s">
        <v>490</v>
      </c>
      <c r="I29" s="133"/>
    </row>
    <row r="30" spans="1:9" ht="9.75" customHeight="1" x14ac:dyDescent="0.2">
      <c r="A30" s="315"/>
      <c r="B30" s="265"/>
      <c r="C30" s="314"/>
      <c r="D30" s="311"/>
      <c r="E30" s="181"/>
      <c r="F30" s="181"/>
      <c r="G30" s="181"/>
      <c r="H30" s="133"/>
      <c r="I30" s="133"/>
    </row>
    <row r="31" spans="1:9" ht="9.75" customHeight="1" x14ac:dyDescent="0.2">
      <c r="A31" s="315"/>
      <c r="B31" s="265"/>
      <c r="C31" s="314"/>
      <c r="D31" s="311"/>
      <c r="E31" s="181"/>
      <c r="F31" s="181"/>
      <c r="G31" s="181"/>
      <c r="H31" s="133"/>
      <c r="I31" s="133"/>
    </row>
    <row r="32" spans="1:9" ht="9.75" customHeight="1" x14ac:dyDescent="0.2">
      <c r="A32" s="315"/>
      <c r="B32" s="265"/>
      <c r="C32" s="314"/>
      <c r="D32" s="311"/>
      <c r="E32" s="181"/>
      <c r="F32" s="181"/>
      <c r="G32" s="181"/>
      <c r="H32" s="133"/>
      <c r="I32" s="133"/>
    </row>
    <row r="33" spans="1:9" ht="9.75" customHeight="1" x14ac:dyDescent="0.2">
      <c r="A33" s="315"/>
      <c r="B33" s="265"/>
      <c r="C33" s="314"/>
      <c r="D33" s="311"/>
      <c r="E33" s="181"/>
      <c r="F33" s="181"/>
      <c r="G33" s="181"/>
      <c r="H33" s="133"/>
      <c r="I33" s="133"/>
    </row>
    <row r="34" spans="1:9" ht="9.75" customHeight="1" x14ac:dyDescent="0.2">
      <c r="A34" s="264" t="s">
        <v>15</v>
      </c>
      <c r="B34" s="296" t="s">
        <v>50</v>
      </c>
      <c r="C34" s="314">
        <v>0</v>
      </c>
      <c r="D34" s="311">
        <v>1</v>
      </c>
      <c r="E34" s="181">
        <v>1</v>
      </c>
      <c r="F34" s="181" t="s">
        <v>244</v>
      </c>
      <c r="G34" s="181" t="s">
        <v>290</v>
      </c>
      <c r="H34" s="181" t="s">
        <v>490</v>
      </c>
      <c r="I34" s="133"/>
    </row>
    <row r="35" spans="1:9" ht="9.75" customHeight="1" x14ac:dyDescent="0.2">
      <c r="A35" s="264"/>
      <c r="B35" s="296"/>
      <c r="C35" s="314"/>
      <c r="D35" s="311"/>
      <c r="E35" s="181">
        <v>1</v>
      </c>
      <c r="F35" s="181" t="s">
        <v>245</v>
      </c>
      <c r="G35" s="181" t="s">
        <v>290</v>
      </c>
      <c r="H35" s="181" t="s">
        <v>490</v>
      </c>
      <c r="I35" s="133"/>
    </row>
    <row r="36" spans="1:9" ht="9.75" customHeight="1" x14ac:dyDescent="0.2">
      <c r="A36" s="264"/>
      <c r="B36" s="296"/>
      <c r="C36" s="314"/>
      <c r="D36" s="311"/>
      <c r="E36" s="181">
        <v>1</v>
      </c>
      <c r="F36" s="181" t="s">
        <v>246</v>
      </c>
      <c r="G36" s="181" t="s">
        <v>290</v>
      </c>
      <c r="H36" s="181" t="s">
        <v>490</v>
      </c>
      <c r="I36" s="133"/>
    </row>
    <row r="37" spans="1:9" ht="9.75" customHeight="1" x14ac:dyDescent="0.2">
      <c r="A37" s="264"/>
      <c r="B37" s="296"/>
      <c r="C37" s="314"/>
      <c r="D37" s="311"/>
      <c r="E37" s="181">
        <v>1</v>
      </c>
      <c r="F37" s="181" t="s">
        <v>247</v>
      </c>
      <c r="G37" s="181" t="s">
        <v>290</v>
      </c>
      <c r="H37" s="181" t="s">
        <v>490</v>
      </c>
      <c r="I37" s="133"/>
    </row>
    <row r="38" spans="1:9" ht="9.75" customHeight="1" x14ac:dyDescent="0.2">
      <c r="A38" s="264"/>
      <c r="B38" s="296"/>
      <c r="C38" s="314"/>
      <c r="D38" s="311"/>
      <c r="E38" s="181"/>
      <c r="F38" s="181"/>
      <c r="G38" s="181"/>
      <c r="H38" s="133"/>
      <c r="I38" s="133"/>
    </row>
    <row r="39" spans="1:9" ht="9.75" customHeight="1" x14ac:dyDescent="0.2">
      <c r="A39" s="264"/>
      <c r="B39" s="296"/>
      <c r="C39" s="314"/>
      <c r="D39" s="311"/>
      <c r="E39" s="181"/>
      <c r="F39" s="181"/>
      <c r="G39" s="181"/>
      <c r="H39" s="133"/>
      <c r="I39" s="133"/>
    </row>
    <row r="40" spans="1:9" ht="9.75" customHeight="1" x14ac:dyDescent="0.2">
      <c r="A40" s="264"/>
      <c r="B40" s="296"/>
      <c r="C40" s="314"/>
      <c r="D40" s="311"/>
      <c r="E40" s="181"/>
      <c r="F40" s="181"/>
      <c r="G40" s="181"/>
      <c r="H40" s="133"/>
      <c r="I40" s="133"/>
    </row>
    <row r="41" spans="1:9" ht="9.75" customHeight="1" x14ac:dyDescent="0.2">
      <c r="A41" s="264" t="s">
        <v>16</v>
      </c>
      <c r="B41" s="296" t="s">
        <v>49</v>
      </c>
      <c r="C41" s="314">
        <v>0</v>
      </c>
      <c r="D41" s="311">
        <v>1</v>
      </c>
      <c r="E41" s="181">
        <v>1</v>
      </c>
      <c r="F41" s="183" t="s">
        <v>249</v>
      </c>
      <c r="G41" s="181" t="s">
        <v>290</v>
      </c>
      <c r="H41" s="181" t="s">
        <v>490</v>
      </c>
      <c r="I41" s="133"/>
    </row>
    <row r="42" spans="1:9" ht="9.75" customHeight="1" x14ac:dyDescent="0.2">
      <c r="A42" s="264"/>
      <c r="B42" s="296"/>
      <c r="C42" s="314"/>
      <c r="D42" s="311"/>
      <c r="E42" s="181">
        <v>1</v>
      </c>
      <c r="F42" s="181" t="s">
        <v>250</v>
      </c>
      <c r="G42" s="181" t="s">
        <v>290</v>
      </c>
      <c r="H42" s="181" t="s">
        <v>490</v>
      </c>
      <c r="I42" s="133"/>
    </row>
    <row r="43" spans="1:9" ht="9.75" customHeight="1" x14ac:dyDescent="0.2">
      <c r="A43" s="264"/>
      <c r="B43" s="296"/>
      <c r="C43" s="314"/>
      <c r="D43" s="311"/>
      <c r="E43" s="181">
        <v>1</v>
      </c>
      <c r="F43" s="181" t="s">
        <v>251</v>
      </c>
      <c r="G43" s="181" t="s">
        <v>290</v>
      </c>
      <c r="H43" s="181" t="s">
        <v>490</v>
      </c>
      <c r="I43" s="133"/>
    </row>
    <row r="44" spans="1:9" ht="9.75" customHeight="1" x14ac:dyDescent="0.2">
      <c r="A44" s="37" t="s">
        <v>17</v>
      </c>
      <c r="B44" s="25" t="s">
        <v>9</v>
      </c>
      <c r="C44" s="26">
        <v>0</v>
      </c>
      <c r="D44" s="128">
        <v>1</v>
      </c>
      <c r="E44" s="181">
        <v>1</v>
      </c>
      <c r="F44" s="181" t="s">
        <v>9</v>
      </c>
      <c r="G44" s="181" t="s">
        <v>284</v>
      </c>
      <c r="H44" s="181" t="s">
        <v>490</v>
      </c>
      <c r="I44" s="133"/>
    </row>
    <row r="45" spans="1:9" ht="9.75" customHeight="1" x14ac:dyDescent="0.2">
      <c r="A45" s="264" t="s">
        <v>18</v>
      </c>
      <c r="B45" s="266" t="s">
        <v>20</v>
      </c>
      <c r="C45" s="314">
        <v>0</v>
      </c>
      <c r="D45" s="311">
        <v>1</v>
      </c>
      <c r="E45" s="181">
        <v>1</v>
      </c>
      <c r="F45" s="181" t="s">
        <v>253</v>
      </c>
      <c r="G45" s="181" t="s">
        <v>284</v>
      </c>
      <c r="H45" s="181" t="s">
        <v>490</v>
      </c>
      <c r="I45" s="133"/>
    </row>
    <row r="46" spans="1:9" ht="9.75" customHeight="1" x14ac:dyDescent="0.2">
      <c r="A46" s="264"/>
      <c r="B46" s="266"/>
      <c r="C46" s="314"/>
      <c r="D46" s="311"/>
      <c r="E46" s="181">
        <v>1</v>
      </c>
      <c r="F46" s="181" t="s">
        <v>254</v>
      </c>
      <c r="G46" s="181" t="s">
        <v>284</v>
      </c>
      <c r="H46" s="181" t="s">
        <v>490</v>
      </c>
      <c r="I46" s="133"/>
    </row>
    <row r="47" spans="1:9" ht="9.75" customHeight="1" x14ac:dyDescent="0.2">
      <c r="A47" s="264"/>
      <c r="B47" s="266"/>
      <c r="C47" s="314"/>
      <c r="D47" s="311"/>
      <c r="E47" s="181">
        <v>1</v>
      </c>
      <c r="F47" s="181" t="s">
        <v>255</v>
      </c>
      <c r="G47" s="181" t="s">
        <v>284</v>
      </c>
      <c r="H47" s="181" t="s">
        <v>490</v>
      </c>
      <c r="I47" s="133"/>
    </row>
    <row r="48" spans="1:9" ht="9.75" customHeight="1" x14ac:dyDescent="0.2">
      <c r="A48" s="264"/>
      <c r="B48" s="266"/>
      <c r="C48" s="314"/>
      <c r="D48" s="311"/>
      <c r="E48" s="181">
        <v>1</v>
      </c>
      <c r="F48" s="181" t="s">
        <v>256</v>
      </c>
      <c r="G48" s="181" t="s">
        <v>284</v>
      </c>
      <c r="H48" s="181" t="s">
        <v>490</v>
      </c>
      <c r="I48" s="133"/>
    </row>
    <row r="49" spans="1:9" ht="9.75" customHeight="1" x14ac:dyDescent="0.2">
      <c r="A49" s="264"/>
      <c r="B49" s="266"/>
      <c r="C49" s="314"/>
      <c r="D49" s="311"/>
      <c r="E49" s="181"/>
      <c r="F49" s="181"/>
      <c r="G49" s="181"/>
      <c r="H49" s="133"/>
      <c r="I49" s="133"/>
    </row>
    <row r="50" spans="1:9" ht="9.75" customHeight="1" x14ac:dyDescent="0.2">
      <c r="A50" s="264"/>
      <c r="B50" s="266"/>
      <c r="C50" s="314"/>
      <c r="D50" s="311"/>
      <c r="E50" s="181"/>
      <c r="F50" s="181"/>
      <c r="G50" s="181"/>
      <c r="H50" s="133"/>
      <c r="I50" s="133"/>
    </row>
    <row r="51" spans="1:9" ht="9.75" customHeight="1" x14ac:dyDescent="0.2">
      <c r="A51" s="264" t="s">
        <v>19</v>
      </c>
      <c r="B51" s="266" t="s">
        <v>21</v>
      </c>
      <c r="C51" s="314">
        <v>0</v>
      </c>
      <c r="D51" s="311">
        <v>1</v>
      </c>
      <c r="E51" s="181">
        <v>1</v>
      </c>
      <c r="F51" s="181" t="s">
        <v>258</v>
      </c>
      <c r="G51" s="181" t="s">
        <v>284</v>
      </c>
      <c r="H51" s="181" t="s">
        <v>490</v>
      </c>
      <c r="I51" s="133"/>
    </row>
    <row r="52" spans="1:9" ht="9.75" customHeight="1" x14ac:dyDescent="0.2">
      <c r="A52" s="264"/>
      <c r="B52" s="266"/>
      <c r="C52" s="314"/>
      <c r="D52" s="311"/>
      <c r="E52" s="181">
        <v>1</v>
      </c>
      <c r="F52" s="181" t="s">
        <v>259</v>
      </c>
      <c r="G52" s="181" t="s">
        <v>284</v>
      </c>
      <c r="H52" s="181" t="s">
        <v>490</v>
      </c>
      <c r="I52" s="133"/>
    </row>
    <row r="53" spans="1:9" ht="9.75" customHeight="1" x14ac:dyDescent="0.2">
      <c r="A53" s="264"/>
      <c r="B53" s="266"/>
      <c r="C53" s="314"/>
      <c r="D53" s="311"/>
      <c r="E53" s="181">
        <v>1</v>
      </c>
      <c r="F53" s="181" t="s">
        <v>260</v>
      </c>
      <c r="G53" s="181" t="s">
        <v>284</v>
      </c>
      <c r="H53" s="181" t="s">
        <v>490</v>
      </c>
      <c r="I53" s="133"/>
    </row>
    <row r="54" spans="1:9" ht="9.75" customHeight="1" x14ac:dyDescent="0.2">
      <c r="A54" s="264"/>
      <c r="B54" s="266"/>
      <c r="C54" s="314"/>
      <c r="D54" s="311"/>
      <c r="E54" s="181">
        <v>1</v>
      </c>
      <c r="F54" s="181" t="s">
        <v>261</v>
      </c>
      <c r="G54" s="181" t="s">
        <v>284</v>
      </c>
      <c r="H54" s="181" t="s">
        <v>490</v>
      </c>
      <c r="I54" s="133"/>
    </row>
    <row r="55" spans="1:9" ht="9.75" customHeight="1" x14ac:dyDescent="0.2">
      <c r="A55" s="264"/>
      <c r="B55" s="266"/>
      <c r="C55" s="314"/>
      <c r="D55" s="311"/>
      <c r="E55" s="181"/>
      <c r="F55" s="199" t="s">
        <v>460</v>
      </c>
      <c r="G55" s="181"/>
      <c r="H55" s="133"/>
      <c r="I55" s="133"/>
    </row>
    <row r="56" spans="1:9" ht="9.75" customHeight="1" x14ac:dyDescent="0.2">
      <c r="A56" s="264"/>
      <c r="B56" s="266"/>
      <c r="C56" s="314"/>
      <c r="D56" s="311"/>
      <c r="E56" s="181"/>
      <c r="F56" s="181"/>
      <c r="G56" s="181"/>
      <c r="H56" s="133"/>
      <c r="I56" s="133"/>
    </row>
    <row r="57" spans="1:9" ht="9.75" customHeight="1" x14ac:dyDescent="0.2">
      <c r="A57" s="264"/>
      <c r="B57" s="266"/>
      <c r="C57" s="314"/>
      <c r="D57" s="311"/>
      <c r="E57" s="181"/>
      <c r="F57" s="181"/>
      <c r="G57" s="181"/>
      <c r="H57" s="133"/>
      <c r="I57" s="133"/>
    </row>
    <row r="58" spans="1:9" ht="9.75" customHeight="1" x14ac:dyDescent="0.2">
      <c r="A58" s="37" t="s">
        <v>22</v>
      </c>
      <c r="B58" s="205" t="s">
        <v>23</v>
      </c>
      <c r="C58" s="26">
        <v>0</v>
      </c>
      <c r="D58" s="128">
        <v>1</v>
      </c>
      <c r="E58" s="181">
        <v>1</v>
      </c>
      <c r="F58" s="181" t="s">
        <v>263</v>
      </c>
      <c r="G58" s="181" t="s">
        <v>370</v>
      </c>
      <c r="H58" s="181" t="s">
        <v>490</v>
      </c>
      <c r="I58" s="133"/>
    </row>
    <row r="59" spans="1:9" ht="9.75" customHeight="1" x14ac:dyDescent="0.2">
      <c r="A59" s="264" t="s">
        <v>24</v>
      </c>
      <c r="B59" s="265" t="s">
        <v>41</v>
      </c>
      <c r="C59" s="314">
        <v>0</v>
      </c>
      <c r="D59" s="311">
        <v>1</v>
      </c>
      <c r="E59" s="181">
        <v>1</v>
      </c>
      <c r="F59" s="181" t="s">
        <v>266</v>
      </c>
      <c r="G59" s="183" t="s">
        <v>285</v>
      </c>
      <c r="H59" s="183">
        <v>200</v>
      </c>
      <c r="I59" s="133"/>
    </row>
    <row r="60" spans="1:9" ht="9.75" customHeight="1" x14ac:dyDescent="0.2">
      <c r="A60" s="264"/>
      <c r="B60" s="265"/>
      <c r="C60" s="314"/>
      <c r="D60" s="311"/>
      <c r="E60" s="181">
        <v>1</v>
      </c>
      <c r="F60" s="181" t="s">
        <v>267</v>
      </c>
      <c r="G60" s="183" t="s">
        <v>285</v>
      </c>
      <c r="H60" s="183">
        <v>50</v>
      </c>
      <c r="I60" s="133"/>
    </row>
    <row r="61" spans="1:9" ht="9.75" customHeight="1" x14ac:dyDescent="0.2">
      <c r="A61" s="264"/>
      <c r="B61" s="265"/>
      <c r="C61" s="314"/>
      <c r="D61" s="311"/>
      <c r="E61" s="181">
        <v>1</v>
      </c>
      <c r="F61" s="181" t="s">
        <v>268</v>
      </c>
      <c r="G61" s="183" t="s">
        <v>285</v>
      </c>
      <c r="H61" s="183">
        <v>1000</v>
      </c>
      <c r="I61" s="133"/>
    </row>
    <row r="62" spans="1:9" ht="9.75" customHeight="1" x14ac:dyDescent="0.2">
      <c r="A62" s="264"/>
      <c r="B62" s="265"/>
      <c r="C62" s="314"/>
      <c r="D62" s="311"/>
      <c r="E62" s="181">
        <v>1</v>
      </c>
      <c r="F62" s="181" t="s">
        <v>269</v>
      </c>
      <c r="G62" s="183" t="s">
        <v>285</v>
      </c>
      <c r="H62" s="183">
        <v>50</v>
      </c>
      <c r="I62" s="133"/>
    </row>
    <row r="63" spans="1:9" ht="9.75" customHeight="1" x14ac:dyDescent="0.2">
      <c r="A63" s="264"/>
      <c r="B63" s="265"/>
      <c r="C63" s="314"/>
      <c r="D63" s="311"/>
      <c r="E63" s="181">
        <v>1</v>
      </c>
      <c r="F63" s="181" t="s">
        <v>270</v>
      </c>
      <c r="G63" s="183" t="s">
        <v>285</v>
      </c>
      <c r="H63" s="183">
        <v>50</v>
      </c>
      <c r="I63" s="133"/>
    </row>
    <row r="64" spans="1:9" ht="9.75" customHeight="1" x14ac:dyDescent="0.2">
      <c r="A64" s="264"/>
      <c r="B64" s="265"/>
      <c r="C64" s="314"/>
      <c r="D64" s="311"/>
      <c r="E64" s="181">
        <v>1</v>
      </c>
      <c r="F64" s="181" t="s">
        <v>271</v>
      </c>
      <c r="G64" s="183" t="s">
        <v>285</v>
      </c>
      <c r="H64" s="183">
        <v>200</v>
      </c>
      <c r="I64" s="133"/>
    </row>
    <row r="65" spans="1:9" ht="9.75" customHeight="1" x14ac:dyDescent="0.2">
      <c r="A65" s="264"/>
      <c r="B65" s="265"/>
      <c r="C65" s="314"/>
      <c r="D65" s="311"/>
      <c r="E65" s="181">
        <v>1</v>
      </c>
      <c r="F65" s="181" t="s">
        <v>272</v>
      </c>
      <c r="G65" s="183" t="s">
        <v>285</v>
      </c>
      <c r="H65" s="183">
        <v>10</v>
      </c>
      <c r="I65" s="133"/>
    </row>
    <row r="66" spans="1:9" ht="9.75" customHeight="1" x14ac:dyDescent="0.2">
      <c r="A66" s="264"/>
      <c r="B66" s="265"/>
      <c r="C66" s="314"/>
      <c r="D66" s="311"/>
      <c r="E66" s="181">
        <v>1</v>
      </c>
      <c r="F66" s="181" t="s">
        <v>273</v>
      </c>
      <c r="G66" s="183" t="s">
        <v>285</v>
      </c>
      <c r="H66" s="183">
        <v>10</v>
      </c>
      <c r="I66" s="133"/>
    </row>
    <row r="67" spans="1:9" ht="9.75" customHeight="1" x14ac:dyDescent="0.2">
      <c r="A67" s="264"/>
      <c r="B67" s="265"/>
      <c r="C67" s="314"/>
      <c r="D67" s="311"/>
      <c r="E67" s="181">
        <v>1</v>
      </c>
      <c r="F67" s="181" t="s">
        <v>274</v>
      </c>
      <c r="G67" s="183" t="s">
        <v>285</v>
      </c>
      <c r="H67" s="183">
        <v>10</v>
      </c>
      <c r="I67" s="133"/>
    </row>
    <row r="68" spans="1:9" ht="9.75" customHeight="1" x14ac:dyDescent="0.2">
      <c r="A68" s="264"/>
      <c r="B68" s="265"/>
      <c r="C68" s="314"/>
      <c r="D68" s="311"/>
      <c r="E68" s="181">
        <v>1</v>
      </c>
      <c r="F68" s="181" t="s">
        <v>275</v>
      </c>
      <c r="G68" s="183" t="s">
        <v>285</v>
      </c>
      <c r="H68" s="183">
        <v>10</v>
      </c>
      <c r="I68" s="133"/>
    </row>
    <row r="69" spans="1:9" ht="9.75" customHeight="1" x14ac:dyDescent="0.2">
      <c r="A69" s="264"/>
      <c r="B69" s="265"/>
      <c r="C69" s="314"/>
      <c r="D69" s="311"/>
      <c r="E69" s="181">
        <v>1</v>
      </c>
      <c r="F69" s="181" t="s">
        <v>276</v>
      </c>
      <c r="G69" s="183" t="s">
        <v>285</v>
      </c>
      <c r="H69" s="183">
        <v>10</v>
      </c>
      <c r="I69" s="133"/>
    </row>
    <row r="70" spans="1:9" ht="9.75" customHeight="1" x14ac:dyDescent="0.2">
      <c r="A70" s="264"/>
      <c r="B70" s="265"/>
      <c r="C70" s="314"/>
      <c r="D70" s="311"/>
      <c r="E70" s="181">
        <v>1</v>
      </c>
      <c r="F70" s="181" t="s">
        <v>277</v>
      </c>
      <c r="G70" s="183" t="s">
        <v>285</v>
      </c>
      <c r="H70" s="183">
        <v>50</v>
      </c>
      <c r="I70" s="133"/>
    </row>
    <row r="71" spans="1:9" ht="9.75" customHeight="1" x14ac:dyDescent="0.2">
      <c r="A71" s="264"/>
      <c r="B71" s="265"/>
      <c r="C71" s="314"/>
      <c r="D71" s="311"/>
      <c r="E71" s="181">
        <v>1</v>
      </c>
      <c r="F71" s="181" t="s">
        <v>278</v>
      </c>
      <c r="G71" s="183" t="s">
        <v>285</v>
      </c>
      <c r="H71" s="183">
        <v>10</v>
      </c>
      <c r="I71" s="133"/>
    </row>
    <row r="72" spans="1:9" ht="9.75" customHeight="1" x14ac:dyDescent="0.2">
      <c r="A72" s="264"/>
      <c r="B72" s="265"/>
      <c r="C72" s="314"/>
      <c r="D72" s="311"/>
      <c r="E72" s="181">
        <v>1</v>
      </c>
      <c r="F72" s="181" t="s">
        <v>279</v>
      </c>
      <c r="G72" s="183" t="s">
        <v>285</v>
      </c>
      <c r="H72" s="183">
        <v>10</v>
      </c>
      <c r="I72" s="133"/>
    </row>
    <row r="73" spans="1:9" ht="9.75" customHeight="1" x14ac:dyDescent="0.2">
      <c r="A73" s="264"/>
      <c r="B73" s="265"/>
      <c r="C73" s="314"/>
      <c r="D73" s="311"/>
      <c r="E73" s="181">
        <v>1</v>
      </c>
      <c r="F73" s="181" t="s">
        <v>280</v>
      </c>
      <c r="G73" s="183" t="s">
        <v>285</v>
      </c>
      <c r="H73" s="183">
        <v>3000</v>
      </c>
      <c r="I73" s="133"/>
    </row>
    <row r="74" spans="1:9" ht="9.75" customHeight="1" x14ac:dyDescent="0.2">
      <c r="A74" s="264"/>
      <c r="B74" s="265"/>
      <c r="C74" s="314"/>
      <c r="D74" s="311"/>
      <c r="E74" s="181">
        <v>1</v>
      </c>
      <c r="F74" s="181" t="s">
        <v>281</v>
      </c>
      <c r="G74" s="183" t="s">
        <v>285</v>
      </c>
      <c r="H74" s="183">
        <v>50</v>
      </c>
      <c r="I74" s="133"/>
    </row>
    <row r="75" spans="1:9" ht="9.75" customHeight="1" x14ac:dyDescent="0.2">
      <c r="A75" s="264"/>
      <c r="B75" s="265"/>
      <c r="C75" s="314"/>
      <c r="D75" s="311"/>
      <c r="E75" s="181">
        <v>1</v>
      </c>
      <c r="F75" s="181" t="s">
        <v>282</v>
      </c>
      <c r="G75" s="183" t="s">
        <v>285</v>
      </c>
      <c r="H75" s="183">
        <v>60</v>
      </c>
      <c r="I75" s="133"/>
    </row>
    <row r="76" spans="1:9" ht="9.75" customHeight="1" x14ac:dyDescent="0.2">
      <c r="A76" s="264"/>
      <c r="B76" s="265"/>
      <c r="C76" s="314"/>
      <c r="D76" s="311"/>
      <c r="E76" s="181">
        <v>1</v>
      </c>
      <c r="F76" s="181" t="s">
        <v>265</v>
      </c>
      <c r="G76" s="183" t="s">
        <v>285</v>
      </c>
      <c r="H76" s="183" t="s">
        <v>490</v>
      </c>
      <c r="I76" s="133"/>
    </row>
    <row r="77" spans="1:9" ht="9.75" customHeight="1" x14ac:dyDescent="0.2">
      <c r="A77" s="264"/>
      <c r="B77" s="265"/>
      <c r="C77" s="314"/>
      <c r="D77" s="311"/>
      <c r="E77" s="181"/>
      <c r="F77" s="181"/>
      <c r="G77" s="181"/>
      <c r="H77" s="133"/>
      <c r="I77" s="133"/>
    </row>
    <row r="78" spans="1:9" ht="9.75" customHeight="1" x14ac:dyDescent="0.2">
      <c r="A78" s="264"/>
      <c r="B78" s="265"/>
      <c r="C78" s="314"/>
      <c r="D78" s="311"/>
      <c r="E78" s="181"/>
      <c r="F78" s="181"/>
      <c r="G78" s="181"/>
      <c r="H78" s="133"/>
      <c r="I78" s="133"/>
    </row>
    <row r="79" spans="1:9" ht="9.75" customHeight="1" x14ac:dyDescent="0.2">
      <c r="A79" s="264" t="s">
        <v>25</v>
      </c>
      <c r="B79" s="265" t="s">
        <v>27</v>
      </c>
      <c r="C79" s="314"/>
      <c r="D79" s="311">
        <v>2</v>
      </c>
      <c r="E79" s="181">
        <v>1</v>
      </c>
      <c r="F79" s="181" t="s">
        <v>371</v>
      </c>
      <c r="G79" s="181" t="s">
        <v>284</v>
      </c>
      <c r="H79" s="181" t="s">
        <v>490</v>
      </c>
      <c r="I79" s="133"/>
    </row>
    <row r="80" spans="1:9" ht="9.75" customHeight="1" x14ac:dyDescent="0.2">
      <c r="A80" s="264"/>
      <c r="B80" s="265"/>
      <c r="C80" s="314"/>
      <c r="D80" s="311"/>
      <c r="E80" s="181">
        <v>1</v>
      </c>
      <c r="F80" s="181" t="s">
        <v>372</v>
      </c>
      <c r="G80" s="181" t="s">
        <v>284</v>
      </c>
      <c r="H80" s="181" t="s">
        <v>490</v>
      </c>
      <c r="I80" s="133"/>
    </row>
    <row r="81" spans="1:9" ht="9.75" customHeight="1" x14ac:dyDescent="0.2">
      <c r="A81" s="264"/>
      <c r="B81" s="265"/>
      <c r="C81" s="314"/>
      <c r="D81" s="311"/>
      <c r="E81" s="181">
        <v>1</v>
      </c>
      <c r="F81" s="181" t="s">
        <v>373</v>
      </c>
      <c r="G81" s="181" t="s">
        <v>284</v>
      </c>
      <c r="H81" s="181" t="s">
        <v>490</v>
      </c>
      <c r="I81" s="133"/>
    </row>
    <row r="82" spans="1:9" ht="9.75" customHeight="1" x14ac:dyDescent="0.2">
      <c r="A82" s="264"/>
      <c r="B82" s="265"/>
      <c r="C82" s="314"/>
      <c r="D82" s="311"/>
      <c r="E82" s="181">
        <v>1</v>
      </c>
      <c r="F82" s="181" t="s">
        <v>374</v>
      </c>
      <c r="G82" s="181" t="s">
        <v>290</v>
      </c>
      <c r="H82" s="181" t="s">
        <v>490</v>
      </c>
      <c r="I82" s="133"/>
    </row>
    <row r="83" spans="1:9" ht="9.75" customHeight="1" x14ac:dyDescent="0.2">
      <c r="A83" s="264"/>
      <c r="B83" s="265"/>
      <c r="C83" s="314"/>
      <c r="D83" s="311"/>
      <c r="E83" s="181">
        <v>1</v>
      </c>
      <c r="F83" s="181" t="s">
        <v>375</v>
      </c>
      <c r="G83" s="181" t="s">
        <v>290</v>
      </c>
      <c r="H83" s="181" t="s">
        <v>490</v>
      </c>
      <c r="I83" s="133"/>
    </row>
    <row r="84" spans="1:9" ht="9.75" customHeight="1" x14ac:dyDescent="0.2">
      <c r="A84" s="264"/>
      <c r="B84" s="265"/>
      <c r="C84" s="314"/>
      <c r="D84" s="311"/>
      <c r="E84" s="181"/>
      <c r="F84" s="181"/>
      <c r="G84" s="181"/>
      <c r="H84" s="133"/>
      <c r="I84" s="133"/>
    </row>
    <row r="85" spans="1:9" ht="9.75" customHeight="1" x14ac:dyDescent="0.2">
      <c r="A85" s="264"/>
      <c r="B85" s="265"/>
      <c r="C85" s="314"/>
      <c r="D85" s="311"/>
      <c r="E85" s="181"/>
      <c r="F85" s="181"/>
      <c r="G85" s="181"/>
      <c r="H85" s="133"/>
      <c r="I85" s="133"/>
    </row>
    <row r="86" spans="1:9" ht="9.75" customHeight="1" x14ac:dyDescent="0.2">
      <c r="A86" s="264"/>
      <c r="B86" s="265"/>
      <c r="C86" s="314"/>
      <c r="D86" s="311"/>
      <c r="E86" s="181"/>
      <c r="F86" s="181"/>
      <c r="G86" s="181"/>
      <c r="H86" s="133"/>
      <c r="I86" s="133"/>
    </row>
    <row r="87" spans="1:9" ht="9.75" customHeight="1" x14ac:dyDescent="0.2">
      <c r="A87" s="264"/>
      <c r="B87" s="265"/>
      <c r="C87" s="314"/>
      <c r="D87" s="311"/>
      <c r="E87" s="181"/>
      <c r="F87" s="181"/>
      <c r="G87" s="181"/>
      <c r="H87" s="133"/>
      <c r="I87" s="133"/>
    </row>
    <row r="88" spans="1:9" ht="9.75" customHeight="1" x14ac:dyDescent="0.2">
      <c r="A88" s="264"/>
      <c r="B88" s="265"/>
      <c r="C88" s="314"/>
      <c r="D88" s="311"/>
      <c r="E88" s="181"/>
      <c r="F88" s="181"/>
      <c r="G88" s="181"/>
      <c r="H88" s="133"/>
      <c r="I88" s="133"/>
    </row>
    <row r="89" spans="1:9" ht="9.75" customHeight="1" x14ac:dyDescent="0.2">
      <c r="A89" s="264"/>
      <c r="B89" s="265"/>
      <c r="C89" s="314"/>
      <c r="D89" s="311"/>
      <c r="E89" s="181"/>
      <c r="F89" s="181"/>
      <c r="G89" s="181"/>
      <c r="H89" s="133"/>
      <c r="I89" s="133"/>
    </row>
    <row r="90" spans="1:9" ht="9.75" customHeight="1" x14ac:dyDescent="0.2">
      <c r="A90" s="264" t="s">
        <v>26</v>
      </c>
      <c r="B90" s="265" t="s">
        <v>39</v>
      </c>
      <c r="C90" s="314"/>
      <c r="D90" s="311">
        <v>1</v>
      </c>
      <c r="E90" s="181">
        <v>1</v>
      </c>
      <c r="F90" s="181" t="s">
        <v>376</v>
      </c>
      <c r="G90" s="181" t="s">
        <v>252</v>
      </c>
      <c r="H90" s="181" t="s">
        <v>490</v>
      </c>
      <c r="I90" s="133"/>
    </row>
    <row r="91" spans="1:9" ht="9.75" customHeight="1" x14ac:dyDescent="0.2">
      <c r="A91" s="264"/>
      <c r="B91" s="265"/>
      <c r="C91" s="314"/>
      <c r="D91" s="311"/>
      <c r="E91" s="181">
        <v>1</v>
      </c>
      <c r="F91" s="181" t="s">
        <v>286</v>
      </c>
      <c r="G91" s="181" t="s">
        <v>252</v>
      </c>
      <c r="H91" s="181" t="s">
        <v>490</v>
      </c>
      <c r="I91" s="133"/>
    </row>
    <row r="92" spans="1:9" ht="9.75" customHeight="1" x14ac:dyDescent="0.2">
      <c r="A92" s="264"/>
      <c r="B92" s="265"/>
      <c r="C92" s="314"/>
      <c r="D92" s="311"/>
      <c r="E92" s="181">
        <v>1</v>
      </c>
      <c r="F92" s="181" t="s">
        <v>289</v>
      </c>
      <c r="G92" s="181" t="s">
        <v>252</v>
      </c>
      <c r="H92" s="181" t="s">
        <v>490</v>
      </c>
      <c r="I92" s="133"/>
    </row>
    <row r="93" spans="1:9" ht="9.75" customHeight="1" x14ac:dyDescent="0.2">
      <c r="A93" s="264"/>
      <c r="B93" s="265"/>
      <c r="C93" s="314"/>
      <c r="D93" s="311"/>
      <c r="E93" s="181">
        <v>1</v>
      </c>
      <c r="F93" s="181" t="s">
        <v>315</v>
      </c>
      <c r="G93" s="181" t="s">
        <v>252</v>
      </c>
      <c r="H93" s="181" t="s">
        <v>490</v>
      </c>
      <c r="I93" s="133"/>
    </row>
    <row r="94" spans="1:9" ht="9.75" customHeight="1" x14ac:dyDescent="0.2">
      <c r="A94" s="264"/>
      <c r="B94" s="265"/>
      <c r="C94" s="314"/>
      <c r="D94" s="311"/>
      <c r="E94" s="181"/>
      <c r="F94" s="199" t="s">
        <v>288</v>
      </c>
      <c r="G94" s="181"/>
      <c r="H94" s="133"/>
      <c r="I94" s="133"/>
    </row>
    <row r="95" spans="1:9" ht="9.75" customHeight="1" x14ac:dyDescent="0.2">
      <c r="A95" s="315" t="s">
        <v>28</v>
      </c>
      <c r="B95" s="302" t="s">
        <v>40</v>
      </c>
      <c r="C95" s="314"/>
      <c r="D95" s="311">
        <v>1</v>
      </c>
      <c r="E95" s="181">
        <v>1</v>
      </c>
      <c r="F95" s="181" t="s">
        <v>291</v>
      </c>
      <c r="G95" s="181" t="s">
        <v>252</v>
      </c>
      <c r="H95" s="181" t="s">
        <v>490</v>
      </c>
      <c r="I95" s="133"/>
    </row>
    <row r="96" spans="1:9" ht="9.75" customHeight="1" x14ac:dyDescent="0.2">
      <c r="A96" s="315"/>
      <c r="B96" s="302"/>
      <c r="C96" s="314"/>
      <c r="D96" s="311"/>
      <c r="E96" s="181">
        <v>1</v>
      </c>
      <c r="F96" s="181" t="s">
        <v>292</v>
      </c>
      <c r="G96" s="181" t="s">
        <v>252</v>
      </c>
      <c r="H96" s="181" t="s">
        <v>490</v>
      </c>
      <c r="I96" s="133"/>
    </row>
    <row r="97" spans="1:9" ht="9.75" customHeight="1" x14ac:dyDescent="0.2">
      <c r="A97" s="315"/>
      <c r="B97" s="302"/>
      <c r="C97" s="314"/>
      <c r="D97" s="311"/>
      <c r="E97" s="181">
        <v>1</v>
      </c>
      <c r="F97" s="181" t="s">
        <v>293</v>
      </c>
      <c r="G97" s="181" t="s">
        <v>252</v>
      </c>
      <c r="H97" s="181" t="s">
        <v>490</v>
      </c>
      <c r="I97" s="133"/>
    </row>
    <row r="98" spans="1:9" ht="9.75" customHeight="1" x14ac:dyDescent="0.2">
      <c r="A98" s="315"/>
      <c r="B98" s="302"/>
      <c r="C98" s="314"/>
      <c r="D98" s="311"/>
      <c r="E98" s="181">
        <v>1</v>
      </c>
      <c r="F98" s="181" t="s">
        <v>294</v>
      </c>
      <c r="G98" s="181" t="s">
        <v>252</v>
      </c>
      <c r="H98" s="181" t="s">
        <v>490</v>
      </c>
      <c r="I98" s="133"/>
    </row>
    <row r="99" spans="1:9" ht="9.75" customHeight="1" x14ac:dyDescent="0.2">
      <c r="A99" s="315"/>
      <c r="B99" s="302"/>
      <c r="C99" s="314"/>
      <c r="D99" s="311"/>
      <c r="E99" s="181">
        <v>1</v>
      </c>
      <c r="F99" s="181" t="s">
        <v>323</v>
      </c>
      <c r="G99" s="181" t="s">
        <v>252</v>
      </c>
      <c r="H99" s="181" t="s">
        <v>490</v>
      </c>
      <c r="I99" s="133"/>
    </row>
    <row r="100" spans="1:9" ht="9.75" customHeight="1" x14ac:dyDescent="0.2">
      <c r="A100" s="315"/>
      <c r="B100" s="302"/>
      <c r="C100" s="314"/>
      <c r="D100" s="311"/>
      <c r="E100" s="181">
        <v>1</v>
      </c>
      <c r="F100" s="181" t="s">
        <v>377</v>
      </c>
      <c r="G100" s="181" t="s">
        <v>252</v>
      </c>
      <c r="H100" s="181" t="s">
        <v>490</v>
      </c>
      <c r="I100" s="133"/>
    </row>
    <row r="101" spans="1:9" ht="9.75" customHeight="1" x14ac:dyDescent="0.2">
      <c r="A101" s="315"/>
      <c r="B101" s="302"/>
      <c r="C101" s="314"/>
      <c r="D101" s="311"/>
      <c r="E101" s="181">
        <v>1</v>
      </c>
      <c r="F101" s="181" t="s">
        <v>329</v>
      </c>
      <c r="G101" s="181" t="s">
        <v>252</v>
      </c>
      <c r="H101" s="181" t="s">
        <v>490</v>
      </c>
      <c r="I101" s="133"/>
    </row>
    <row r="102" spans="1:9" ht="9.75" customHeight="1" x14ac:dyDescent="0.2">
      <c r="A102" s="315"/>
      <c r="B102" s="302"/>
      <c r="C102" s="314"/>
      <c r="D102" s="311"/>
      <c r="E102" s="181">
        <v>1</v>
      </c>
      <c r="F102" s="181" t="s">
        <v>325</v>
      </c>
      <c r="G102" s="181" t="s">
        <v>252</v>
      </c>
      <c r="H102" s="181" t="s">
        <v>490</v>
      </c>
      <c r="I102" s="133"/>
    </row>
    <row r="103" spans="1:9" ht="9.75" customHeight="1" x14ac:dyDescent="0.2">
      <c r="A103" s="315"/>
      <c r="B103" s="302"/>
      <c r="C103" s="314"/>
      <c r="D103" s="311"/>
      <c r="E103" s="181">
        <v>1</v>
      </c>
      <c r="F103" s="181" t="s">
        <v>326</v>
      </c>
      <c r="G103" s="181" t="s">
        <v>252</v>
      </c>
      <c r="H103" s="181" t="s">
        <v>490</v>
      </c>
      <c r="I103" s="133"/>
    </row>
    <row r="104" spans="1:9" x14ac:dyDescent="0.2">
      <c r="A104" s="315"/>
      <c r="B104" s="302"/>
      <c r="C104" s="314"/>
      <c r="D104" s="311"/>
      <c r="F104" s="199" t="s">
        <v>296</v>
      </c>
    </row>
    <row r="105" spans="1:9" x14ac:dyDescent="0.2">
      <c r="A105" s="315"/>
      <c r="B105" s="302"/>
      <c r="C105" s="314"/>
      <c r="D105" s="311"/>
      <c r="F105" s="199" t="s">
        <v>295</v>
      </c>
    </row>
    <row r="106" spans="1:9" x14ac:dyDescent="0.2">
      <c r="A106" s="315"/>
      <c r="B106" s="302"/>
      <c r="C106" s="314"/>
      <c r="D106" s="311"/>
      <c r="F106" s="199" t="s">
        <v>330</v>
      </c>
    </row>
  </sheetData>
  <protectedRanges>
    <protectedRange sqref="C3:D4 C6:D6 C8 E15:I22 E30:I33 F29 E38:I40 E34:E37 E23:E29 E44:F44 I95:I103 E41:E43 E49:I50 E45:E48 G58 E77:I78 E58:E76 E84:I89 E79:E83 D12:D94 E90:E93 E55:I57 E51:E54 G12:G14 I12:I14 I23:I29 G34:G37 I34:I37 G41:G43 I41:I48 I51:I54 I58:I76 G79:G83 I79:I83 I90:I93 D95:E103 E94:I94" name="Range1"/>
    <protectedRange password="CDC0" sqref="E12:E14" name="Range1_1"/>
    <protectedRange password="CDC0" sqref="F23:F28" name="Range1_2"/>
    <protectedRange password="CDC0" sqref="G23:G29 G44:G48 G51:G54" name="Range1_3"/>
    <protectedRange password="CDC0" sqref="F45:F48" name="Range1_8"/>
    <protectedRange password="CDC0" sqref="F58" name="Range1_6"/>
    <protectedRange password="CDC0" sqref="F68" name="Range1_4_2_2"/>
    <protectedRange password="CDC0" sqref="F69" name="Range1_4_4_1_2"/>
    <protectedRange password="CDC0" sqref="F70" name="Range1_31_2"/>
    <protectedRange password="CDC0" sqref="F71:F72" name="Range1_33_2"/>
    <protectedRange password="CDC0" sqref="F73" name="Range1_1_1_2"/>
    <protectedRange password="CDC0" sqref="F101" name="Range1_14_1_1_2"/>
    <protectedRange password="CDC0" sqref="F102" name="Range1_14_1_1_1_1"/>
    <protectedRange password="CDC0" sqref="G90:G93 G95:G103" name="Range1_4"/>
    <protectedRange password="CDC0" sqref="F104:F105" name="Range1_22_1"/>
    <protectedRange password="CDC0" sqref="H12" name="Range1_5"/>
    <protectedRange password="CDC0" sqref="H13" name="Range1_7"/>
    <protectedRange password="CDC0" sqref="H14" name="Range1_9"/>
    <protectedRange password="CDC0" sqref="H23" name="Range1_10"/>
    <protectedRange password="CDC0" sqref="H24" name="Range1_11"/>
    <protectedRange password="CDC0" sqref="H25" name="Range1_12"/>
    <protectedRange password="CDC0" sqref="H26" name="Range1_13"/>
    <protectedRange password="CDC0" sqref="H27" name="Range1_14"/>
    <protectedRange password="CDC0" sqref="H28" name="Range1_15"/>
    <protectedRange password="CDC0" sqref="H29" name="Range1_16"/>
    <protectedRange password="CDC0" sqref="H34" name="Range1_17"/>
    <protectedRange password="CDC0" sqref="H35" name="Range1_18"/>
    <protectedRange password="CDC0" sqref="H36" name="Range1_19"/>
    <protectedRange password="CDC0" sqref="H37" name="Range1_20"/>
    <protectedRange password="CDC0" sqref="H41" name="Range1_21"/>
    <protectedRange password="CDC0" sqref="H42" name="Range1_22"/>
    <protectedRange password="CDC0" sqref="H43" name="Range1_23"/>
    <protectedRange password="CDC0" sqref="H44" name="Range1_24"/>
    <protectedRange password="CDC0" sqref="H45" name="Range1_25"/>
    <protectedRange password="CDC0" sqref="H46" name="Range1_26"/>
    <protectedRange password="CDC0" sqref="H47" name="Range1_27"/>
    <protectedRange password="CDC0" sqref="H48" name="Range1_28"/>
    <protectedRange password="CDC0" sqref="H51" name="Range1_29"/>
    <protectedRange password="CDC0" sqref="H52" name="Range1_30"/>
    <protectedRange password="CDC0" sqref="H53" name="Range1_31"/>
    <protectedRange password="CDC0" sqref="H54 H58" name="Range1_32"/>
    <protectedRange password="CDC0" sqref="H59:H69" name="Range1_1_2"/>
    <protectedRange password="CDC0" sqref="H70:H76" name="Range1_1_3"/>
  </protectedRanges>
  <mergeCells count="63">
    <mergeCell ref="A6:B6"/>
    <mergeCell ref="C8:D8"/>
    <mergeCell ref="A3:B3"/>
    <mergeCell ref="A4:B4"/>
    <mergeCell ref="C4:D4"/>
    <mergeCell ref="A5:B5"/>
    <mergeCell ref="C5:D5"/>
    <mergeCell ref="C6:D6"/>
    <mergeCell ref="A7:B7"/>
    <mergeCell ref="A8:B8"/>
    <mergeCell ref="I10:I11"/>
    <mergeCell ref="A12:A14"/>
    <mergeCell ref="B12:B14"/>
    <mergeCell ref="C12:C14"/>
    <mergeCell ref="D12:D14"/>
    <mergeCell ref="A10:B11"/>
    <mergeCell ref="C10:D10"/>
    <mergeCell ref="F10:F11"/>
    <mergeCell ref="G10:G11"/>
    <mergeCell ref="H10:H11"/>
    <mergeCell ref="E10:E11"/>
    <mergeCell ref="A15:A22"/>
    <mergeCell ref="B15:B22"/>
    <mergeCell ref="C15:C22"/>
    <mergeCell ref="D15:D22"/>
    <mergeCell ref="A23:A33"/>
    <mergeCell ref="B23:B33"/>
    <mergeCell ref="C23:C33"/>
    <mergeCell ref="D23:D33"/>
    <mergeCell ref="A34:A40"/>
    <mergeCell ref="B34:B40"/>
    <mergeCell ref="C34:C40"/>
    <mergeCell ref="A41:A43"/>
    <mergeCell ref="B41:B43"/>
    <mergeCell ref="C41:C43"/>
    <mergeCell ref="A95:A106"/>
    <mergeCell ref="A59:A78"/>
    <mergeCell ref="B59:B78"/>
    <mergeCell ref="C59:C78"/>
    <mergeCell ref="A45:A50"/>
    <mergeCell ref="B45:B50"/>
    <mergeCell ref="C45:C50"/>
    <mergeCell ref="A51:A57"/>
    <mergeCell ref="B51:B57"/>
    <mergeCell ref="C51:C57"/>
    <mergeCell ref="A79:A89"/>
    <mergeCell ref="A90:A94"/>
    <mergeCell ref="D90:D94"/>
    <mergeCell ref="D79:D89"/>
    <mergeCell ref="D95:D106"/>
    <mergeCell ref="C95:C106"/>
    <mergeCell ref="B95:B106"/>
    <mergeCell ref="B79:B89"/>
    <mergeCell ref="C79:C89"/>
    <mergeCell ref="B90:B94"/>
    <mergeCell ref="C90:C94"/>
    <mergeCell ref="D59:D78"/>
    <mergeCell ref="D51:D57"/>
    <mergeCell ref="C3:D3"/>
    <mergeCell ref="D45:D50"/>
    <mergeCell ref="D41:D43"/>
    <mergeCell ref="D34:D40"/>
    <mergeCell ref="C7:D7"/>
  </mergeCells>
  <phoneticPr fontId="5" type="noConversion"/>
  <hyperlinks>
    <hyperlink ref="F4" location="'b. List of result templates'!A1" display="the list of results templates" xr:uid="{00000000-0004-0000-0600-000000000000}"/>
  </hyperlinks>
  <printOptions gridLines="1"/>
  <pageMargins left="0.74803149606299213" right="0.74803149606299213" top="0.98425196850393704" bottom="0.98425196850393704" header="0.51181102362204722" footer="0.51181102362204722"/>
  <pageSetup paperSize="9" scale="87" fitToHeight="4" orientation="landscape" r:id="rId1"/>
  <headerFooter alignWithMargins="0">
    <oddHeader>&amp;C&amp;12Residue RESULTS for Ovine/Caprine
Group A&amp;RPage &amp;P of &amp;N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67"/>
  <sheetViews>
    <sheetView topLeftCell="A4" zoomScale="79" zoomScaleNormal="79" zoomScaleSheetLayoutView="100" workbookViewId="0">
      <selection activeCell="E20" sqref="E20"/>
    </sheetView>
  </sheetViews>
  <sheetFormatPr defaultColWidth="9.140625" defaultRowHeight="10.5" x14ac:dyDescent="0.2"/>
  <cols>
    <col min="1" max="1" width="4.5703125" style="216" customWidth="1"/>
    <col min="2" max="2" width="25.140625" style="216" customWidth="1"/>
    <col min="3" max="3" width="19.5703125" style="215" customWidth="1"/>
    <col min="4" max="4" width="15.5703125" style="215" customWidth="1"/>
    <col min="5" max="5" width="73.42578125" style="216" customWidth="1"/>
    <col min="6" max="6" width="18" style="216" customWidth="1"/>
    <col min="7" max="7" width="26.5703125" style="216" customWidth="1"/>
    <col min="8" max="8" width="21.140625" style="216" customWidth="1"/>
    <col min="9" max="16384" width="9.140625" style="216"/>
  </cols>
  <sheetData>
    <row r="1" spans="1:8" ht="20.25" x14ac:dyDescent="0.2">
      <c r="A1" s="217" t="s">
        <v>182</v>
      </c>
      <c r="B1" s="44"/>
    </row>
    <row r="2" spans="1:8" ht="9.75" customHeight="1" x14ac:dyDescent="0.2"/>
    <row r="3" spans="1:8" ht="12.75" customHeight="1" x14ac:dyDescent="0.2">
      <c r="A3" s="266" t="s">
        <v>45</v>
      </c>
      <c r="B3" s="267"/>
      <c r="C3" s="40" t="s">
        <v>491</v>
      </c>
      <c r="E3" s="218" t="s">
        <v>186</v>
      </c>
      <c r="G3" s="219" t="s">
        <v>198</v>
      </c>
      <c r="H3" s="219"/>
    </row>
    <row r="4" spans="1:8" ht="20.25" x14ac:dyDescent="0.2">
      <c r="A4" s="266" t="s">
        <v>46</v>
      </c>
      <c r="B4" s="321"/>
      <c r="C4" s="41">
        <v>2023</v>
      </c>
      <c r="E4" s="220" t="s">
        <v>185</v>
      </c>
      <c r="F4" s="221"/>
      <c r="G4" s="219" t="s">
        <v>199</v>
      </c>
      <c r="H4" s="219"/>
    </row>
    <row r="5" spans="1:8" ht="15.75" customHeight="1" x14ac:dyDescent="0.2">
      <c r="A5" s="266" t="s">
        <v>47</v>
      </c>
      <c r="B5" s="267"/>
      <c r="C5" s="126" t="s">
        <v>63</v>
      </c>
      <c r="F5" s="221"/>
      <c r="G5" s="219" t="s">
        <v>200</v>
      </c>
      <c r="H5" s="219"/>
    </row>
    <row r="6" spans="1:8" ht="46.5" customHeight="1" x14ac:dyDescent="0.2">
      <c r="A6" s="265" t="s">
        <v>44</v>
      </c>
      <c r="B6" s="267"/>
      <c r="C6" s="118">
        <v>43715</v>
      </c>
      <c r="G6" s="229"/>
    </row>
    <row r="7" spans="1:8" ht="21.75" customHeight="1" x14ac:dyDescent="0.2">
      <c r="A7" s="276" t="s">
        <v>201</v>
      </c>
      <c r="B7" s="324"/>
      <c r="C7" s="150">
        <f>C6*0.02%</f>
        <v>8.7430000000000003</v>
      </c>
      <c r="E7" s="247" t="s">
        <v>546</v>
      </c>
    </row>
    <row r="8" spans="1:8" ht="20.25" x14ac:dyDescent="0.2">
      <c r="A8" s="265" t="s">
        <v>48</v>
      </c>
      <c r="B8" s="267"/>
      <c r="C8" s="118">
        <v>10</v>
      </c>
      <c r="E8" s="44" t="s">
        <v>189</v>
      </c>
      <c r="F8" s="230">
        <v>10</v>
      </c>
    </row>
    <row r="9" spans="1:8" ht="9.75" customHeight="1" x14ac:dyDescent="0.2">
      <c r="B9" s="233"/>
      <c r="C9" s="222"/>
      <c r="D9" s="222"/>
      <c r="E9" s="223"/>
      <c r="F9" s="223"/>
    </row>
    <row r="10" spans="1:8" s="224" customFormat="1" ht="63" customHeight="1" x14ac:dyDescent="0.2">
      <c r="A10" s="305" t="s">
        <v>99</v>
      </c>
      <c r="B10" s="305"/>
      <c r="C10" s="47" t="s">
        <v>72</v>
      </c>
      <c r="D10" s="48" t="s">
        <v>187</v>
      </c>
      <c r="E10" s="48" t="s">
        <v>1</v>
      </c>
      <c r="F10" s="48" t="s">
        <v>2</v>
      </c>
      <c r="G10" s="48" t="s">
        <v>73</v>
      </c>
      <c r="H10" s="48" t="s">
        <v>178</v>
      </c>
    </row>
    <row r="11" spans="1:8" ht="9.75" customHeight="1" x14ac:dyDescent="0.2">
      <c r="A11" s="307" t="s">
        <v>29</v>
      </c>
      <c r="B11" s="265" t="s">
        <v>42</v>
      </c>
      <c r="C11" s="304">
        <v>5</v>
      </c>
      <c r="D11" s="181">
        <v>4</v>
      </c>
      <c r="E11" s="133" t="s">
        <v>297</v>
      </c>
      <c r="F11" s="181" t="s">
        <v>284</v>
      </c>
      <c r="G11" s="181" t="s">
        <v>492</v>
      </c>
      <c r="H11" s="181"/>
    </row>
    <row r="12" spans="1:8" ht="20.45" customHeight="1" x14ac:dyDescent="0.2">
      <c r="A12" s="307"/>
      <c r="B12" s="265"/>
      <c r="C12" s="304"/>
      <c r="D12" s="181">
        <v>3</v>
      </c>
      <c r="E12" s="133" t="s">
        <v>542</v>
      </c>
      <c r="F12" s="181" t="s">
        <v>290</v>
      </c>
      <c r="G12" s="182" t="s">
        <v>518</v>
      </c>
      <c r="H12" s="181"/>
    </row>
    <row r="13" spans="1:8" ht="9.75" customHeight="1" x14ac:dyDescent="0.2">
      <c r="A13" s="307"/>
      <c r="B13" s="265"/>
      <c r="C13" s="304"/>
      <c r="D13" s="181">
        <v>3</v>
      </c>
      <c r="E13" s="133" t="s">
        <v>302</v>
      </c>
      <c r="F13" s="181" t="s">
        <v>290</v>
      </c>
      <c r="G13" s="181" t="s">
        <v>543</v>
      </c>
      <c r="H13" s="181"/>
    </row>
    <row r="14" spans="1:8" ht="9.75" customHeight="1" x14ac:dyDescent="0.2">
      <c r="A14" s="307"/>
      <c r="B14" s="265"/>
      <c r="C14" s="304"/>
      <c r="D14" s="181"/>
      <c r="E14" s="198" t="s">
        <v>453</v>
      </c>
      <c r="F14" s="181"/>
      <c r="G14" s="181"/>
      <c r="H14" s="181"/>
    </row>
    <row r="15" spans="1:8" ht="9.75" customHeight="1" x14ac:dyDescent="0.2">
      <c r="A15" s="307"/>
      <c r="B15" s="265"/>
      <c r="C15" s="304"/>
      <c r="D15" s="181"/>
      <c r="E15" s="198" t="s">
        <v>454</v>
      </c>
      <c r="F15" s="181"/>
      <c r="G15" s="181"/>
      <c r="H15" s="181"/>
    </row>
    <row r="16" spans="1:8" ht="9.75" customHeight="1" x14ac:dyDescent="0.2">
      <c r="A16" s="307"/>
      <c r="B16" s="265"/>
      <c r="C16" s="304"/>
      <c r="D16" s="181"/>
      <c r="E16" s="198" t="s">
        <v>455</v>
      </c>
      <c r="F16" s="181"/>
      <c r="G16" s="181"/>
      <c r="H16" s="181"/>
    </row>
    <row r="17" spans="1:8" ht="9.75" customHeight="1" x14ac:dyDescent="0.2">
      <c r="A17" s="307"/>
      <c r="B17" s="265"/>
      <c r="C17" s="304"/>
      <c r="D17" s="181"/>
      <c r="E17" s="198" t="s">
        <v>456</v>
      </c>
      <c r="F17" s="181"/>
      <c r="G17" s="181"/>
      <c r="H17" s="181"/>
    </row>
    <row r="18" spans="1:8" ht="9.75" customHeight="1" x14ac:dyDescent="0.2">
      <c r="A18" s="307"/>
      <c r="B18" s="265"/>
      <c r="C18" s="304"/>
      <c r="D18" s="181"/>
      <c r="E18" s="199" t="s">
        <v>432</v>
      </c>
      <c r="F18" s="181"/>
      <c r="G18" s="181"/>
      <c r="H18" s="181"/>
    </row>
    <row r="19" spans="1:8" ht="9.75" customHeight="1" x14ac:dyDescent="0.2">
      <c r="A19" s="307"/>
      <c r="B19" s="265"/>
      <c r="C19" s="304"/>
      <c r="D19" s="181"/>
      <c r="E19" s="198" t="s">
        <v>457</v>
      </c>
      <c r="F19" s="181"/>
      <c r="G19" s="181"/>
      <c r="H19" s="181"/>
    </row>
    <row r="20" spans="1:8" ht="9.75" customHeight="1" x14ac:dyDescent="0.2">
      <c r="A20" s="307"/>
      <c r="B20" s="265"/>
      <c r="C20" s="304"/>
      <c r="D20" s="181"/>
      <c r="E20" s="198" t="s">
        <v>458</v>
      </c>
      <c r="F20" s="181"/>
      <c r="G20" s="181"/>
      <c r="H20" s="181"/>
    </row>
    <row r="21" spans="1:8" ht="9.75" customHeight="1" x14ac:dyDescent="0.2">
      <c r="A21" s="307"/>
      <c r="B21" s="265"/>
      <c r="C21" s="304"/>
      <c r="D21" s="181"/>
      <c r="E21" s="181"/>
      <c r="F21" s="181"/>
      <c r="G21" s="181"/>
      <c r="H21" s="181"/>
    </row>
    <row r="22" spans="1:8" s="225" customFormat="1" ht="9" customHeight="1" x14ac:dyDescent="0.2">
      <c r="A22" s="307" t="s">
        <v>30</v>
      </c>
      <c r="B22" s="265" t="s">
        <v>31</v>
      </c>
      <c r="C22" s="300">
        <v>2</v>
      </c>
      <c r="D22" s="181">
        <v>2</v>
      </c>
      <c r="E22" s="182" t="s">
        <v>316</v>
      </c>
      <c r="F22" s="181" t="s">
        <v>284</v>
      </c>
      <c r="G22" s="181">
        <v>10</v>
      </c>
      <c r="H22" s="181"/>
    </row>
    <row r="23" spans="1:8" ht="9.75" customHeight="1" x14ac:dyDescent="0.2">
      <c r="A23" s="307"/>
      <c r="B23" s="265"/>
      <c r="C23" s="300"/>
      <c r="D23" s="181">
        <v>2</v>
      </c>
      <c r="E23" s="182" t="s">
        <v>318</v>
      </c>
      <c r="F23" s="181" t="s">
        <v>284</v>
      </c>
      <c r="G23" s="181">
        <v>20</v>
      </c>
      <c r="H23" s="181"/>
    </row>
    <row r="24" spans="1:8" ht="9.75" customHeight="1" x14ac:dyDescent="0.2">
      <c r="A24" s="307"/>
      <c r="B24" s="265"/>
      <c r="C24" s="300"/>
      <c r="D24" s="181">
        <v>2</v>
      </c>
      <c r="E24" s="182" t="s">
        <v>317</v>
      </c>
      <c r="F24" s="181" t="s">
        <v>284</v>
      </c>
      <c r="G24" s="181">
        <v>20</v>
      </c>
      <c r="H24" s="181"/>
    </row>
    <row r="25" spans="1:8" ht="9.75" customHeight="1" x14ac:dyDescent="0.2">
      <c r="A25" s="307"/>
      <c r="B25" s="265"/>
      <c r="C25" s="300"/>
      <c r="D25" s="181">
        <v>2</v>
      </c>
      <c r="E25" s="182" t="s">
        <v>319</v>
      </c>
      <c r="F25" s="181" t="s">
        <v>284</v>
      </c>
      <c r="G25" s="199" t="s">
        <v>526</v>
      </c>
      <c r="H25" s="181"/>
    </row>
    <row r="26" spans="1:8" ht="9.75" customHeight="1" x14ac:dyDescent="0.2">
      <c r="A26" s="307"/>
      <c r="B26" s="265"/>
      <c r="C26" s="300"/>
      <c r="D26" s="181">
        <v>2</v>
      </c>
      <c r="E26" s="181" t="s">
        <v>321</v>
      </c>
      <c r="F26" s="181" t="s">
        <v>284</v>
      </c>
      <c r="G26" s="199" t="s">
        <v>526</v>
      </c>
      <c r="H26" s="181"/>
    </row>
    <row r="27" spans="1:8" ht="9.75" customHeight="1" x14ac:dyDescent="0.2">
      <c r="A27" s="307"/>
      <c r="B27" s="265"/>
      <c r="C27" s="300"/>
      <c r="D27" s="181">
        <v>2</v>
      </c>
      <c r="E27" s="181" t="s">
        <v>378</v>
      </c>
      <c r="F27" s="181" t="s">
        <v>284</v>
      </c>
      <c r="G27" s="181">
        <v>100</v>
      </c>
      <c r="H27" s="181"/>
    </row>
    <row r="28" spans="1:8" ht="9.75" customHeight="1" x14ac:dyDescent="0.2">
      <c r="A28" s="307"/>
      <c r="B28" s="265"/>
      <c r="C28" s="300"/>
      <c r="D28" s="181">
        <v>2</v>
      </c>
      <c r="E28" s="181" t="s">
        <v>379</v>
      </c>
      <c r="F28" s="181" t="s">
        <v>284</v>
      </c>
      <c r="G28" s="181">
        <v>50</v>
      </c>
      <c r="H28" s="181"/>
    </row>
    <row r="29" spans="1:8" ht="9.75" customHeight="1" x14ac:dyDescent="0.2">
      <c r="A29" s="307"/>
      <c r="B29" s="265"/>
      <c r="C29" s="300"/>
      <c r="D29" s="181">
        <v>2</v>
      </c>
      <c r="E29" s="181" t="s">
        <v>310</v>
      </c>
      <c r="F29" s="181" t="s">
        <v>284</v>
      </c>
      <c r="G29" s="236">
        <v>60</v>
      </c>
      <c r="H29" s="181"/>
    </row>
    <row r="30" spans="1:8" ht="9.75" customHeight="1" x14ac:dyDescent="0.2">
      <c r="A30" s="307"/>
      <c r="B30" s="265"/>
      <c r="C30" s="300"/>
      <c r="D30" s="181"/>
      <c r="E30" s="199" t="s">
        <v>312</v>
      </c>
      <c r="F30" s="181"/>
      <c r="G30" s="181"/>
      <c r="H30" s="181"/>
    </row>
    <row r="31" spans="1:8" ht="9.75" customHeight="1" x14ac:dyDescent="0.2">
      <c r="A31" s="307"/>
      <c r="B31" s="265"/>
      <c r="C31" s="300"/>
      <c r="D31" s="181"/>
      <c r="E31" s="199" t="s">
        <v>320</v>
      </c>
      <c r="F31" s="181"/>
      <c r="G31" s="181"/>
      <c r="H31" s="181"/>
    </row>
    <row r="32" spans="1:8" ht="9.75" customHeight="1" x14ac:dyDescent="0.2">
      <c r="A32" s="307"/>
      <c r="B32" s="265"/>
      <c r="C32" s="300"/>
      <c r="D32" s="181"/>
      <c r="E32" s="199" t="s">
        <v>469</v>
      </c>
      <c r="F32" s="181"/>
      <c r="G32" s="181"/>
      <c r="H32" s="181"/>
    </row>
    <row r="33" spans="1:8" ht="9.75" customHeight="1" x14ac:dyDescent="0.2">
      <c r="A33" s="307"/>
      <c r="B33" s="265"/>
      <c r="C33" s="300"/>
      <c r="D33" s="181"/>
      <c r="E33" s="199" t="s">
        <v>459</v>
      </c>
      <c r="F33" s="181"/>
      <c r="G33" s="181"/>
      <c r="H33" s="181"/>
    </row>
    <row r="34" spans="1:8" ht="9.75" customHeight="1" x14ac:dyDescent="0.2">
      <c r="A34" s="307"/>
      <c r="B34" s="265"/>
      <c r="C34" s="300"/>
      <c r="D34" s="181"/>
      <c r="E34" s="199" t="s">
        <v>468</v>
      </c>
      <c r="F34" s="181"/>
      <c r="G34" s="181"/>
      <c r="H34" s="181"/>
    </row>
    <row r="35" spans="1:8" ht="9.75" customHeight="1" x14ac:dyDescent="0.2">
      <c r="A35" s="307"/>
      <c r="B35" s="265"/>
      <c r="C35" s="300"/>
      <c r="D35" s="181"/>
      <c r="E35" s="199" t="s">
        <v>313</v>
      </c>
      <c r="F35" s="181"/>
      <c r="G35" s="181"/>
      <c r="H35" s="181"/>
    </row>
    <row r="36" spans="1:8" ht="9.75" customHeight="1" x14ac:dyDescent="0.2">
      <c r="A36" s="307"/>
      <c r="B36" s="265"/>
      <c r="C36" s="300"/>
      <c r="D36" s="181"/>
      <c r="E36" s="199" t="s">
        <v>467</v>
      </c>
      <c r="F36" s="181"/>
      <c r="G36" s="181"/>
      <c r="H36" s="181"/>
    </row>
    <row r="37" spans="1:8" ht="9.75" customHeight="1" x14ac:dyDescent="0.2">
      <c r="A37" s="307" t="s">
        <v>32</v>
      </c>
      <c r="B37" s="265" t="s">
        <v>33</v>
      </c>
      <c r="C37" s="300">
        <v>0</v>
      </c>
      <c r="D37" s="181"/>
      <c r="E37" s="181"/>
      <c r="F37" s="181"/>
      <c r="G37" s="181"/>
      <c r="H37" s="181"/>
    </row>
    <row r="38" spans="1:8" ht="9.75" customHeight="1" x14ac:dyDescent="0.2">
      <c r="A38" s="307"/>
      <c r="B38" s="265"/>
      <c r="C38" s="300"/>
      <c r="D38" s="181"/>
      <c r="E38" s="181"/>
      <c r="F38" s="181"/>
      <c r="G38" s="181"/>
      <c r="H38" s="181"/>
    </row>
    <row r="39" spans="1:8" ht="9.75" customHeight="1" x14ac:dyDescent="0.2">
      <c r="A39" s="307"/>
      <c r="B39" s="265"/>
      <c r="C39" s="300"/>
      <c r="D39" s="181"/>
      <c r="E39" s="181"/>
      <c r="F39" s="181"/>
      <c r="G39" s="181"/>
      <c r="H39" s="181"/>
    </row>
    <row r="40" spans="1:8" ht="9.75" customHeight="1" x14ac:dyDescent="0.2">
      <c r="A40" s="307"/>
      <c r="B40" s="265"/>
      <c r="C40" s="300"/>
      <c r="D40" s="181"/>
      <c r="E40" s="181"/>
      <c r="F40" s="181"/>
      <c r="G40" s="181"/>
      <c r="H40" s="181"/>
    </row>
    <row r="41" spans="1:8" ht="9.75" customHeight="1" x14ac:dyDescent="0.2">
      <c r="A41" s="307"/>
      <c r="B41" s="265"/>
      <c r="C41" s="300"/>
      <c r="D41" s="181"/>
      <c r="E41" s="181"/>
      <c r="F41" s="181"/>
      <c r="G41" s="181"/>
      <c r="H41" s="181"/>
    </row>
    <row r="42" spans="1:8" ht="9.75" customHeight="1" x14ac:dyDescent="0.2">
      <c r="A42" s="307" t="s">
        <v>34</v>
      </c>
      <c r="B42" s="265" t="s">
        <v>35</v>
      </c>
      <c r="C42" s="300"/>
      <c r="D42" s="181">
        <v>1</v>
      </c>
      <c r="E42" s="182" t="s">
        <v>327</v>
      </c>
      <c r="F42" s="181" t="s">
        <v>284</v>
      </c>
      <c r="G42" s="181">
        <v>20</v>
      </c>
      <c r="H42" s="181"/>
    </row>
    <row r="43" spans="1:8" ht="9.75" customHeight="1" x14ac:dyDescent="0.2">
      <c r="A43" s="307"/>
      <c r="B43" s="265"/>
      <c r="C43" s="300"/>
      <c r="D43" s="181"/>
      <c r="E43" s="199" t="s">
        <v>466</v>
      </c>
      <c r="F43" s="181"/>
      <c r="G43" s="181"/>
      <c r="H43" s="181"/>
    </row>
    <row r="44" spans="1:8" ht="9.75" customHeight="1" x14ac:dyDescent="0.2">
      <c r="A44" s="307"/>
      <c r="B44" s="265"/>
      <c r="C44" s="300"/>
      <c r="D44" s="181"/>
      <c r="E44" s="181"/>
      <c r="F44" s="181"/>
      <c r="G44" s="181"/>
      <c r="H44" s="181"/>
    </row>
    <row r="45" spans="1:8" ht="9.75" customHeight="1" x14ac:dyDescent="0.2">
      <c r="A45" s="307"/>
      <c r="B45" s="265"/>
      <c r="C45" s="300"/>
      <c r="D45" s="181"/>
      <c r="E45" s="181"/>
      <c r="F45" s="181"/>
      <c r="G45" s="181"/>
      <c r="H45" s="181"/>
    </row>
    <row r="46" spans="1:8" ht="9.75" customHeight="1" x14ac:dyDescent="0.2">
      <c r="A46" s="307" t="s">
        <v>36</v>
      </c>
      <c r="B46" s="265" t="s">
        <v>43</v>
      </c>
      <c r="C46" s="300">
        <v>0</v>
      </c>
      <c r="D46" s="181"/>
      <c r="E46" s="181"/>
      <c r="F46" s="181"/>
      <c r="G46" s="181"/>
      <c r="H46" s="181"/>
    </row>
    <row r="47" spans="1:8" ht="9.75" customHeight="1" x14ac:dyDescent="0.2">
      <c r="A47" s="307"/>
      <c r="B47" s="265"/>
      <c r="C47" s="300"/>
      <c r="D47" s="181"/>
      <c r="E47" s="181"/>
      <c r="F47" s="181"/>
      <c r="G47" s="181"/>
      <c r="H47" s="181"/>
    </row>
    <row r="48" spans="1:8" ht="9.75" customHeight="1" x14ac:dyDescent="0.2">
      <c r="A48" s="307"/>
      <c r="B48" s="265"/>
      <c r="C48" s="300"/>
      <c r="D48" s="181"/>
      <c r="E48" s="181"/>
      <c r="F48" s="181"/>
      <c r="G48" s="181"/>
      <c r="H48" s="181"/>
    </row>
    <row r="49" spans="1:8" ht="9.75" customHeight="1" x14ac:dyDescent="0.2">
      <c r="A49" s="307"/>
      <c r="B49" s="265"/>
      <c r="C49" s="300"/>
      <c r="D49" s="181"/>
      <c r="E49" s="181"/>
      <c r="F49" s="181"/>
      <c r="G49" s="181"/>
      <c r="H49" s="181"/>
    </row>
    <row r="50" spans="1:8" ht="9.75" customHeight="1" x14ac:dyDescent="0.2">
      <c r="A50" s="307"/>
      <c r="B50" s="265"/>
      <c r="C50" s="300"/>
      <c r="D50" s="181"/>
      <c r="E50" s="181"/>
      <c r="F50" s="181"/>
      <c r="G50" s="181"/>
      <c r="H50" s="181"/>
    </row>
    <row r="51" spans="1:8" ht="9.75" customHeight="1" x14ac:dyDescent="0.2">
      <c r="A51" s="307"/>
      <c r="B51" s="265"/>
      <c r="C51" s="300"/>
      <c r="D51" s="181"/>
      <c r="E51" s="181"/>
      <c r="F51" s="181"/>
      <c r="G51" s="181"/>
      <c r="H51" s="181"/>
    </row>
    <row r="52" spans="1:8" ht="10.5" customHeight="1" x14ac:dyDescent="0.2">
      <c r="A52" s="307" t="s">
        <v>37</v>
      </c>
      <c r="B52" s="265" t="s">
        <v>38</v>
      </c>
      <c r="C52" s="300">
        <v>2</v>
      </c>
      <c r="D52" s="181">
        <v>2</v>
      </c>
      <c r="E52" s="182" t="s">
        <v>380</v>
      </c>
      <c r="F52" s="181" t="s">
        <v>290</v>
      </c>
      <c r="G52" s="181">
        <v>5</v>
      </c>
      <c r="H52" s="181"/>
    </row>
    <row r="53" spans="1:8" ht="10.5" customHeight="1" x14ac:dyDescent="0.2">
      <c r="A53" s="307"/>
      <c r="B53" s="265"/>
      <c r="C53" s="300"/>
      <c r="D53" s="181">
        <v>2</v>
      </c>
      <c r="E53" s="182" t="s">
        <v>331</v>
      </c>
      <c r="F53" s="181" t="s">
        <v>290</v>
      </c>
      <c r="G53" s="181">
        <v>1</v>
      </c>
      <c r="H53" s="181"/>
    </row>
    <row r="54" spans="1:8" ht="10.5" customHeight="1" x14ac:dyDescent="0.2">
      <c r="A54" s="307"/>
      <c r="B54" s="265"/>
      <c r="C54" s="300"/>
      <c r="D54" s="181">
        <v>2</v>
      </c>
      <c r="E54" s="182" t="s">
        <v>332</v>
      </c>
      <c r="F54" s="181" t="s">
        <v>290</v>
      </c>
      <c r="G54" s="181">
        <v>2</v>
      </c>
      <c r="H54" s="181"/>
    </row>
    <row r="55" spans="1:8" ht="10.5" customHeight="1" x14ac:dyDescent="0.2">
      <c r="A55" s="307"/>
      <c r="B55" s="265"/>
      <c r="C55" s="300"/>
      <c r="D55" s="181">
        <v>2</v>
      </c>
      <c r="E55" s="182" t="s">
        <v>333</v>
      </c>
      <c r="F55" s="181" t="s">
        <v>290</v>
      </c>
      <c r="G55" s="181">
        <v>3</v>
      </c>
      <c r="H55" s="181"/>
    </row>
    <row r="56" spans="1:8" ht="10.5" customHeight="1" x14ac:dyDescent="0.2">
      <c r="A56" s="307"/>
      <c r="B56" s="265"/>
      <c r="C56" s="300"/>
      <c r="D56" s="181">
        <v>2</v>
      </c>
      <c r="E56" s="182" t="s">
        <v>334</v>
      </c>
      <c r="F56" s="181" t="s">
        <v>290</v>
      </c>
      <c r="G56" s="181">
        <v>1</v>
      </c>
      <c r="H56" s="181"/>
    </row>
    <row r="57" spans="1:8" ht="10.5" customHeight="1" x14ac:dyDescent="0.2">
      <c r="A57" s="307"/>
      <c r="B57" s="265"/>
      <c r="C57" s="300"/>
      <c r="D57" s="181">
        <v>2</v>
      </c>
      <c r="E57" s="182" t="s">
        <v>335</v>
      </c>
      <c r="F57" s="181" t="s">
        <v>290</v>
      </c>
      <c r="G57" s="181">
        <v>5</v>
      </c>
      <c r="H57" s="181"/>
    </row>
    <row r="58" spans="1:8" ht="9.75" customHeight="1" x14ac:dyDescent="0.2">
      <c r="A58" s="307"/>
      <c r="B58" s="265"/>
      <c r="C58" s="300"/>
      <c r="D58" s="181">
        <v>2</v>
      </c>
      <c r="E58" s="182" t="s">
        <v>336</v>
      </c>
      <c r="F58" s="181" t="s">
        <v>290</v>
      </c>
      <c r="G58" s="181">
        <v>5</v>
      </c>
      <c r="H58" s="181"/>
    </row>
    <row r="59" spans="1:8" ht="9.75" customHeight="1" x14ac:dyDescent="0.2">
      <c r="A59" s="307"/>
      <c r="B59" s="265"/>
      <c r="C59" s="300"/>
      <c r="D59" s="181">
        <v>2</v>
      </c>
      <c r="E59" s="182" t="s">
        <v>381</v>
      </c>
      <c r="F59" s="181" t="s">
        <v>290</v>
      </c>
      <c r="G59" s="181" t="s">
        <v>537</v>
      </c>
      <c r="H59" s="181"/>
    </row>
    <row r="60" spans="1:8" ht="9.75" customHeight="1" x14ac:dyDescent="0.2">
      <c r="A60" s="307"/>
      <c r="B60" s="265"/>
      <c r="C60" s="300"/>
      <c r="D60" s="181">
        <v>2</v>
      </c>
      <c r="E60" s="182" t="s">
        <v>338</v>
      </c>
      <c r="F60" s="181" t="s">
        <v>290</v>
      </c>
      <c r="G60" s="181">
        <v>2</v>
      </c>
      <c r="H60" s="181"/>
    </row>
    <row r="61" spans="1:8" ht="9.75" customHeight="1" x14ac:dyDescent="0.2">
      <c r="A61" s="307"/>
      <c r="B61" s="265"/>
      <c r="C61" s="300"/>
      <c r="D61" s="181">
        <v>2</v>
      </c>
      <c r="E61" s="182" t="s">
        <v>339</v>
      </c>
      <c r="F61" s="181" t="s">
        <v>290</v>
      </c>
      <c r="G61" s="181">
        <v>2</v>
      </c>
      <c r="H61" s="181"/>
    </row>
    <row r="62" spans="1:8" ht="9.75" customHeight="1" x14ac:dyDescent="0.2">
      <c r="A62" s="124"/>
      <c r="B62" s="122"/>
      <c r="C62" s="212"/>
      <c r="D62" s="181"/>
      <c r="E62" s="198" t="s">
        <v>464</v>
      </c>
      <c r="F62" s="181"/>
      <c r="G62" s="181"/>
      <c r="H62" s="181"/>
    </row>
    <row r="63" spans="1:8" ht="9.75" customHeight="1" x14ac:dyDescent="0.2">
      <c r="A63" s="124"/>
      <c r="B63" s="122"/>
      <c r="C63" s="212"/>
      <c r="D63" s="181"/>
      <c r="F63" s="181"/>
      <c r="G63" s="181"/>
      <c r="H63" s="181"/>
    </row>
    <row r="64" spans="1:8" x14ac:dyDescent="0.2">
      <c r="C64" s="237"/>
      <c r="D64" s="237"/>
    </row>
    <row r="65" spans="3:4" x14ac:dyDescent="0.2">
      <c r="C65" s="237"/>
      <c r="D65" s="237"/>
    </row>
    <row r="66" spans="3:4" x14ac:dyDescent="0.2">
      <c r="C66" s="237"/>
      <c r="D66" s="237"/>
    </row>
    <row r="67" spans="3:4" x14ac:dyDescent="0.2">
      <c r="C67" s="237"/>
      <c r="D67" s="237"/>
    </row>
  </sheetData>
  <protectedRanges>
    <protectedRange password="CDC0" sqref="C6 C3:C4" name="Range1"/>
    <protectedRange sqref="D42 D37:H41 D43:H51 F53 F25:H26 D22:D36 D52:D63 F52:H52 D11:D20 F14:H20 F11:F13 H11:H13 F22:F24 H22:H24 F29:H36 F27:F28 H27:H28 H53 F42 H42 F54:H63 D21:H21" name="Range1_1"/>
    <protectedRange password="CDC0" sqref="E11:E13" name="Range1_2"/>
    <protectedRange password="CDC0" sqref="E22" name="Range1_6"/>
    <protectedRange password="CDC0" sqref="E23" name="Range1_6_1"/>
    <protectedRange password="CDC0" sqref="E25" name="Range1_3_2"/>
    <protectedRange password="CDC0" sqref="E55:E56" name="Range1_18_1"/>
    <protectedRange password="CDC0" sqref="E58" name="Range1_20"/>
    <protectedRange password="CDC0" sqref="E14" name="Range1_1_3"/>
    <protectedRange password="CDC0" sqref="E16:E17" name="Range1_1_3_1"/>
    <protectedRange password="CDC0" sqref="E19" name="Range1_1_3_2"/>
    <protectedRange password="CDC0" sqref="E20" name="Range1_1_3_3"/>
    <protectedRange password="CDC0" sqref="G11" name="Range1_1_1"/>
    <protectedRange password="CDC0" sqref="G13" name="Range1_4_1"/>
    <protectedRange password="CDC0" sqref="G12" name="Range1_7"/>
    <protectedRange password="CDC0" sqref="G23" name="Range1_9"/>
    <protectedRange password="CDC0" sqref="G27" name="Range1_13"/>
    <protectedRange password="CDC0" sqref="G28" name="Range1_16"/>
  </protectedRanges>
  <mergeCells count="25">
    <mergeCell ref="A6:B6"/>
    <mergeCell ref="A3:B3"/>
    <mergeCell ref="A4:B4"/>
    <mergeCell ref="A5:B5"/>
    <mergeCell ref="A7:B7"/>
    <mergeCell ref="A8:B8"/>
    <mergeCell ref="A10:B10"/>
    <mergeCell ref="A11:A21"/>
    <mergeCell ref="B11:B21"/>
    <mergeCell ref="C11:C21"/>
    <mergeCell ref="A22:A36"/>
    <mergeCell ref="B22:B36"/>
    <mergeCell ref="C22:C36"/>
    <mergeCell ref="A37:A41"/>
    <mergeCell ref="B37:B41"/>
    <mergeCell ref="C37:C41"/>
    <mergeCell ref="A52:A61"/>
    <mergeCell ref="B52:B61"/>
    <mergeCell ref="C52:C61"/>
    <mergeCell ref="A42:A45"/>
    <mergeCell ref="B42:B45"/>
    <mergeCell ref="C42:C45"/>
    <mergeCell ref="A46:A51"/>
    <mergeCell ref="B46:B51"/>
    <mergeCell ref="C46:C51"/>
  </mergeCells>
  <hyperlinks>
    <hyperlink ref="E4" location="'b. List of result templates'!A1" display="the list of results templates" xr:uid="{00000000-0004-0000-0700-000000000000}"/>
  </hyperlinks>
  <pageMargins left="0.74803149606299213" right="0.31496062992125984" top="0.98425196850393704" bottom="0.98425196850393704" header="0.51181102362204722" footer="0.51181102362204722"/>
  <pageSetup paperSize="9" scale="84" fitToHeight="4" orientation="landscape" r:id="rId1"/>
  <headerFooter alignWithMargins="0">
    <oddHeader>&amp;CResidue RESULTS for Ovine/Caprine
Group B&amp;RPage &amp;P of &amp;N</oddHeader>
  </headerFooter>
  <rowBreaks count="1" manualBreakCount="1">
    <brk id="9"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48"/>
  <sheetViews>
    <sheetView topLeftCell="A22" zoomScaleNormal="100" zoomScaleSheetLayoutView="100" workbookViewId="0">
      <selection activeCell="G33" sqref="G33"/>
    </sheetView>
  </sheetViews>
  <sheetFormatPr defaultColWidth="9.140625" defaultRowHeight="10.5" x14ac:dyDescent="0.2"/>
  <cols>
    <col min="1" max="1" width="35.42578125" style="216" customWidth="1"/>
    <col min="2" max="2" width="19" style="215" customWidth="1"/>
    <col min="3" max="3" width="15.5703125" style="215" customWidth="1"/>
    <col min="4" max="4" width="30.5703125" style="216" customWidth="1"/>
    <col min="5" max="5" width="18" style="216" customWidth="1"/>
    <col min="6" max="6" width="22.140625" style="216" customWidth="1"/>
    <col min="7" max="7" width="21.5703125" style="216" customWidth="1"/>
    <col min="8" max="16384" width="9.140625" style="216"/>
  </cols>
  <sheetData>
    <row r="1" spans="1:7" ht="20.25" x14ac:dyDescent="0.2">
      <c r="A1" s="217" t="s">
        <v>207</v>
      </c>
    </row>
    <row r="2" spans="1:7" ht="9.75" customHeight="1" x14ac:dyDescent="0.2">
      <c r="D2" s="215"/>
      <c r="E2" s="215"/>
    </row>
    <row r="3" spans="1:7" ht="12.75" customHeight="1" x14ac:dyDescent="0.2">
      <c r="A3" s="44" t="s">
        <v>45</v>
      </c>
      <c r="B3" s="40" t="s">
        <v>502</v>
      </c>
      <c r="D3" s="218" t="s">
        <v>186</v>
      </c>
      <c r="F3" s="219" t="s">
        <v>198</v>
      </c>
      <c r="G3" s="219"/>
    </row>
    <row r="4" spans="1:7" ht="20.25" x14ac:dyDescent="0.2">
      <c r="A4" s="44" t="s">
        <v>46</v>
      </c>
      <c r="B4" s="41">
        <v>2023</v>
      </c>
      <c r="D4" s="220" t="s">
        <v>185</v>
      </c>
      <c r="E4" s="221"/>
      <c r="F4" s="219" t="s">
        <v>199</v>
      </c>
      <c r="G4" s="219"/>
    </row>
    <row r="5" spans="1:7" ht="20.25" x14ac:dyDescent="0.2">
      <c r="A5" s="44" t="s">
        <v>47</v>
      </c>
      <c r="B5" s="126" t="s">
        <v>63</v>
      </c>
      <c r="F5" s="219" t="s">
        <v>200</v>
      </c>
      <c r="G5" s="219"/>
    </row>
    <row r="6" spans="1:7" ht="20.25" customHeight="1" x14ac:dyDescent="0.2">
      <c r="A6" s="25" t="s">
        <v>86</v>
      </c>
      <c r="B6" s="118">
        <v>3</v>
      </c>
      <c r="D6" s="44" t="s">
        <v>189</v>
      </c>
      <c r="E6" s="219">
        <v>3</v>
      </c>
    </row>
    <row r="7" spans="1:7" ht="9.75" customHeight="1" x14ac:dyDescent="0.2">
      <c r="B7" s="222"/>
      <c r="C7" s="222"/>
      <c r="D7" s="223"/>
      <c r="E7" s="223"/>
    </row>
    <row r="8" spans="1:7" s="224" customFormat="1" ht="63" customHeight="1" x14ac:dyDescent="0.2">
      <c r="A8" s="48" t="s">
        <v>100</v>
      </c>
      <c r="B8" s="47" t="s">
        <v>191</v>
      </c>
      <c r="C8" s="48" t="s">
        <v>192</v>
      </c>
      <c r="D8" s="48" t="s">
        <v>1</v>
      </c>
      <c r="E8" s="48" t="s">
        <v>2</v>
      </c>
      <c r="F8" s="48" t="s">
        <v>73</v>
      </c>
      <c r="G8" s="48" t="s">
        <v>196</v>
      </c>
    </row>
    <row r="9" spans="1:7" ht="9.75" customHeight="1" x14ac:dyDescent="0.2">
      <c r="A9" s="265" t="s">
        <v>75</v>
      </c>
      <c r="B9" s="304"/>
      <c r="C9" s="183"/>
      <c r="D9" s="183"/>
      <c r="E9" s="183"/>
      <c r="F9" s="183"/>
      <c r="G9" s="133"/>
    </row>
    <row r="10" spans="1:7" ht="9.75" customHeight="1" x14ac:dyDescent="0.2">
      <c r="A10" s="265"/>
      <c r="B10" s="304"/>
      <c r="C10" s="183"/>
      <c r="D10" s="183"/>
      <c r="E10" s="183"/>
      <c r="F10" s="183"/>
      <c r="G10" s="133"/>
    </row>
    <row r="11" spans="1:7" ht="9.75" customHeight="1" x14ac:dyDescent="0.2">
      <c r="A11" s="265"/>
      <c r="B11" s="304"/>
      <c r="C11" s="183"/>
      <c r="D11" s="183"/>
      <c r="E11" s="183"/>
      <c r="F11" s="183"/>
      <c r="G11" s="133"/>
    </row>
    <row r="12" spans="1:7" ht="9.75" customHeight="1" x14ac:dyDescent="0.2">
      <c r="A12" s="265"/>
      <c r="B12" s="304"/>
      <c r="C12" s="183"/>
      <c r="D12" s="183"/>
      <c r="E12" s="183"/>
      <c r="F12" s="183"/>
      <c r="G12" s="133"/>
    </row>
    <row r="13" spans="1:7" ht="9.75" customHeight="1" x14ac:dyDescent="0.2">
      <c r="A13" s="265"/>
      <c r="B13" s="304"/>
      <c r="C13" s="183"/>
      <c r="D13" s="183"/>
      <c r="E13" s="183"/>
      <c r="F13" s="183"/>
      <c r="G13" s="133"/>
    </row>
    <row r="14" spans="1:7" ht="9.75" customHeight="1" x14ac:dyDescent="0.2">
      <c r="A14" s="265"/>
      <c r="B14" s="304"/>
      <c r="C14" s="183"/>
      <c r="D14" s="183"/>
      <c r="E14" s="183"/>
      <c r="F14" s="183"/>
      <c r="G14" s="133"/>
    </row>
    <row r="15" spans="1:7" ht="9.75" customHeight="1" x14ac:dyDescent="0.2">
      <c r="A15" s="265"/>
      <c r="B15" s="304"/>
      <c r="C15" s="183"/>
      <c r="D15" s="183"/>
      <c r="E15" s="183"/>
      <c r="F15" s="183"/>
      <c r="G15" s="133"/>
    </row>
    <row r="16" spans="1:7" s="225" customFormat="1" ht="9" customHeight="1" x14ac:dyDescent="0.2">
      <c r="A16" s="265" t="s">
        <v>76</v>
      </c>
      <c r="B16" s="300">
        <v>1</v>
      </c>
      <c r="C16" s="183">
        <v>1</v>
      </c>
      <c r="D16" s="183" t="s">
        <v>341</v>
      </c>
      <c r="E16" s="183" t="s">
        <v>290</v>
      </c>
      <c r="F16" s="183">
        <v>10</v>
      </c>
      <c r="G16" s="133"/>
    </row>
    <row r="17" spans="1:7" s="225" customFormat="1" ht="9" customHeight="1" x14ac:dyDescent="0.2">
      <c r="A17" s="265"/>
      <c r="B17" s="300"/>
      <c r="C17" s="183">
        <v>1</v>
      </c>
      <c r="D17" s="183" t="s">
        <v>342</v>
      </c>
      <c r="E17" s="183" t="s">
        <v>290</v>
      </c>
      <c r="F17" s="183">
        <v>50</v>
      </c>
      <c r="G17" s="133"/>
    </row>
    <row r="18" spans="1:7" s="225" customFormat="1" ht="9" customHeight="1" x14ac:dyDescent="0.2">
      <c r="A18" s="265"/>
      <c r="B18" s="300"/>
      <c r="C18" s="183">
        <v>1</v>
      </c>
      <c r="D18" s="183" t="s">
        <v>343</v>
      </c>
      <c r="E18" s="183" t="s">
        <v>290</v>
      </c>
      <c r="F18" s="183">
        <v>10</v>
      </c>
      <c r="G18" s="133"/>
    </row>
    <row r="19" spans="1:7" s="225" customFormat="1" ht="9" customHeight="1" x14ac:dyDescent="0.2">
      <c r="A19" s="265"/>
      <c r="B19" s="300"/>
      <c r="C19" s="183">
        <v>1</v>
      </c>
      <c r="D19" s="183" t="s">
        <v>344</v>
      </c>
      <c r="E19" s="183" t="s">
        <v>290</v>
      </c>
      <c r="F19" s="183">
        <v>10</v>
      </c>
      <c r="G19" s="133"/>
    </row>
    <row r="20" spans="1:7" s="225" customFormat="1" ht="9" customHeight="1" x14ac:dyDescent="0.2">
      <c r="A20" s="265"/>
      <c r="B20" s="300"/>
      <c r="C20" s="183">
        <v>1</v>
      </c>
      <c r="D20" s="183" t="s">
        <v>318</v>
      </c>
      <c r="E20" s="183" t="s">
        <v>290</v>
      </c>
      <c r="F20" s="183">
        <v>700</v>
      </c>
      <c r="G20" s="133"/>
    </row>
    <row r="21" spans="1:7" s="225" customFormat="1" ht="9" customHeight="1" x14ac:dyDescent="0.2">
      <c r="A21" s="265"/>
      <c r="B21" s="300"/>
      <c r="C21" s="183">
        <v>1</v>
      </c>
      <c r="D21" s="183" t="s">
        <v>345</v>
      </c>
      <c r="E21" s="183" t="s">
        <v>290</v>
      </c>
      <c r="F21" s="183">
        <v>20</v>
      </c>
      <c r="G21" s="133"/>
    </row>
    <row r="22" spans="1:7" s="225" customFormat="1" ht="9" customHeight="1" x14ac:dyDescent="0.2">
      <c r="A22" s="265"/>
      <c r="B22" s="300"/>
      <c r="C22" s="183">
        <v>1</v>
      </c>
      <c r="D22" s="183" t="s">
        <v>346</v>
      </c>
      <c r="E22" s="183" t="s">
        <v>290</v>
      </c>
      <c r="F22" s="183">
        <v>20</v>
      </c>
      <c r="G22" s="133"/>
    </row>
    <row r="23" spans="1:7" s="225" customFormat="1" ht="9" customHeight="1" x14ac:dyDescent="0.2">
      <c r="A23" s="265"/>
      <c r="B23" s="300"/>
      <c r="C23" s="183">
        <v>1</v>
      </c>
      <c r="D23" s="183" t="s">
        <v>347</v>
      </c>
      <c r="E23" s="183" t="s">
        <v>290</v>
      </c>
      <c r="F23" s="183">
        <v>10</v>
      </c>
      <c r="G23" s="133"/>
    </row>
    <row r="24" spans="1:7" s="225" customFormat="1" ht="9" customHeight="1" x14ac:dyDescent="0.2">
      <c r="A24" s="265"/>
      <c r="B24" s="300"/>
      <c r="C24" s="183">
        <v>1</v>
      </c>
      <c r="D24" s="183" t="s">
        <v>348</v>
      </c>
      <c r="E24" s="183" t="s">
        <v>290</v>
      </c>
      <c r="F24" s="183">
        <v>10</v>
      </c>
      <c r="G24" s="133"/>
    </row>
    <row r="25" spans="1:7" ht="9.75" customHeight="1" x14ac:dyDescent="0.2">
      <c r="A25" s="265"/>
      <c r="B25" s="300"/>
      <c r="C25" s="183">
        <v>1</v>
      </c>
      <c r="D25" s="183" t="s">
        <v>349</v>
      </c>
      <c r="E25" s="183" t="s">
        <v>290</v>
      </c>
      <c r="F25" s="183">
        <v>10</v>
      </c>
      <c r="G25" s="133"/>
    </row>
    <row r="26" spans="1:7" ht="9.75" customHeight="1" x14ac:dyDescent="0.2">
      <c r="A26" s="265"/>
      <c r="B26" s="300"/>
      <c r="C26" s="183">
        <v>1</v>
      </c>
      <c r="D26" s="183" t="s">
        <v>350</v>
      </c>
      <c r="E26" s="183" t="s">
        <v>290</v>
      </c>
      <c r="F26" s="183">
        <v>10</v>
      </c>
      <c r="G26" s="133"/>
    </row>
    <row r="27" spans="1:7" ht="9.75" customHeight="1" x14ac:dyDescent="0.2">
      <c r="A27" s="265"/>
      <c r="B27" s="300"/>
      <c r="C27" s="183">
        <v>1</v>
      </c>
      <c r="D27" s="183" t="s">
        <v>351</v>
      </c>
      <c r="E27" s="183" t="s">
        <v>290</v>
      </c>
      <c r="F27" s="183">
        <v>50</v>
      </c>
      <c r="G27" s="133"/>
    </row>
    <row r="28" spans="1:7" ht="9.75" customHeight="1" x14ac:dyDescent="0.2">
      <c r="A28" s="265"/>
      <c r="B28" s="300"/>
      <c r="C28" s="133"/>
      <c r="D28" s="199" t="s">
        <v>479</v>
      </c>
      <c r="E28" s="133"/>
      <c r="F28" s="133"/>
      <c r="G28" s="133"/>
    </row>
    <row r="29" spans="1:7" ht="9.75" customHeight="1" x14ac:dyDescent="0.2">
      <c r="A29" s="265"/>
      <c r="B29" s="300"/>
      <c r="C29" s="133"/>
      <c r="D29" s="199" t="s">
        <v>500</v>
      </c>
      <c r="E29" s="133"/>
      <c r="F29" s="133"/>
      <c r="G29" s="133"/>
    </row>
    <row r="30" spans="1:7" ht="9.75" customHeight="1" x14ac:dyDescent="0.2">
      <c r="A30" s="265"/>
      <c r="B30" s="300"/>
      <c r="C30" s="133"/>
      <c r="D30" s="227" t="s">
        <v>487</v>
      </c>
      <c r="E30" s="133"/>
      <c r="F30" s="133"/>
      <c r="G30" s="133"/>
    </row>
    <row r="31" spans="1:7" ht="9.75" customHeight="1" x14ac:dyDescent="0.2">
      <c r="A31" s="265" t="s">
        <v>77</v>
      </c>
      <c r="B31" s="300">
        <v>1</v>
      </c>
      <c r="C31" s="183">
        <v>1</v>
      </c>
      <c r="D31" s="183" t="s">
        <v>352</v>
      </c>
      <c r="E31" s="183" t="s">
        <v>290</v>
      </c>
      <c r="F31" s="183">
        <v>3</v>
      </c>
      <c r="G31" s="133"/>
    </row>
    <row r="32" spans="1:7" ht="9.75" customHeight="1" x14ac:dyDescent="0.2">
      <c r="A32" s="265"/>
      <c r="B32" s="300"/>
      <c r="C32" s="183">
        <v>1</v>
      </c>
      <c r="D32" s="183" t="s">
        <v>353</v>
      </c>
      <c r="E32" s="183" t="s">
        <v>290</v>
      </c>
      <c r="F32" s="183">
        <v>10</v>
      </c>
      <c r="G32" s="133"/>
    </row>
    <row r="33" spans="1:7" ht="9.75" customHeight="1" x14ac:dyDescent="0.2">
      <c r="A33" s="265"/>
      <c r="B33" s="300"/>
      <c r="C33" s="183">
        <v>1</v>
      </c>
      <c r="D33" s="183" t="s">
        <v>354</v>
      </c>
      <c r="E33" s="183" t="s">
        <v>290</v>
      </c>
      <c r="F33" s="183">
        <v>10</v>
      </c>
      <c r="G33" s="133"/>
    </row>
    <row r="34" spans="1:7" ht="9.75" customHeight="1" x14ac:dyDescent="0.2">
      <c r="A34" s="265"/>
      <c r="B34" s="300"/>
      <c r="C34" s="183">
        <v>1</v>
      </c>
      <c r="D34" s="183" t="s">
        <v>355</v>
      </c>
      <c r="E34" s="183" t="s">
        <v>290</v>
      </c>
      <c r="F34" s="183">
        <v>10</v>
      </c>
      <c r="G34" s="133"/>
    </row>
    <row r="35" spans="1:7" ht="9.75" customHeight="1" x14ac:dyDescent="0.2">
      <c r="A35" s="265"/>
      <c r="B35" s="300"/>
      <c r="C35" s="183">
        <v>1</v>
      </c>
      <c r="D35" s="183" t="s">
        <v>356</v>
      </c>
      <c r="E35" s="183" t="s">
        <v>290</v>
      </c>
      <c r="F35" s="183">
        <v>50</v>
      </c>
      <c r="G35" s="133"/>
    </row>
    <row r="36" spans="1:7" ht="9.75" customHeight="1" x14ac:dyDescent="0.2">
      <c r="A36" s="265"/>
      <c r="B36" s="300"/>
      <c r="C36" s="183">
        <v>1</v>
      </c>
      <c r="D36" s="183" t="s">
        <v>357</v>
      </c>
      <c r="E36" s="183" t="s">
        <v>290</v>
      </c>
      <c r="F36" s="183">
        <v>50</v>
      </c>
      <c r="G36" s="133"/>
    </row>
    <row r="37" spans="1:7" s="225" customFormat="1" ht="12.75" customHeight="1" x14ac:dyDescent="0.2">
      <c r="A37" s="265" t="s">
        <v>78</v>
      </c>
      <c r="B37" s="300">
        <v>1</v>
      </c>
      <c r="C37" s="183">
        <v>1</v>
      </c>
      <c r="D37" s="183" t="s">
        <v>367</v>
      </c>
      <c r="E37" s="183" t="s">
        <v>285</v>
      </c>
      <c r="F37" s="183">
        <v>3000</v>
      </c>
      <c r="G37" s="133"/>
    </row>
    <row r="38" spans="1:7" ht="9.75" customHeight="1" x14ac:dyDescent="0.2">
      <c r="A38" s="265"/>
      <c r="B38" s="300"/>
      <c r="C38" s="183">
        <v>1</v>
      </c>
      <c r="D38" s="183" t="s">
        <v>368</v>
      </c>
      <c r="E38" s="183" t="s">
        <v>285</v>
      </c>
      <c r="F38" s="183">
        <v>50</v>
      </c>
      <c r="G38" s="133"/>
    </row>
    <row r="39" spans="1:7" ht="9.75" customHeight="1" x14ac:dyDescent="0.2">
      <c r="A39" s="265"/>
      <c r="B39" s="300"/>
      <c r="C39" s="183">
        <v>1</v>
      </c>
      <c r="D39" s="183" t="s">
        <v>317</v>
      </c>
      <c r="E39" s="183" t="s">
        <v>285</v>
      </c>
      <c r="F39" s="183">
        <v>200</v>
      </c>
      <c r="G39" s="133"/>
    </row>
    <row r="40" spans="1:7" ht="9.75" customHeight="1" x14ac:dyDescent="0.2">
      <c r="A40" s="265"/>
      <c r="B40" s="300"/>
      <c r="C40" s="183">
        <v>1</v>
      </c>
      <c r="D40" s="183" t="s">
        <v>316</v>
      </c>
      <c r="E40" s="183" t="s">
        <v>285</v>
      </c>
      <c r="F40" s="183">
        <v>50</v>
      </c>
      <c r="G40" s="133"/>
    </row>
    <row r="41" spans="1:7" ht="9.75" customHeight="1" x14ac:dyDescent="0.2">
      <c r="A41" s="265"/>
      <c r="B41" s="300"/>
      <c r="C41" s="183">
        <v>1</v>
      </c>
      <c r="D41" s="183" t="s">
        <v>319</v>
      </c>
      <c r="E41" s="183" t="s">
        <v>285</v>
      </c>
      <c r="F41" s="183">
        <v>30</v>
      </c>
      <c r="G41" s="133"/>
    </row>
    <row r="42" spans="1:7" ht="9.75" customHeight="1" x14ac:dyDescent="0.2">
      <c r="A42" s="265"/>
      <c r="B42" s="300"/>
      <c r="C42" s="133"/>
      <c r="D42" s="133"/>
      <c r="E42" s="133"/>
      <c r="F42" s="133"/>
      <c r="G42" s="133"/>
    </row>
    <row r="43" spans="1:7" ht="9.75" customHeight="1" x14ac:dyDescent="0.2">
      <c r="A43" s="265" t="s">
        <v>79</v>
      </c>
      <c r="B43" s="300"/>
      <c r="C43" s="133"/>
      <c r="D43" s="133"/>
      <c r="E43" s="133"/>
      <c r="F43" s="133"/>
      <c r="G43" s="133"/>
    </row>
    <row r="44" spans="1:7" ht="9.75" customHeight="1" x14ac:dyDescent="0.2">
      <c r="A44" s="265"/>
      <c r="B44" s="300"/>
      <c r="C44" s="133"/>
      <c r="D44" s="133"/>
      <c r="E44" s="133"/>
      <c r="F44" s="133"/>
      <c r="G44" s="133"/>
    </row>
    <row r="45" spans="1:7" ht="9.75" customHeight="1" x14ac:dyDescent="0.2">
      <c r="A45" s="265"/>
      <c r="B45" s="300"/>
      <c r="C45" s="133"/>
      <c r="D45" s="133"/>
      <c r="E45" s="133"/>
      <c r="F45" s="133"/>
      <c r="G45" s="133"/>
    </row>
    <row r="46" spans="1:7" ht="9.75" customHeight="1" x14ac:dyDescent="0.2">
      <c r="A46" s="265"/>
      <c r="B46" s="300"/>
      <c r="C46" s="133"/>
      <c r="D46" s="133"/>
      <c r="E46" s="133"/>
      <c r="F46" s="133"/>
      <c r="G46" s="133"/>
    </row>
    <row r="47" spans="1:7" ht="9.75" customHeight="1" x14ac:dyDescent="0.2">
      <c r="A47" s="265"/>
      <c r="B47" s="300"/>
      <c r="C47" s="133"/>
      <c r="D47" s="133"/>
      <c r="E47" s="133"/>
      <c r="F47" s="133"/>
      <c r="G47" s="133"/>
    </row>
    <row r="48" spans="1:7" ht="9.75" customHeight="1" x14ac:dyDescent="0.2">
      <c r="A48" s="265"/>
      <c r="B48" s="300"/>
      <c r="C48" s="133"/>
      <c r="D48" s="133"/>
      <c r="E48" s="133"/>
      <c r="F48" s="133"/>
      <c r="G48" s="133"/>
    </row>
  </sheetData>
  <protectedRanges>
    <protectedRange password="CDC0" sqref="B3:B4" name="Range1_2"/>
    <protectedRange password="CDC0" sqref="C9:G15 C42:G48 F30:G30 E31:E36 F37:G41 C16:C41 G16:G29 G31:G36" name="Range1_1_1"/>
    <protectedRange password="CDC0" sqref="D16:E27 E28:E30" name="Range1_1"/>
    <protectedRange password="CDC0" sqref="D31:D36" name="Range1_1_3"/>
    <protectedRange password="CDC0" sqref="D37:E41" name="Range1_1_4"/>
    <protectedRange password="CDC0" sqref="F25:F29 F16:F17 F20:F22" name="Range1_1_2"/>
    <protectedRange password="CDC0" sqref="F23" name="Range1_1_1_1"/>
    <protectedRange password="CDC0" sqref="F24" name="Range1_1_1_2"/>
    <protectedRange password="CDC0" sqref="D30" name="Range1_1_5"/>
    <protectedRange password="CDC0" sqref="F31:F36" name="Range1_2_1"/>
    <protectedRange password="CDC0" sqref="F18:F19" name="Range1_1_3_2"/>
  </protectedRanges>
  <mergeCells count="10">
    <mergeCell ref="A37:A42"/>
    <mergeCell ref="B37:B42"/>
    <mergeCell ref="A43:A48"/>
    <mergeCell ref="B43:B48"/>
    <mergeCell ref="B9:B15"/>
    <mergeCell ref="A16:A30"/>
    <mergeCell ref="B16:B30"/>
    <mergeCell ref="A31:A36"/>
    <mergeCell ref="B31:B36"/>
    <mergeCell ref="A9:A15"/>
  </mergeCells>
  <hyperlinks>
    <hyperlink ref="D4" location="'b. List of result templates'!A1" display="the list of results templates" xr:uid="{00000000-0004-0000-0800-000000000000}"/>
  </hyperlinks>
  <printOptions gridLines="1"/>
  <pageMargins left="0.74803149606299213" right="0.31496062992125984" top="0.98425196850393704" bottom="0.98425196850393704" header="0.51181102362204722" footer="0.51181102362204722"/>
  <pageSetup paperSize="9" scale="85" fitToHeight="4" orientation="landscape" r:id="rId1"/>
  <headerFooter alignWithMargins="0">
    <oddHeader>&amp;C&amp;12Residue RESULTS for ovine/caprine 
Pesticides&amp;RPage &amp;P of &amp;N</oddHeader>
  </headerFooter>
  <rowBreaks count="1" manualBreakCount="1">
    <brk id="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114</vt:i4>
      </vt:variant>
    </vt:vector>
  </HeadingPairs>
  <TitlesOfParts>
    <vt:vector size="176" baseType="lpstr">
      <vt:lpstr>a. Notes on results completion</vt:lpstr>
      <vt:lpstr>b. List of result templates</vt:lpstr>
      <vt:lpstr>1. Bovine Group A</vt:lpstr>
      <vt:lpstr>2. Bovine Group B</vt:lpstr>
      <vt:lpstr>3. Bovine pesticides</vt:lpstr>
      <vt:lpstr>4. Bovine contam</vt:lpstr>
      <vt:lpstr>5. Ovine-caprine Group A</vt:lpstr>
      <vt:lpstr>6. Ovine-caprine Group B</vt:lpstr>
      <vt:lpstr>7. Ovine-caprine pesticides</vt:lpstr>
      <vt:lpstr>8. Ovine-caprine contam</vt:lpstr>
      <vt:lpstr>9. Porcine Group A</vt:lpstr>
      <vt:lpstr>10. Porcine Group B</vt:lpstr>
      <vt:lpstr>11. Porcine pesticides</vt:lpstr>
      <vt:lpstr>12. Porcine contam</vt:lpstr>
      <vt:lpstr>13. Equine Group A</vt:lpstr>
      <vt:lpstr>14. Equine Group B</vt:lpstr>
      <vt:lpstr>15. Equine pesticides</vt:lpstr>
      <vt:lpstr>16. Equine contam</vt:lpstr>
      <vt:lpstr>17. Poultry Group A</vt:lpstr>
      <vt:lpstr>18. Poultry Group B</vt:lpstr>
      <vt:lpstr>19. Poultry pesticides</vt:lpstr>
      <vt:lpstr>20. Poultry contam</vt:lpstr>
      <vt:lpstr>21. Aq finfish (Group A)</vt:lpstr>
      <vt:lpstr>22. Aq finfish (Group B)</vt:lpstr>
      <vt:lpstr>23. Aq finfish pesticides</vt:lpstr>
      <vt:lpstr>24. Aq finfish contam</vt:lpstr>
      <vt:lpstr>25. Aq crust (Group A)</vt:lpstr>
      <vt:lpstr>26. Aq crust (Group B)</vt:lpstr>
      <vt:lpstr>28. Aq crust contam</vt:lpstr>
      <vt:lpstr>27. Aq crust pesticides</vt:lpstr>
      <vt:lpstr>29. Aq other (Group A)</vt:lpstr>
      <vt:lpstr>30. Aq other (Group B)</vt:lpstr>
      <vt:lpstr>31. Aq other pesticides</vt:lpstr>
      <vt:lpstr>32. Aq other contam</vt:lpstr>
      <vt:lpstr>33. Milk (bovine) (Group A)</vt:lpstr>
      <vt:lpstr>34. Milk (bovine) (Group B)</vt:lpstr>
      <vt:lpstr>35. Milk (bov) pesticides</vt:lpstr>
      <vt:lpstr>36. Milk (bov) contam</vt:lpstr>
      <vt:lpstr>37. Milk (other) (Group A)</vt:lpstr>
      <vt:lpstr>38. Milk (other) (Group B)</vt:lpstr>
      <vt:lpstr>39. Milk (other) pesticides</vt:lpstr>
      <vt:lpstr>40. Milk (other) contam</vt:lpstr>
      <vt:lpstr>41. Eggs (hen) (Group A)</vt:lpstr>
      <vt:lpstr>42. Eggs (hen) (Group B)</vt:lpstr>
      <vt:lpstr>43. Eggs (all spp.) pesticides</vt:lpstr>
      <vt:lpstr>44. Eggs (all spp.) contam</vt:lpstr>
      <vt:lpstr>45. Eggs (other) (Group A)</vt:lpstr>
      <vt:lpstr>46. Eggs (other) (Group B)</vt:lpstr>
      <vt:lpstr>47. Rabbit Group A</vt:lpstr>
      <vt:lpstr>48. Rabbit (Group B)</vt:lpstr>
      <vt:lpstr>49. Rabbit pesticides</vt:lpstr>
      <vt:lpstr>50. Rabbit contam</vt:lpstr>
      <vt:lpstr>51. Farmed game Group A</vt:lpstr>
      <vt:lpstr>52. Farmed game (Group B)</vt:lpstr>
      <vt:lpstr>53. Farmed game pesticides</vt:lpstr>
      <vt:lpstr>54. Farmed game contam</vt:lpstr>
      <vt:lpstr>55. Honey (Group A)</vt:lpstr>
      <vt:lpstr>56. Honey (Group B)</vt:lpstr>
      <vt:lpstr>57. Honey pesticides</vt:lpstr>
      <vt:lpstr>58. Honey contam</vt:lpstr>
      <vt:lpstr>59. Casings Group A</vt:lpstr>
      <vt:lpstr>60. Wild game pesticides</vt:lpstr>
      <vt:lpstr>'1. Bovine Group A'!Print_Area</vt:lpstr>
      <vt:lpstr>'10. Porcine Group B'!Print_Area</vt:lpstr>
      <vt:lpstr>'11. Porcine pesticides'!Print_Area</vt:lpstr>
      <vt:lpstr>'12. Porcine contam'!Print_Area</vt:lpstr>
      <vt:lpstr>'13. Equine Group A'!Print_Area</vt:lpstr>
      <vt:lpstr>'14. Equine Group B'!Print_Area</vt:lpstr>
      <vt:lpstr>'15. Equine pesticides'!Print_Area</vt:lpstr>
      <vt:lpstr>'16. Equine contam'!Print_Area</vt:lpstr>
      <vt:lpstr>'17. Poultry Group A'!Print_Area</vt:lpstr>
      <vt:lpstr>'18. Poultry Group B'!Print_Area</vt:lpstr>
      <vt:lpstr>'19. Poultry pesticides'!Print_Area</vt:lpstr>
      <vt:lpstr>'2. Bovine Group B'!Print_Area</vt:lpstr>
      <vt:lpstr>'20. Poultry contam'!Print_Area</vt:lpstr>
      <vt:lpstr>'23. Aq finfish pesticides'!Print_Area</vt:lpstr>
      <vt:lpstr>'24. Aq finfish contam'!Print_Area</vt:lpstr>
      <vt:lpstr>'27. Aq crust pesticides'!Print_Area</vt:lpstr>
      <vt:lpstr>'28. Aq crust contam'!Print_Area</vt:lpstr>
      <vt:lpstr>'3. Bovine pesticides'!Print_Area</vt:lpstr>
      <vt:lpstr>'31. Aq other pesticides'!Print_Area</vt:lpstr>
      <vt:lpstr>'32. Aq other contam'!Print_Area</vt:lpstr>
      <vt:lpstr>'33. Milk (bovine) (Group A)'!Print_Area</vt:lpstr>
      <vt:lpstr>'34. Milk (bovine) (Group B)'!Print_Area</vt:lpstr>
      <vt:lpstr>'35. Milk (bov) pesticides'!Print_Area</vt:lpstr>
      <vt:lpstr>'36. Milk (bov) contam'!Print_Area</vt:lpstr>
      <vt:lpstr>'37. Milk (other) (Group A)'!Print_Area</vt:lpstr>
      <vt:lpstr>'38. Milk (other) (Group B)'!Print_Area</vt:lpstr>
      <vt:lpstr>'39. Milk (other) pesticides'!Print_Area</vt:lpstr>
      <vt:lpstr>'4. Bovine contam'!Print_Area</vt:lpstr>
      <vt:lpstr>'40. Milk (other) contam'!Print_Area</vt:lpstr>
      <vt:lpstr>'41. Eggs (hen) (Group A)'!Print_Area</vt:lpstr>
      <vt:lpstr>'42. Eggs (hen) (Group B)'!Print_Area</vt:lpstr>
      <vt:lpstr>'43. Eggs (all spp.) pesticides'!Print_Area</vt:lpstr>
      <vt:lpstr>'44. Eggs (all spp.) contam'!Print_Area</vt:lpstr>
      <vt:lpstr>'45. Eggs (other) (Group A)'!Print_Area</vt:lpstr>
      <vt:lpstr>'46. Eggs (other) (Group B)'!Print_Area</vt:lpstr>
      <vt:lpstr>'47. Rabbit Group A'!Print_Area</vt:lpstr>
      <vt:lpstr>'48. Rabbit (Group B)'!Print_Area</vt:lpstr>
      <vt:lpstr>'49. Rabbit pesticides'!Print_Area</vt:lpstr>
      <vt:lpstr>'5. Ovine-caprine Group A'!Print_Area</vt:lpstr>
      <vt:lpstr>'50. Rabbit contam'!Print_Area</vt:lpstr>
      <vt:lpstr>'51. Farmed game Group A'!Print_Area</vt:lpstr>
      <vt:lpstr>'52. Farmed game (Group B)'!Print_Area</vt:lpstr>
      <vt:lpstr>'53. Farmed game pesticides'!Print_Area</vt:lpstr>
      <vt:lpstr>'54. Farmed game contam'!Print_Area</vt:lpstr>
      <vt:lpstr>'56. Honey (Group B)'!Print_Area</vt:lpstr>
      <vt:lpstr>'57. Honey pesticides'!Print_Area</vt:lpstr>
      <vt:lpstr>'58. Honey contam'!Print_Area</vt:lpstr>
      <vt:lpstr>'59. Casings Group A'!Print_Area</vt:lpstr>
      <vt:lpstr>'6. Ovine-caprine Group B'!Print_Area</vt:lpstr>
      <vt:lpstr>'60. Wild game pesticides'!Print_Area</vt:lpstr>
      <vt:lpstr>'7. Ovine-caprine pesticides'!Print_Area</vt:lpstr>
      <vt:lpstr>'8. Ovine-caprine contam'!Print_Area</vt:lpstr>
      <vt:lpstr>'9. Porcine Group A'!Print_Area</vt:lpstr>
      <vt:lpstr>'a. Notes on results completion'!Print_Area</vt:lpstr>
      <vt:lpstr>'1. Bovine Group A'!Print_Titles</vt:lpstr>
      <vt:lpstr>'10. Porcine Group B'!Print_Titles</vt:lpstr>
      <vt:lpstr>'11. Porcine pesticides'!Print_Titles</vt:lpstr>
      <vt:lpstr>'12. Porcine contam'!Print_Titles</vt:lpstr>
      <vt:lpstr>'13. Equine Group A'!Print_Titles</vt:lpstr>
      <vt:lpstr>'14. Equine Group B'!Print_Titles</vt:lpstr>
      <vt:lpstr>'15. Equine pesticides'!Print_Titles</vt:lpstr>
      <vt:lpstr>'16. Equine contam'!Print_Titles</vt:lpstr>
      <vt:lpstr>'17. Poultry Group A'!Print_Titles</vt:lpstr>
      <vt:lpstr>'18. Poultry Group B'!Print_Titles</vt:lpstr>
      <vt:lpstr>'19. Poultry pesticides'!Print_Titles</vt:lpstr>
      <vt:lpstr>'2. Bovine Group B'!Print_Titles</vt:lpstr>
      <vt:lpstr>'20. Poultry contam'!Print_Titles</vt:lpstr>
      <vt:lpstr>'21. Aq finfish (Group A)'!Print_Titles</vt:lpstr>
      <vt:lpstr>'22. Aq finfish (Group B)'!Print_Titles</vt:lpstr>
      <vt:lpstr>'23. Aq finfish pesticides'!Print_Titles</vt:lpstr>
      <vt:lpstr>'24. Aq finfish contam'!Print_Titles</vt:lpstr>
      <vt:lpstr>'25. Aq crust (Group A)'!Print_Titles</vt:lpstr>
      <vt:lpstr>'26. Aq crust (Group B)'!Print_Titles</vt:lpstr>
      <vt:lpstr>'27. Aq crust pesticides'!Print_Titles</vt:lpstr>
      <vt:lpstr>'28. Aq crust contam'!Print_Titles</vt:lpstr>
      <vt:lpstr>'29. Aq other (Group A)'!Print_Titles</vt:lpstr>
      <vt:lpstr>'3. Bovine pesticides'!Print_Titles</vt:lpstr>
      <vt:lpstr>'30. Aq other (Group B)'!Print_Titles</vt:lpstr>
      <vt:lpstr>'31. Aq other pesticides'!Print_Titles</vt:lpstr>
      <vt:lpstr>'32. Aq other contam'!Print_Titles</vt:lpstr>
      <vt:lpstr>'33. Milk (bovine) (Group A)'!Print_Titles</vt:lpstr>
      <vt:lpstr>'34. Milk (bovine) (Group B)'!Print_Titles</vt:lpstr>
      <vt:lpstr>'35. Milk (bov) pesticides'!Print_Titles</vt:lpstr>
      <vt:lpstr>'36. Milk (bov) contam'!Print_Titles</vt:lpstr>
      <vt:lpstr>'37. Milk (other) (Group A)'!Print_Titles</vt:lpstr>
      <vt:lpstr>'38. Milk (other) (Group B)'!Print_Titles</vt:lpstr>
      <vt:lpstr>'39. Milk (other) pesticides'!Print_Titles</vt:lpstr>
      <vt:lpstr>'4. Bovine contam'!Print_Titles</vt:lpstr>
      <vt:lpstr>'40. Milk (other) contam'!Print_Titles</vt:lpstr>
      <vt:lpstr>'41. Eggs (hen) (Group A)'!Print_Titles</vt:lpstr>
      <vt:lpstr>'42. Eggs (hen) (Group B)'!Print_Titles</vt:lpstr>
      <vt:lpstr>'43. Eggs (all spp.) pesticides'!Print_Titles</vt:lpstr>
      <vt:lpstr>'44. Eggs (all spp.) contam'!Print_Titles</vt:lpstr>
      <vt:lpstr>'45. Eggs (other) (Group A)'!Print_Titles</vt:lpstr>
      <vt:lpstr>'46. Eggs (other) (Group B)'!Print_Titles</vt:lpstr>
      <vt:lpstr>'47. Rabbit Group A'!Print_Titles</vt:lpstr>
      <vt:lpstr>'48. Rabbit (Group B)'!Print_Titles</vt:lpstr>
      <vt:lpstr>'49. Rabbit pesticides'!Print_Titles</vt:lpstr>
      <vt:lpstr>'5. Ovine-caprine Group A'!Print_Titles</vt:lpstr>
      <vt:lpstr>'50. Rabbit contam'!Print_Titles</vt:lpstr>
      <vt:lpstr>'51. Farmed game Group A'!Print_Titles</vt:lpstr>
      <vt:lpstr>'52. Farmed game (Group B)'!Print_Titles</vt:lpstr>
      <vt:lpstr>'53. Farmed game pesticides'!Print_Titles</vt:lpstr>
      <vt:lpstr>'54. Farmed game contam'!Print_Titles</vt:lpstr>
      <vt:lpstr>'55. Honey (Group A)'!Print_Titles</vt:lpstr>
      <vt:lpstr>'56. Honey (Group B)'!Print_Titles</vt:lpstr>
      <vt:lpstr>'57. Honey pesticides'!Print_Titles</vt:lpstr>
      <vt:lpstr>'58. Honey contam'!Print_Titles</vt:lpstr>
      <vt:lpstr>'59. Casings Group A'!Print_Titles</vt:lpstr>
      <vt:lpstr>'6. Ovine-caprine Group B'!Print_Titles</vt:lpstr>
      <vt:lpstr>'60. Wild game pesticides'!Print_Titles</vt:lpstr>
      <vt:lpstr>'7. Ovine-caprine pesticides'!Print_Titles</vt:lpstr>
      <vt:lpstr>'8. Ovine-caprine contam'!Print_Titles</vt:lpstr>
      <vt:lpstr>'9. Porcine Group A'!Print_Titles</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evoyjoh</dc:creator>
  <cp:lastModifiedBy>Jelena Vracar</cp:lastModifiedBy>
  <cp:lastPrinted>2023-08-14T10:28:17Z</cp:lastPrinted>
  <dcterms:created xsi:type="dcterms:W3CDTF">2006-03-07T09:51:21Z</dcterms:created>
  <dcterms:modified xsi:type="dcterms:W3CDTF">2025-03-10T08:22:25Z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2022-08-03T13:41:11Z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3a2285ba-6287-47db-a3fe-aeccf122a8af</vt:lpwstr>
  </property>
  <property fmtid="{D5CDD505-2E9C-101B-9397-08002B2CF9AE}" pid="8" name="MSIP_Label_6bd9ddd1-4d20-43f6-abfa-fc3c07406f94_ContentBits">
    <vt:lpwstr>0</vt:lpwstr>
  </property>
</Properties>
</file>