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685" tabRatio="597" activeTab="0"/>
  </bookViews>
  <sheets>
    <sheet name="I " sheetId="1" r:id="rId1"/>
    <sheet name=" II" sheetId="2" r:id="rId2"/>
    <sheet name="III " sheetId="3" r:id="rId3"/>
    <sheet name=" IV " sheetId="4" r:id="rId4"/>
    <sheet name="SINTETIKA " sheetId="5" r:id="rId5"/>
  </sheets>
  <definedNames/>
  <calcPr fullCalcOnLoad="1"/>
</workbook>
</file>

<file path=xl/sharedStrings.xml><?xml version="1.0" encoding="utf-8"?>
<sst xmlns="http://schemas.openxmlformats.org/spreadsheetml/2006/main" count="281" uniqueCount="100">
  <si>
    <t>Br.nosilaca prava</t>
  </si>
  <si>
    <t>Broj djece</t>
  </si>
  <si>
    <t>Iznos</t>
  </si>
  <si>
    <t>Broj porodica</t>
  </si>
  <si>
    <t>Broj</t>
  </si>
  <si>
    <t>Podgorica</t>
  </si>
  <si>
    <t>1.Podgorica</t>
  </si>
  <si>
    <t>2.Cetinje</t>
  </si>
  <si>
    <t>Bar</t>
  </si>
  <si>
    <t>1.Bar</t>
  </si>
  <si>
    <t>2.Ulcinj</t>
  </si>
  <si>
    <t>Kotor</t>
  </si>
  <si>
    <t>1.Kotor</t>
  </si>
  <si>
    <t>2.Tivat</t>
  </si>
  <si>
    <t>3.Budva</t>
  </si>
  <si>
    <t>H.Novi</t>
  </si>
  <si>
    <t>1.H.Novi</t>
  </si>
  <si>
    <t>Berane</t>
  </si>
  <si>
    <t>1.Berane</t>
  </si>
  <si>
    <t>Plav</t>
  </si>
  <si>
    <t>1.Plav</t>
  </si>
  <si>
    <t>B.Polje</t>
  </si>
  <si>
    <t>1.B.Polje</t>
  </si>
  <si>
    <t>Pljevlja</t>
  </si>
  <si>
    <t>1.Pljevlja</t>
  </si>
  <si>
    <t>Svega:</t>
  </si>
  <si>
    <t>2.Andrij.</t>
  </si>
  <si>
    <t>USTANOVE:</t>
  </si>
  <si>
    <t xml:space="preserve"> Iznos</t>
  </si>
  <si>
    <t>Nikšić</t>
  </si>
  <si>
    <t>1.Nikšić</t>
  </si>
  <si>
    <t>2.Plužine</t>
  </si>
  <si>
    <t>3.Šavnik</t>
  </si>
  <si>
    <t>1.Rožaje</t>
  </si>
  <si>
    <t>2. Žabljak</t>
  </si>
  <si>
    <t>Rožaje</t>
  </si>
  <si>
    <t>Lična invalidnina</t>
  </si>
  <si>
    <t>Zdravstvena zaštita</t>
  </si>
  <si>
    <t>Broj članova</t>
  </si>
  <si>
    <t xml:space="preserve">Materijalno obezbjeđenje </t>
  </si>
  <si>
    <t>Dodatak za  njegu i pomoć</t>
  </si>
  <si>
    <t>Dodatak za djecu</t>
  </si>
  <si>
    <t>Troškovi sahrane</t>
  </si>
  <si>
    <t>Naknada za novorođeno dijete</t>
  </si>
  <si>
    <t>Naknade po osnovu rođenja djeteta</t>
  </si>
  <si>
    <t>Cetinje</t>
  </si>
  <si>
    <t>1.Cetinje</t>
  </si>
  <si>
    <t>3.Petnjica</t>
  </si>
  <si>
    <t>2.Gusinje</t>
  </si>
  <si>
    <t>Broj korisnika</t>
  </si>
  <si>
    <t>Broj putovanja</t>
  </si>
  <si>
    <t>R.B.</t>
  </si>
  <si>
    <t>budžetska pozicija sa koje se vrši isplata</t>
  </si>
  <si>
    <t>Vrsta prava</t>
  </si>
  <si>
    <t>broj korisnika</t>
  </si>
  <si>
    <t>BROJ KORISNIKA</t>
  </si>
  <si>
    <t>IZNOS</t>
  </si>
  <si>
    <t>broj rješenja/dokumenta</t>
  </si>
  <si>
    <t>DATUM PLAĆANJA</t>
  </si>
  <si>
    <t xml:space="preserve">Troškovi sahrane korisnika MO-a             </t>
  </si>
  <si>
    <t>Pravo na povlasticu na putovanje( Shodno zakonu o povlastici na putovanje lica sa invaliditetom)</t>
  </si>
  <si>
    <t>Pravo na troškove prevoza djece i mladih sa POP( Shodno zakonu o socijalnoj i dječjoj zaštiti)</t>
  </si>
  <si>
    <t>Naknada po osnovu rođenja djeteta</t>
  </si>
  <si>
    <t>Naknada za novorođeno djete</t>
  </si>
  <si>
    <t xml:space="preserve">Dodatak za  njegu i pomoć </t>
  </si>
  <si>
    <t>Mojkovac</t>
  </si>
  <si>
    <t>Danilovgrad</t>
  </si>
  <si>
    <t>1.Danilovgrad</t>
  </si>
  <si>
    <t>2.Golubovci</t>
  </si>
  <si>
    <t>3.Tuzi</t>
  </si>
  <si>
    <t>1.Mojkovac</t>
  </si>
  <si>
    <t>2.Kolašin</t>
  </si>
  <si>
    <t>1. Danilovgrad</t>
  </si>
  <si>
    <t>Naknade po osnovu rođenja troje ili više  djece-zaostala primanja</t>
  </si>
  <si>
    <t>Naknada roditelju ili staratelju korisnika prava na ličnu invalidninu</t>
  </si>
  <si>
    <t>Porodični smještaj, porodični smještaj-hraniteljstvo</t>
  </si>
  <si>
    <t>CZSR            OPŠTINA</t>
  </si>
  <si>
    <t>Naknade ženama po Odluci Ustavnog suda CG od 19.aprila 2017</t>
  </si>
  <si>
    <t>Uplata doprinosa korisnicama naknade po Odluci Ustavnog suda CG od 19 aprila 2017</t>
  </si>
  <si>
    <t>Uplata doprinosa korisnicama  naknade po Odluci Ustavnog suda CG od 19.aprila 2017</t>
  </si>
  <si>
    <t>Naknada ženama po Odluci Ustavnog suda CG od 19.aprila 2017</t>
  </si>
  <si>
    <t>Obeštećenje bivših korisnica naknade po osnovu rođenja  troje ili više djece</t>
  </si>
  <si>
    <t>Obeštećenje bivših korisnica naknade po osnovu rođenja troje ili više djece</t>
  </si>
  <si>
    <t>21-128/22-3670/7</t>
  </si>
  <si>
    <t>broj nos.prava</t>
  </si>
  <si>
    <t>Dodatak za djecu 0-18godina</t>
  </si>
  <si>
    <t>Dodatak za djecu 0-18</t>
  </si>
  <si>
    <t xml:space="preserve">Naknada za novorođeno djete-Korisnici iz 2022godine koji imaju pravo na razliku u skladu sa Izmjenama i dopunama Zakona o SIDZ ( Sl.list CG 003/23) </t>
  </si>
  <si>
    <t>15.06.2023</t>
  </si>
  <si>
    <t xml:space="preserve"> Pravo na povlasticu na putovanje( Shodno Zakonu o povastici na putovanje lica sa invaliditetom)</t>
  </si>
  <si>
    <t>Pravo na troškove prevoza djece i mladih sa POP ( Shodno Zakonu o socijalnoj i dječjoj zaštiti)</t>
  </si>
  <si>
    <t>01-402/23-974/8</t>
  </si>
  <si>
    <t>PREGLED BROJA KORISNIKA I ISPLAĆENIH SREDSTAVA  KORISNIKA MATERIJALNIH DAVANJA I USLUGA IZ OBLASTI SOCIJALNE I DJEČJE ZAŠTITE  ZA MJESEC DECEMBAR  2023.GODINE</t>
  </si>
  <si>
    <t>REKAPITULAR ZA DECEMBAR 2023.godine</t>
  </si>
  <si>
    <t xml:space="preserve">                        REKAPITULAR ZA DECEMBAR   2023.godine</t>
  </si>
  <si>
    <t xml:space="preserve">                        REKAPITULAR ZA DECEMBAR  2023.godine</t>
  </si>
  <si>
    <t>17.01.2024</t>
  </si>
  <si>
    <t>01-402/23-974/12</t>
  </si>
  <si>
    <t>01-402/23-1005/12</t>
  </si>
  <si>
    <t>REKAPITULAR ZA DECEMBAR  2023 .GODINE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</si>
</sst>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-;\-* #,##0_-;_-* &quot;-&quot;_-;_-@_-"/>
    <numFmt numFmtId="173" formatCode="_-* #,##0.00_-;\-* #,##0.00_-;_-* &quot;-&quot;??_-;_-@_-"/>
    <numFmt numFmtId="174" formatCode="#,##0;[Red]#,##0"/>
    <numFmt numFmtId="175" formatCode="#,##0.00;[Red]#,##0.00"/>
    <numFmt numFmtId="176" formatCode="mmm/yyyy"/>
    <numFmt numFmtId="177" formatCode="#,##0.00;\(#,##0.0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"/>
    <numFmt numFmtId="183" formatCode="#,##0.0"/>
  </numFmts>
  <fonts count="52">
    <font>
      <sz val="12"/>
      <name val="Times New Roman YU"/>
      <family val="0"/>
    </font>
    <font>
      <sz val="12"/>
      <color indexed="8"/>
      <name val="Arial Narrow"/>
      <family val="2"/>
    </font>
    <font>
      <i/>
      <sz val="12"/>
      <name val="Times New Roman Tur"/>
      <family val="1"/>
    </font>
    <font>
      <sz val="12"/>
      <name val="Helvetica Narrow"/>
      <family val="2"/>
    </font>
    <font>
      <b/>
      <i/>
      <sz val="12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b/>
      <sz val="8"/>
      <name val="Arial Narrow"/>
      <family val="2"/>
    </font>
    <font>
      <sz val="8"/>
      <name val="Times New Roman YU"/>
      <family val="1"/>
    </font>
    <font>
      <sz val="14"/>
      <name val="Arial Narrow"/>
      <family val="2"/>
    </font>
    <font>
      <sz val="14"/>
      <name val="Times New Roman YU"/>
      <family val="1"/>
    </font>
    <font>
      <b/>
      <sz val="12"/>
      <name val="Times New Roman YU"/>
      <family val="0"/>
    </font>
    <font>
      <sz val="12"/>
      <color indexed="9"/>
      <name val="Arial Narrow"/>
      <family val="2"/>
    </font>
    <font>
      <sz val="12"/>
      <color indexed="20"/>
      <name val="Arial Narrow"/>
      <family val="2"/>
    </font>
    <font>
      <b/>
      <sz val="12"/>
      <color indexed="52"/>
      <name val="Arial Narrow"/>
      <family val="2"/>
    </font>
    <font>
      <b/>
      <sz val="12"/>
      <color indexed="9"/>
      <name val="Arial Narrow"/>
      <family val="2"/>
    </font>
    <font>
      <i/>
      <sz val="12"/>
      <color indexed="23"/>
      <name val="Arial Narrow"/>
      <family val="2"/>
    </font>
    <font>
      <sz val="12"/>
      <color indexed="17"/>
      <name val="Arial Narrow"/>
      <family val="2"/>
    </font>
    <font>
      <b/>
      <sz val="15"/>
      <color indexed="56"/>
      <name val="Arial Narrow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u val="single"/>
      <sz val="12"/>
      <color indexed="12"/>
      <name val="Times New Roman YU"/>
      <family val="0"/>
    </font>
    <font>
      <sz val="12"/>
      <color indexed="62"/>
      <name val="Arial Narrow"/>
      <family val="2"/>
    </font>
    <font>
      <sz val="12"/>
      <color indexed="52"/>
      <name val="Arial Narrow"/>
      <family val="2"/>
    </font>
    <font>
      <sz val="12"/>
      <color indexed="60"/>
      <name val="Arial Narrow"/>
      <family val="2"/>
    </font>
    <font>
      <b/>
      <sz val="12"/>
      <color indexed="63"/>
      <name val="Arial Narrow"/>
      <family val="2"/>
    </font>
    <font>
      <b/>
      <sz val="18"/>
      <color indexed="56"/>
      <name val="Cambria"/>
      <family val="2"/>
    </font>
    <font>
      <b/>
      <sz val="12"/>
      <color indexed="8"/>
      <name val="Arial Narrow"/>
      <family val="2"/>
    </font>
    <font>
      <sz val="12"/>
      <color indexed="10"/>
      <name val="Arial Narrow"/>
      <family val="2"/>
    </font>
    <font>
      <sz val="14"/>
      <color indexed="8"/>
      <name val="Arial Narrow"/>
      <family val="2"/>
    </font>
    <font>
      <sz val="12"/>
      <color theme="1"/>
      <name val="Arial Narrow"/>
      <family val="2"/>
    </font>
    <font>
      <sz val="12"/>
      <color theme="0"/>
      <name val="Arial Narrow"/>
      <family val="2"/>
    </font>
    <font>
      <sz val="12"/>
      <color rgb="FF9C0006"/>
      <name val="Arial Narrow"/>
      <family val="2"/>
    </font>
    <font>
      <b/>
      <sz val="12"/>
      <color rgb="FFFA7D00"/>
      <name val="Arial Narrow"/>
      <family val="2"/>
    </font>
    <font>
      <b/>
      <sz val="12"/>
      <color theme="0"/>
      <name val="Arial Narrow"/>
      <family val="2"/>
    </font>
    <font>
      <i/>
      <sz val="12"/>
      <color rgb="FF7F7F7F"/>
      <name val="Arial Narrow"/>
      <family val="2"/>
    </font>
    <font>
      <sz val="12"/>
      <color rgb="FF006100"/>
      <name val="Arial Narrow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u val="single"/>
      <sz val="12"/>
      <color theme="10"/>
      <name val="Times New Roman YU"/>
      <family val="0"/>
    </font>
    <font>
      <sz val="12"/>
      <color rgb="FF3F3F76"/>
      <name val="Arial Narrow"/>
      <family val="2"/>
    </font>
    <font>
      <sz val="12"/>
      <color rgb="FFFA7D00"/>
      <name val="Arial Narrow"/>
      <family val="2"/>
    </font>
    <font>
      <sz val="12"/>
      <color rgb="FF9C6500"/>
      <name val="Arial Narrow"/>
      <family val="2"/>
    </font>
    <font>
      <b/>
      <sz val="12"/>
      <color rgb="FF3F3F3F"/>
      <name val="Arial Narrow"/>
      <family val="2"/>
    </font>
    <font>
      <b/>
      <sz val="18"/>
      <color theme="3"/>
      <name val="Cambria"/>
      <family val="2"/>
    </font>
    <font>
      <b/>
      <sz val="12"/>
      <color theme="1"/>
      <name val="Arial Narrow"/>
      <family val="2"/>
    </font>
    <font>
      <sz val="12"/>
      <color rgb="FFFF0000"/>
      <name val="Arial Narrow"/>
      <family val="2"/>
    </font>
    <font>
      <sz val="14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thin"/>
      <right style="thin"/>
      <top style="thin"/>
      <bottom style="medium"/>
    </border>
    <border>
      <left style="medium"/>
      <right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/>
      <top style="medium"/>
      <bottom>
        <color indexed="63"/>
      </bottom>
    </border>
    <border>
      <left/>
      <right style="thin"/>
      <top style="medium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175" fontId="0" fillId="0" borderId="0" xfId="0" applyNumberFormat="1" applyAlignment="1">
      <alignment/>
    </xf>
    <xf numFmtId="0" fontId="5" fillId="0" borderId="10" xfId="0" applyFont="1" applyFill="1" applyBorder="1" applyAlignment="1">
      <alignment/>
    </xf>
    <xf numFmtId="174" fontId="7" fillId="0" borderId="10" xfId="0" applyNumberFormat="1" applyFont="1" applyBorder="1" applyAlignment="1">
      <alignment horizontal="right"/>
    </xf>
    <xf numFmtId="175" fontId="8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11" xfId="0" applyFont="1" applyBorder="1" applyAlignment="1">
      <alignment/>
    </xf>
    <xf numFmtId="0" fontId="12" fillId="0" borderId="10" xfId="0" applyFont="1" applyBorder="1" applyAlignment="1">
      <alignment horizontal="left" wrapText="1"/>
    </xf>
    <xf numFmtId="174" fontId="12" fillId="0" borderId="10" xfId="0" applyNumberFormat="1" applyFont="1" applyBorder="1" applyAlignment="1">
      <alignment horizontal="right" wrapText="1"/>
    </xf>
    <xf numFmtId="175" fontId="7" fillId="0" borderId="10" xfId="0" applyNumberFormat="1" applyFont="1" applyBorder="1" applyAlignment="1">
      <alignment horizontal="right"/>
    </xf>
    <xf numFmtId="0" fontId="0" fillId="0" borderId="12" xfId="0" applyBorder="1" applyAlignment="1">
      <alignment/>
    </xf>
    <xf numFmtId="0" fontId="7" fillId="0" borderId="10" xfId="0" applyFont="1" applyBorder="1" applyAlignment="1">
      <alignment/>
    </xf>
    <xf numFmtId="0" fontId="0" fillId="0" borderId="10" xfId="0" applyBorder="1" applyAlignment="1">
      <alignment/>
    </xf>
    <xf numFmtId="175" fontId="5" fillId="33" borderId="0" xfId="0" applyNumberFormat="1" applyFont="1" applyFill="1" applyBorder="1" applyAlignment="1">
      <alignment/>
    </xf>
    <xf numFmtId="175" fontId="14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12" fillId="0" borderId="10" xfId="0" applyFont="1" applyFill="1" applyBorder="1" applyAlignment="1">
      <alignment horizontal="left" vertical="justify" wrapText="1"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175" fontId="51" fillId="33" borderId="10" xfId="0" applyNumberFormat="1" applyFont="1" applyFill="1" applyBorder="1" applyAlignment="1">
      <alignment horizontal="right"/>
    </xf>
    <xf numFmtId="174" fontId="5" fillId="0" borderId="10" xfId="0" applyNumberFormat="1" applyFont="1" applyBorder="1" applyAlignment="1">
      <alignment/>
    </xf>
    <xf numFmtId="175" fontId="5" fillId="0" borderId="10" xfId="0" applyNumberFormat="1" applyFont="1" applyBorder="1" applyAlignment="1">
      <alignment/>
    </xf>
    <xf numFmtId="0" fontId="12" fillId="0" borderId="10" xfId="0" applyFont="1" applyFill="1" applyBorder="1" applyAlignment="1">
      <alignment horizontal="left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justify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justify"/>
    </xf>
    <xf numFmtId="0" fontId="9" fillId="0" borderId="10" xfId="0" applyFont="1" applyBorder="1" applyAlignment="1">
      <alignment horizontal="left" vertical="justify"/>
    </xf>
    <xf numFmtId="0" fontId="11" fillId="33" borderId="10" xfId="0" applyFont="1" applyFill="1" applyBorder="1" applyAlignment="1">
      <alignment/>
    </xf>
    <xf numFmtId="0" fontId="11" fillId="0" borderId="10" xfId="0" applyFont="1" applyBorder="1" applyAlignment="1">
      <alignment/>
    </xf>
    <xf numFmtId="175" fontId="0" fillId="0" borderId="10" xfId="0" applyNumberFormat="1" applyFont="1" applyBorder="1" applyAlignment="1">
      <alignment/>
    </xf>
    <xf numFmtId="0" fontId="12" fillId="0" borderId="10" xfId="0" applyFont="1" applyBorder="1" applyAlignment="1">
      <alignment vertical="justify"/>
    </xf>
    <xf numFmtId="0" fontId="12" fillId="0" borderId="10" xfId="0" applyFont="1" applyBorder="1" applyAlignment="1">
      <alignment vertical="center" wrapText="1"/>
    </xf>
    <xf numFmtId="0" fontId="12" fillId="0" borderId="12" xfId="0" applyFont="1" applyFill="1" applyBorder="1" applyAlignment="1">
      <alignment horizontal="left" wrapText="1"/>
    </xf>
    <xf numFmtId="0" fontId="12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3" fontId="0" fillId="0" borderId="0" xfId="0" applyNumberFormat="1" applyAlignment="1">
      <alignment/>
    </xf>
    <xf numFmtId="175" fontId="7" fillId="33" borderId="10" xfId="0" applyNumberFormat="1" applyFont="1" applyFill="1" applyBorder="1" applyAlignment="1">
      <alignment horizontal="right"/>
    </xf>
    <xf numFmtId="0" fontId="12" fillId="33" borderId="10" xfId="0" applyFont="1" applyFill="1" applyBorder="1" applyAlignment="1">
      <alignment horizontal="left" wrapText="1"/>
    </xf>
    <xf numFmtId="174" fontId="12" fillId="33" borderId="10" xfId="0" applyNumberFormat="1" applyFont="1" applyFill="1" applyBorder="1" applyAlignment="1">
      <alignment horizontal="right" wrapText="1"/>
    </xf>
    <xf numFmtId="0" fontId="0" fillId="33" borderId="12" xfId="0" applyFill="1" applyBorder="1" applyAlignment="1">
      <alignment/>
    </xf>
    <xf numFmtId="174" fontId="5" fillId="33" borderId="10" xfId="0" applyNumberFormat="1" applyFont="1" applyFill="1" applyBorder="1" applyAlignment="1">
      <alignment/>
    </xf>
    <xf numFmtId="175" fontId="5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/>
    </xf>
    <xf numFmtId="174" fontId="5" fillId="33" borderId="10" xfId="0" applyNumberFormat="1" applyFont="1" applyFill="1" applyBorder="1" applyAlignment="1">
      <alignment/>
    </xf>
    <xf numFmtId="175" fontId="5" fillId="33" borderId="10" xfId="0" applyNumberFormat="1" applyFont="1" applyFill="1" applyBorder="1" applyAlignment="1">
      <alignment/>
    </xf>
    <xf numFmtId="174" fontId="7" fillId="33" borderId="10" xfId="0" applyNumberFormat="1" applyFont="1" applyFill="1" applyBorder="1" applyAlignment="1">
      <alignment horizontal="right"/>
    </xf>
    <xf numFmtId="49" fontId="5" fillId="33" borderId="20" xfId="0" applyNumberFormat="1" applyFont="1" applyFill="1" applyBorder="1" applyAlignment="1">
      <alignment horizontal="right"/>
    </xf>
    <xf numFmtId="0" fontId="12" fillId="33" borderId="11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justify"/>
    </xf>
    <xf numFmtId="175" fontId="5" fillId="33" borderId="10" xfId="0" applyNumberFormat="1" applyFont="1" applyFill="1" applyBorder="1" applyAlignment="1">
      <alignment horizontal="right"/>
    </xf>
    <xf numFmtId="3" fontId="7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174" fontId="5" fillId="33" borderId="10" xfId="0" applyNumberFormat="1" applyFont="1" applyFill="1" applyBorder="1" applyAlignment="1">
      <alignment horizontal="right"/>
    </xf>
    <xf numFmtId="175" fontId="0" fillId="33" borderId="10" xfId="0" applyNumberFormat="1" applyFill="1" applyBorder="1" applyAlignment="1">
      <alignment horizontal="right"/>
    </xf>
    <xf numFmtId="174" fontId="5" fillId="33" borderId="10" xfId="0" applyNumberFormat="1" applyFont="1" applyFill="1" applyBorder="1" applyAlignment="1">
      <alignment horizontal="right"/>
    </xf>
    <xf numFmtId="175" fontId="5" fillId="33" borderId="10" xfId="0" applyNumberFormat="1" applyFont="1" applyFill="1" applyBorder="1" applyAlignment="1">
      <alignment horizontal="right"/>
    </xf>
    <xf numFmtId="175" fontId="0" fillId="33" borderId="12" xfId="0" applyNumberFormat="1" applyFill="1" applyBorder="1" applyAlignment="1">
      <alignment/>
    </xf>
    <xf numFmtId="175" fontId="12" fillId="33" borderId="10" xfId="0" applyNumberFormat="1" applyFont="1" applyFill="1" applyBorder="1" applyAlignment="1">
      <alignment horizontal="right"/>
    </xf>
    <xf numFmtId="175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49" fontId="5" fillId="33" borderId="22" xfId="0" applyNumberFormat="1" applyFont="1" applyFill="1" applyBorder="1" applyAlignment="1">
      <alignment horizontal="right"/>
    </xf>
    <xf numFmtId="0" fontId="5" fillId="33" borderId="10" xfId="0" applyFont="1" applyFill="1" applyBorder="1" applyAlignment="1">
      <alignment horizontal="center" vertical="center"/>
    </xf>
    <xf numFmtId="4" fontId="7" fillId="33" borderId="10" xfId="0" applyNumberFormat="1" applyFont="1" applyFill="1" applyBorder="1" applyAlignment="1">
      <alignment/>
    </xf>
    <xf numFmtId="4" fontId="7" fillId="33" borderId="10" xfId="42" applyNumberFormat="1" applyFont="1" applyFill="1" applyBorder="1" applyAlignment="1">
      <alignment/>
    </xf>
    <xf numFmtId="4" fontId="7" fillId="33" borderId="10" xfId="0" applyNumberFormat="1" applyFont="1" applyFill="1" applyBorder="1" applyAlignment="1">
      <alignment horizontal="right"/>
    </xf>
    <xf numFmtId="3" fontId="7" fillId="33" borderId="10" xfId="42" applyNumberFormat="1" applyFont="1" applyFill="1" applyBorder="1" applyAlignment="1">
      <alignment/>
    </xf>
    <xf numFmtId="3" fontId="7" fillId="33" borderId="10" xfId="0" applyNumberFormat="1" applyFont="1" applyFill="1" applyBorder="1" applyAlignment="1">
      <alignment horizontal="right"/>
    </xf>
    <xf numFmtId="3" fontId="7" fillId="33" borderId="10" xfId="42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/>
    </xf>
    <xf numFmtId="174" fontId="5" fillId="33" borderId="10" xfId="0" applyNumberFormat="1" applyFont="1" applyFill="1" applyBorder="1" applyAlignment="1">
      <alignment horizontal="center"/>
    </xf>
    <xf numFmtId="171" fontId="5" fillId="33" borderId="10" xfId="45" applyFont="1" applyFill="1" applyBorder="1" applyAlignment="1">
      <alignment/>
    </xf>
    <xf numFmtId="3" fontId="5" fillId="33" borderId="10" xfId="0" applyNumberFormat="1" applyFont="1" applyFill="1" applyBorder="1" applyAlignment="1">
      <alignment horizontal="center"/>
    </xf>
    <xf numFmtId="3" fontId="7" fillId="33" borderId="10" xfId="0" applyNumberFormat="1" applyFont="1" applyFill="1" applyBorder="1" applyAlignment="1">
      <alignment horizontal="center"/>
    </xf>
    <xf numFmtId="177" fontId="0" fillId="0" borderId="10" xfId="0" applyNumberFormat="1" applyBorder="1" applyAlignment="1">
      <alignment/>
    </xf>
    <xf numFmtId="177" fontId="0" fillId="33" borderId="10" xfId="0" applyNumberFormat="1" applyFill="1" applyBorder="1" applyAlignment="1">
      <alignment/>
    </xf>
    <xf numFmtId="177" fontId="5" fillId="0" borderId="10" xfId="0" applyNumberFormat="1" applyFont="1" applyBorder="1" applyAlignment="1">
      <alignment/>
    </xf>
    <xf numFmtId="177" fontId="5" fillId="33" borderId="1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horizontal="center"/>
    </xf>
    <xf numFmtId="0" fontId="6" fillId="33" borderId="10" xfId="0" applyFont="1" applyFill="1" applyBorder="1" applyAlignment="1">
      <alignment horizontal="center" vertical="justify"/>
    </xf>
    <xf numFmtId="0" fontId="5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33" borderId="26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33" borderId="0" xfId="0" applyNumberFormat="1" applyFont="1" applyFill="1" applyBorder="1" applyAlignment="1">
      <alignment horizontal="right" vertical="center"/>
    </xf>
    <xf numFmtId="174" fontId="12" fillId="33" borderId="25" xfId="0" applyNumberFormat="1" applyFont="1" applyFill="1" applyBorder="1" applyAlignment="1">
      <alignment horizontal="center" wrapText="1"/>
    </xf>
    <xf numFmtId="174" fontId="12" fillId="33" borderId="24" xfId="0" applyNumberFormat="1" applyFont="1" applyFill="1" applyBorder="1" applyAlignment="1">
      <alignment horizontal="center" wrapText="1"/>
    </xf>
    <xf numFmtId="174" fontId="12" fillId="33" borderId="10" xfId="0" applyNumberFormat="1" applyFont="1" applyFill="1" applyBorder="1" applyAlignment="1">
      <alignment horizontal="center"/>
    </xf>
    <xf numFmtId="175" fontId="12" fillId="33" borderId="10" xfId="0" applyNumberFormat="1" applyFont="1" applyFill="1" applyBorder="1" applyAlignment="1">
      <alignment horizontal="right"/>
    </xf>
    <xf numFmtId="49" fontId="5" fillId="33" borderId="30" xfId="0" applyNumberFormat="1" applyFont="1" applyFill="1" applyBorder="1" applyAlignment="1">
      <alignment horizontal="right" vertical="center"/>
    </xf>
    <xf numFmtId="49" fontId="5" fillId="33" borderId="31" xfId="0" applyNumberFormat="1" applyFont="1" applyFill="1" applyBorder="1" applyAlignment="1">
      <alignment horizontal="right" vertical="center"/>
    </xf>
    <xf numFmtId="174" fontId="12" fillId="33" borderId="10" xfId="0" applyNumberFormat="1" applyFont="1" applyFill="1" applyBorder="1" applyAlignment="1">
      <alignment horizontal="center" wrapText="1"/>
    </xf>
    <xf numFmtId="175" fontId="12" fillId="33" borderId="10" xfId="0" applyNumberFormat="1" applyFont="1" applyFill="1" applyBorder="1" applyAlignment="1">
      <alignment horizontal="right" wrapText="1"/>
    </xf>
    <xf numFmtId="175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3" fontId="12" fillId="33" borderId="10" xfId="0" applyNumberFormat="1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justify"/>
    </xf>
    <xf numFmtId="0" fontId="12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12" fillId="0" borderId="10" xfId="0" applyFont="1" applyBorder="1" applyAlignment="1">
      <alignment horizontal="left" wrapText="1"/>
    </xf>
    <xf numFmtId="175" fontId="12" fillId="33" borderId="10" xfId="0" applyNumberFormat="1" applyFont="1" applyFill="1" applyBorder="1" applyAlignment="1">
      <alignment horizontal="right" vertical="center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174" fontId="12" fillId="33" borderId="12" xfId="0" applyNumberFormat="1" applyFont="1" applyFill="1" applyBorder="1" applyAlignment="1">
      <alignment horizontal="center"/>
    </xf>
    <xf numFmtId="174" fontId="12" fillId="33" borderId="10" xfId="0" applyNumberFormat="1" applyFont="1" applyFill="1" applyBorder="1" applyAlignment="1">
      <alignment horizontal="center" vertical="center"/>
    </xf>
    <xf numFmtId="175" fontId="12" fillId="33" borderId="10" xfId="0" applyNumberFormat="1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36"/>
  <sheetViews>
    <sheetView tabSelected="1" zoomScalePageLayoutView="0" workbookViewId="0" topLeftCell="A1">
      <selection activeCell="S13" sqref="S13"/>
    </sheetView>
  </sheetViews>
  <sheetFormatPr defaultColWidth="8.796875" defaultRowHeight="15"/>
  <cols>
    <col min="1" max="1" width="9.69921875" style="0" bestFit="1" customWidth="1"/>
    <col min="2" max="2" width="11.09765625" style="0" customWidth="1"/>
    <col min="3" max="4" width="9.3984375" style="0" customWidth="1"/>
    <col min="5" max="5" width="13.69921875" style="0" customWidth="1"/>
    <col min="6" max="7" width="9.3984375" style="0" customWidth="1"/>
    <col min="8" max="8" width="13.69921875" style="0" customWidth="1"/>
    <col min="9" max="9" width="7.5" style="0" customWidth="1"/>
    <col min="10" max="10" width="10.5" style="0" customWidth="1"/>
    <col min="11" max="11" width="11.19921875" style="0" customWidth="1"/>
    <col min="12" max="12" width="9.3984375" style="0" customWidth="1"/>
    <col min="13" max="13" width="11" style="0" bestFit="1" customWidth="1"/>
    <col min="14" max="14" width="8.5" style="0" customWidth="1"/>
    <col min="15" max="15" width="11.59765625" style="0" customWidth="1"/>
    <col min="16" max="16" width="9.3984375" style="0" customWidth="1"/>
    <col min="17" max="17" width="13.69921875" style="0" customWidth="1"/>
    <col min="19" max="19" width="9.8984375" style="0" bestFit="1" customWidth="1"/>
    <col min="20" max="20" width="15.5" style="0" customWidth="1"/>
    <col min="23" max="23" width="13.09765625" style="0" customWidth="1"/>
    <col min="31" max="31" width="11.8984375" style="0" customWidth="1"/>
  </cols>
  <sheetData>
    <row r="1" ht="13.5" customHeight="1"/>
    <row r="2" spans="1:17" s="1" customFormat="1" ht="23.25" customHeight="1">
      <c r="A2" s="95" t="s">
        <v>99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</row>
    <row r="3" spans="1:17" ht="32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48" customHeight="1">
      <c r="A4" s="99" t="s">
        <v>76</v>
      </c>
      <c r="B4" s="99"/>
      <c r="C4" s="100" t="s">
        <v>41</v>
      </c>
      <c r="D4" s="100"/>
      <c r="E4" s="100"/>
      <c r="F4" s="100" t="s">
        <v>85</v>
      </c>
      <c r="G4" s="100"/>
      <c r="H4" s="100"/>
      <c r="I4" s="100" t="s">
        <v>39</v>
      </c>
      <c r="J4" s="100"/>
      <c r="K4" s="100"/>
      <c r="L4" s="100" t="s">
        <v>36</v>
      </c>
      <c r="M4" s="100"/>
      <c r="N4" s="101" t="s">
        <v>40</v>
      </c>
      <c r="O4" s="101"/>
      <c r="P4" s="96" t="s">
        <v>75</v>
      </c>
      <c r="Q4" s="96"/>
    </row>
    <row r="5" spans="1:17" ht="45" customHeight="1">
      <c r="A5" s="99"/>
      <c r="B5" s="99"/>
      <c r="C5" s="64" t="s">
        <v>0</v>
      </c>
      <c r="D5" s="64" t="s">
        <v>1</v>
      </c>
      <c r="E5" s="63" t="s">
        <v>2</v>
      </c>
      <c r="F5" s="64" t="s">
        <v>0</v>
      </c>
      <c r="G5" s="64" t="s">
        <v>1</v>
      </c>
      <c r="H5" s="63" t="s">
        <v>2</v>
      </c>
      <c r="I5" s="64" t="s">
        <v>3</v>
      </c>
      <c r="J5" s="64" t="s">
        <v>38</v>
      </c>
      <c r="K5" s="63" t="s">
        <v>2</v>
      </c>
      <c r="L5" s="63" t="s">
        <v>4</v>
      </c>
      <c r="M5" s="63" t="s">
        <v>2</v>
      </c>
      <c r="N5" s="63" t="s">
        <v>4</v>
      </c>
      <c r="O5" s="63" t="s">
        <v>28</v>
      </c>
      <c r="P5" s="78" t="s">
        <v>4</v>
      </c>
      <c r="Q5" s="78" t="s">
        <v>28</v>
      </c>
    </row>
    <row r="6" spans="1:17" ht="15.75">
      <c r="A6" s="5" t="s">
        <v>5</v>
      </c>
      <c r="B6" s="5" t="s">
        <v>6</v>
      </c>
      <c r="C6" s="5">
        <v>1510</v>
      </c>
      <c r="D6" s="5">
        <v>2899</v>
      </c>
      <c r="E6" s="92">
        <v>170739.09</v>
      </c>
      <c r="F6" s="5">
        <v>21886</v>
      </c>
      <c r="G6" s="5">
        <v>38245</v>
      </c>
      <c r="H6" s="92">
        <v>1252110</v>
      </c>
      <c r="I6" s="52">
        <v>1190</v>
      </c>
      <c r="J6" s="52">
        <v>4298</v>
      </c>
      <c r="K6" s="65">
        <v>150095.83</v>
      </c>
      <c r="L6" s="5">
        <v>1043</v>
      </c>
      <c r="M6" s="92">
        <v>304169.93</v>
      </c>
      <c r="N6" s="5">
        <v>5926</v>
      </c>
      <c r="O6" s="92">
        <v>521187.81</v>
      </c>
      <c r="P6" s="5">
        <v>200</v>
      </c>
      <c r="Q6" s="92">
        <v>84105.64</v>
      </c>
    </row>
    <row r="7" spans="1:17" ht="15.75">
      <c r="A7" s="5"/>
      <c r="B7" s="5" t="s">
        <v>68</v>
      </c>
      <c r="C7" s="5">
        <v>87</v>
      </c>
      <c r="D7" s="5">
        <v>121</v>
      </c>
      <c r="E7" s="92">
        <v>7627.84</v>
      </c>
      <c r="F7" s="5">
        <v>1807</v>
      </c>
      <c r="G7" s="5">
        <v>3278</v>
      </c>
      <c r="H7" s="92">
        <v>98430</v>
      </c>
      <c r="I7" s="52">
        <v>47</v>
      </c>
      <c r="J7" s="52">
        <v>123</v>
      </c>
      <c r="K7" s="65">
        <v>5331.07</v>
      </c>
      <c r="L7" s="5">
        <v>81</v>
      </c>
      <c r="M7" s="92">
        <v>23884.24</v>
      </c>
      <c r="N7" s="5">
        <v>782</v>
      </c>
      <c r="O7" s="92">
        <v>66283.38</v>
      </c>
      <c r="P7" s="5">
        <v>14</v>
      </c>
      <c r="Q7" s="92">
        <v>5503.89</v>
      </c>
    </row>
    <row r="8" spans="1:17" ht="15.75">
      <c r="A8" s="5"/>
      <c r="B8" s="5" t="s">
        <v>69</v>
      </c>
      <c r="C8" s="5">
        <v>112</v>
      </c>
      <c r="D8" s="5">
        <v>259</v>
      </c>
      <c r="E8" s="92">
        <v>14721.83</v>
      </c>
      <c r="F8" s="5">
        <v>1463</v>
      </c>
      <c r="G8" s="5">
        <v>2980</v>
      </c>
      <c r="H8" s="92">
        <v>89430</v>
      </c>
      <c r="I8" s="52">
        <v>114</v>
      </c>
      <c r="J8" s="52">
        <v>410</v>
      </c>
      <c r="K8" s="65">
        <v>14418.33</v>
      </c>
      <c r="L8" s="5">
        <v>129</v>
      </c>
      <c r="M8" s="92">
        <v>36868.92</v>
      </c>
      <c r="N8" s="5">
        <v>767</v>
      </c>
      <c r="O8" s="92">
        <v>64765.44</v>
      </c>
      <c r="P8" s="5">
        <v>8</v>
      </c>
      <c r="Q8" s="92">
        <v>3121.78</v>
      </c>
    </row>
    <row r="9" spans="1:17" ht="15.75">
      <c r="A9" s="5" t="s">
        <v>66</v>
      </c>
      <c r="B9" s="5" t="s">
        <v>67</v>
      </c>
      <c r="C9" s="5">
        <v>112</v>
      </c>
      <c r="D9" s="5">
        <v>180</v>
      </c>
      <c r="E9" s="92">
        <v>10875.94</v>
      </c>
      <c r="F9" s="5">
        <v>1674</v>
      </c>
      <c r="G9" s="5">
        <v>3113</v>
      </c>
      <c r="H9" s="92">
        <v>93540</v>
      </c>
      <c r="I9" s="52">
        <v>68</v>
      </c>
      <c r="J9" s="52">
        <v>216</v>
      </c>
      <c r="K9" s="65">
        <v>7838.94</v>
      </c>
      <c r="L9" s="5">
        <v>100</v>
      </c>
      <c r="M9" s="92">
        <v>28216.9</v>
      </c>
      <c r="N9" s="5">
        <v>733</v>
      </c>
      <c r="O9" s="92">
        <v>62638.35</v>
      </c>
      <c r="P9" s="5">
        <v>13</v>
      </c>
      <c r="Q9" s="92">
        <v>5227.34</v>
      </c>
    </row>
    <row r="10" spans="1:17" ht="15.75">
      <c r="A10" s="5" t="s">
        <v>45</v>
      </c>
      <c r="B10" s="5" t="s">
        <v>46</v>
      </c>
      <c r="C10" s="5">
        <v>132</v>
      </c>
      <c r="D10" s="5">
        <v>218</v>
      </c>
      <c r="E10" s="92">
        <v>12721.07</v>
      </c>
      <c r="F10" s="5">
        <v>1456</v>
      </c>
      <c r="G10" s="5">
        <v>2462</v>
      </c>
      <c r="H10" s="92">
        <v>74850</v>
      </c>
      <c r="I10" s="52">
        <v>123</v>
      </c>
      <c r="J10" s="52">
        <v>345</v>
      </c>
      <c r="K10" s="65">
        <v>14612.12</v>
      </c>
      <c r="L10" s="5">
        <v>121</v>
      </c>
      <c r="M10" s="92">
        <v>34735.96</v>
      </c>
      <c r="N10" s="5">
        <v>1250</v>
      </c>
      <c r="O10" s="92">
        <v>128917.02</v>
      </c>
      <c r="P10" s="5">
        <v>12</v>
      </c>
      <c r="Q10" s="92">
        <v>4305.07</v>
      </c>
    </row>
    <row r="11" spans="1:17" ht="15.75">
      <c r="A11" s="5" t="s">
        <v>29</v>
      </c>
      <c r="B11" s="5" t="s">
        <v>30</v>
      </c>
      <c r="C11" s="5">
        <v>643</v>
      </c>
      <c r="D11" s="5">
        <v>1252</v>
      </c>
      <c r="E11" s="92">
        <v>72193.88</v>
      </c>
      <c r="F11" s="5">
        <v>6760</v>
      </c>
      <c r="G11" s="5">
        <v>12184</v>
      </c>
      <c r="H11" s="92">
        <v>370860</v>
      </c>
      <c r="I11" s="52">
        <v>742</v>
      </c>
      <c r="J11" s="52">
        <v>2211</v>
      </c>
      <c r="K11" s="65">
        <v>85077.63</v>
      </c>
      <c r="L11" s="5">
        <v>376</v>
      </c>
      <c r="M11" s="92">
        <v>107521.52</v>
      </c>
      <c r="N11" s="5">
        <v>3030</v>
      </c>
      <c r="O11" s="92">
        <v>259331.61</v>
      </c>
      <c r="P11" s="5">
        <v>40</v>
      </c>
      <c r="Q11" s="92">
        <v>15762.36</v>
      </c>
    </row>
    <row r="12" spans="1:17" ht="15.75">
      <c r="A12" s="5"/>
      <c r="B12" s="5" t="s">
        <v>31</v>
      </c>
      <c r="C12" s="5">
        <v>14</v>
      </c>
      <c r="D12" s="5">
        <v>22</v>
      </c>
      <c r="E12" s="92">
        <v>1293.37</v>
      </c>
      <c r="F12" s="5">
        <v>180</v>
      </c>
      <c r="G12" s="5">
        <v>327</v>
      </c>
      <c r="H12" s="92">
        <v>9810</v>
      </c>
      <c r="I12" s="52">
        <v>24</v>
      </c>
      <c r="J12" s="52">
        <v>49</v>
      </c>
      <c r="K12" s="65">
        <v>2523.36</v>
      </c>
      <c r="L12" s="5">
        <v>13</v>
      </c>
      <c r="M12" s="92">
        <v>3736.72</v>
      </c>
      <c r="N12" s="5">
        <v>144</v>
      </c>
      <c r="O12" s="92">
        <v>12143.52</v>
      </c>
      <c r="P12" s="5">
        <v>2</v>
      </c>
      <c r="Q12" s="92">
        <v>805</v>
      </c>
    </row>
    <row r="13" spans="1:17" ht="15.75">
      <c r="A13" s="5"/>
      <c r="B13" s="5" t="s">
        <v>32</v>
      </c>
      <c r="C13" s="54">
        <v>7</v>
      </c>
      <c r="D13" s="54">
        <v>21</v>
      </c>
      <c r="E13" s="93">
        <v>1180.68</v>
      </c>
      <c r="F13" s="54">
        <v>99</v>
      </c>
      <c r="G13" s="54">
        <v>191</v>
      </c>
      <c r="H13" s="93">
        <v>5730</v>
      </c>
      <c r="I13" s="52">
        <v>15</v>
      </c>
      <c r="J13" s="52">
        <v>40</v>
      </c>
      <c r="K13" s="65">
        <v>1751.31</v>
      </c>
      <c r="L13" s="54">
        <v>8</v>
      </c>
      <c r="M13" s="93">
        <v>2299.52</v>
      </c>
      <c r="N13" s="54">
        <v>94</v>
      </c>
      <c r="O13" s="93">
        <v>7927.02</v>
      </c>
      <c r="P13" s="54">
        <v>2</v>
      </c>
      <c r="Q13" s="93">
        <v>112.5</v>
      </c>
    </row>
    <row r="14" spans="1:17" ht="15.75">
      <c r="A14" s="5" t="s">
        <v>8</v>
      </c>
      <c r="B14" s="5" t="s">
        <v>9</v>
      </c>
      <c r="C14" s="5">
        <v>305</v>
      </c>
      <c r="D14" s="5">
        <v>555</v>
      </c>
      <c r="E14" s="92">
        <v>32977.58</v>
      </c>
      <c r="F14" s="5">
        <v>4959</v>
      </c>
      <c r="G14" s="5">
        <v>8587</v>
      </c>
      <c r="H14" s="92">
        <v>271140</v>
      </c>
      <c r="I14" s="52">
        <v>221</v>
      </c>
      <c r="J14" s="52">
        <v>754</v>
      </c>
      <c r="K14" s="65">
        <v>27642.68</v>
      </c>
      <c r="L14" s="5">
        <v>229</v>
      </c>
      <c r="M14" s="92">
        <v>77606.13</v>
      </c>
      <c r="N14" s="5">
        <v>1243</v>
      </c>
      <c r="O14" s="92">
        <v>106747.65</v>
      </c>
      <c r="P14" s="5">
        <v>44</v>
      </c>
      <c r="Q14" s="92">
        <v>19342.1</v>
      </c>
    </row>
    <row r="15" spans="1:17" ht="15.75">
      <c r="A15" s="5"/>
      <c r="B15" s="5" t="s">
        <v>10</v>
      </c>
      <c r="C15" s="5">
        <v>144</v>
      </c>
      <c r="D15" s="5">
        <v>286</v>
      </c>
      <c r="E15" s="92">
        <v>16563.15</v>
      </c>
      <c r="F15" s="5">
        <v>2019</v>
      </c>
      <c r="G15" s="5">
        <v>3644</v>
      </c>
      <c r="H15" s="92">
        <v>111180</v>
      </c>
      <c r="I15" s="52">
        <v>127</v>
      </c>
      <c r="J15" s="52">
        <v>438</v>
      </c>
      <c r="K15" s="65">
        <v>16025.05</v>
      </c>
      <c r="L15" s="5">
        <v>118</v>
      </c>
      <c r="M15" s="92">
        <v>33707.08</v>
      </c>
      <c r="N15" s="5">
        <v>665</v>
      </c>
      <c r="O15" s="92">
        <v>56501.1</v>
      </c>
      <c r="P15" s="5">
        <v>10</v>
      </c>
      <c r="Q15" s="92">
        <v>7511.17</v>
      </c>
    </row>
    <row r="16" spans="1:17" ht="15.75">
      <c r="A16" s="5" t="s">
        <v>11</v>
      </c>
      <c r="B16" s="5" t="s">
        <v>12</v>
      </c>
      <c r="C16" s="5">
        <v>59</v>
      </c>
      <c r="D16" s="5">
        <v>84</v>
      </c>
      <c r="E16" s="92">
        <v>6267.55</v>
      </c>
      <c r="F16" s="5">
        <v>2523</v>
      </c>
      <c r="G16" s="5">
        <v>4396</v>
      </c>
      <c r="H16" s="92">
        <v>137010</v>
      </c>
      <c r="I16" s="52">
        <v>27</v>
      </c>
      <c r="J16" s="52">
        <v>57</v>
      </c>
      <c r="K16" s="65">
        <v>3105.6</v>
      </c>
      <c r="L16" s="5">
        <v>77</v>
      </c>
      <c r="M16" s="92">
        <v>21922.04</v>
      </c>
      <c r="N16" s="5">
        <v>411</v>
      </c>
      <c r="O16" s="92">
        <v>47285.58</v>
      </c>
      <c r="P16" s="5">
        <v>3</v>
      </c>
      <c r="Q16" s="92">
        <v>1365</v>
      </c>
    </row>
    <row r="17" spans="1:17" ht="15.75">
      <c r="A17" s="5"/>
      <c r="B17" s="5" t="s">
        <v>13</v>
      </c>
      <c r="C17" s="5">
        <v>37</v>
      </c>
      <c r="D17" s="5">
        <v>51</v>
      </c>
      <c r="E17" s="92">
        <v>3238.23</v>
      </c>
      <c r="F17" s="5">
        <v>1885</v>
      </c>
      <c r="G17" s="5">
        <v>3363</v>
      </c>
      <c r="H17" s="92">
        <v>104400</v>
      </c>
      <c r="I17" s="52">
        <v>20</v>
      </c>
      <c r="J17" s="52">
        <v>47</v>
      </c>
      <c r="K17" s="65">
        <v>2250.92</v>
      </c>
      <c r="L17" s="5">
        <v>46</v>
      </c>
      <c r="M17" s="92">
        <v>15202.18</v>
      </c>
      <c r="N17" s="5">
        <v>292</v>
      </c>
      <c r="O17" s="92">
        <v>43953.87</v>
      </c>
      <c r="P17" s="5">
        <v>3</v>
      </c>
      <c r="Q17" s="92">
        <v>1111.39</v>
      </c>
    </row>
    <row r="18" spans="1:17" ht="15.75">
      <c r="A18" s="5"/>
      <c r="B18" s="5" t="s">
        <v>14</v>
      </c>
      <c r="C18" s="5">
        <v>80</v>
      </c>
      <c r="D18" s="5">
        <v>100</v>
      </c>
      <c r="E18" s="92">
        <v>6728.22</v>
      </c>
      <c r="F18" s="5">
        <v>3439</v>
      </c>
      <c r="G18" s="5">
        <v>5838</v>
      </c>
      <c r="H18" s="92">
        <v>195150</v>
      </c>
      <c r="I18" s="52">
        <v>27</v>
      </c>
      <c r="J18" s="52">
        <v>69</v>
      </c>
      <c r="K18" s="65">
        <v>3296.62</v>
      </c>
      <c r="L18" s="5">
        <v>91</v>
      </c>
      <c r="M18" s="92">
        <v>26339.06</v>
      </c>
      <c r="N18" s="5">
        <v>321</v>
      </c>
      <c r="O18" s="92">
        <v>34905.44</v>
      </c>
      <c r="P18" s="5">
        <v>6</v>
      </c>
      <c r="Q18" s="92">
        <v>2325</v>
      </c>
    </row>
    <row r="19" spans="1:17" ht="15.75">
      <c r="A19" s="5" t="s">
        <v>15</v>
      </c>
      <c r="B19" s="5" t="s">
        <v>16</v>
      </c>
      <c r="C19" s="5">
        <v>80</v>
      </c>
      <c r="D19" s="5">
        <v>93</v>
      </c>
      <c r="E19" s="92">
        <v>6265.93</v>
      </c>
      <c r="F19" s="5">
        <v>3207</v>
      </c>
      <c r="G19" s="5">
        <v>5482</v>
      </c>
      <c r="H19" s="92">
        <v>167670</v>
      </c>
      <c r="I19" s="52">
        <v>19</v>
      </c>
      <c r="J19" s="52">
        <v>45</v>
      </c>
      <c r="K19" s="65">
        <v>2297.4</v>
      </c>
      <c r="L19" s="5">
        <v>139</v>
      </c>
      <c r="M19" s="92">
        <v>40136.18</v>
      </c>
      <c r="N19" s="5">
        <v>666</v>
      </c>
      <c r="O19" s="92">
        <v>56501.1</v>
      </c>
      <c r="P19" s="5">
        <v>6</v>
      </c>
      <c r="Q19" s="92">
        <v>2625</v>
      </c>
    </row>
    <row r="20" spans="1:17" ht="15.75">
      <c r="A20" s="5" t="s">
        <v>17</v>
      </c>
      <c r="B20" s="5" t="s">
        <v>18</v>
      </c>
      <c r="C20" s="5">
        <v>468</v>
      </c>
      <c r="D20" s="5">
        <v>1023</v>
      </c>
      <c r="E20" s="92">
        <v>56733.48</v>
      </c>
      <c r="F20" s="5">
        <v>2339</v>
      </c>
      <c r="G20" s="5">
        <v>4267</v>
      </c>
      <c r="H20" s="92">
        <v>129090</v>
      </c>
      <c r="I20" s="52">
        <v>540</v>
      </c>
      <c r="J20" s="52">
        <v>1893</v>
      </c>
      <c r="K20" s="65">
        <v>67363.69</v>
      </c>
      <c r="L20" s="5">
        <v>140</v>
      </c>
      <c r="M20" s="92">
        <v>39503.66</v>
      </c>
      <c r="N20" s="5">
        <v>2299</v>
      </c>
      <c r="O20" s="92">
        <v>196540.26</v>
      </c>
      <c r="P20" s="5">
        <v>16</v>
      </c>
      <c r="Q20" s="92">
        <v>6226.23</v>
      </c>
    </row>
    <row r="21" spans="1:17" ht="15.75">
      <c r="A21" s="5"/>
      <c r="B21" s="5" t="s">
        <v>26</v>
      </c>
      <c r="C21" s="5">
        <v>53</v>
      </c>
      <c r="D21" s="5">
        <v>112</v>
      </c>
      <c r="E21" s="92">
        <v>6261.05</v>
      </c>
      <c r="F21" s="5">
        <v>347</v>
      </c>
      <c r="G21" s="5">
        <v>672</v>
      </c>
      <c r="H21" s="92">
        <v>20160</v>
      </c>
      <c r="I21" s="52">
        <v>60</v>
      </c>
      <c r="J21" s="52">
        <v>203</v>
      </c>
      <c r="K21" s="65">
        <v>7806.15</v>
      </c>
      <c r="L21" s="5">
        <v>22</v>
      </c>
      <c r="M21" s="92">
        <v>6112.84</v>
      </c>
      <c r="N21" s="5">
        <v>429</v>
      </c>
      <c r="O21" s="92">
        <v>36177.57</v>
      </c>
      <c r="P21" s="5">
        <v>3</v>
      </c>
      <c r="Q21" s="92">
        <v>1312.5</v>
      </c>
    </row>
    <row r="22" spans="1:17" ht="15.75">
      <c r="A22" s="5"/>
      <c r="B22" s="5" t="s">
        <v>47</v>
      </c>
      <c r="C22" s="5">
        <v>142</v>
      </c>
      <c r="D22" s="5">
        <v>362</v>
      </c>
      <c r="E22" s="92">
        <v>19762.94</v>
      </c>
      <c r="F22" s="5">
        <v>257</v>
      </c>
      <c r="G22" s="5">
        <v>514</v>
      </c>
      <c r="H22" s="92">
        <v>15420</v>
      </c>
      <c r="I22" s="54">
        <v>179</v>
      </c>
      <c r="J22" s="54">
        <v>703</v>
      </c>
      <c r="K22" s="65">
        <v>23908.01</v>
      </c>
      <c r="L22" s="5">
        <v>34</v>
      </c>
      <c r="M22" s="92">
        <v>9772.96</v>
      </c>
      <c r="N22" s="5">
        <v>599</v>
      </c>
      <c r="O22" s="92">
        <v>50513.67</v>
      </c>
      <c r="P22" s="5">
        <v>7</v>
      </c>
      <c r="Q22" s="92">
        <v>2957.5</v>
      </c>
    </row>
    <row r="23" spans="1:17" ht="15.75">
      <c r="A23" s="5" t="s">
        <v>19</v>
      </c>
      <c r="B23" s="5" t="s">
        <v>20</v>
      </c>
      <c r="C23" s="5">
        <v>232</v>
      </c>
      <c r="D23" s="5">
        <v>566</v>
      </c>
      <c r="E23" s="92">
        <v>31221.9</v>
      </c>
      <c r="F23" s="5">
        <v>677</v>
      </c>
      <c r="G23" s="5">
        <v>1396</v>
      </c>
      <c r="H23" s="92">
        <v>42090</v>
      </c>
      <c r="I23" s="52">
        <v>273</v>
      </c>
      <c r="J23" s="52">
        <v>1056</v>
      </c>
      <c r="K23" s="65">
        <v>36106.12</v>
      </c>
      <c r="L23" s="5">
        <v>70</v>
      </c>
      <c r="M23" s="92">
        <v>20120.8</v>
      </c>
      <c r="N23" s="5">
        <v>985</v>
      </c>
      <c r="O23" s="92">
        <v>97813.38</v>
      </c>
      <c r="P23" s="5">
        <v>14</v>
      </c>
      <c r="Q23" s="92">
        <v>5490.82</v>
      </c>
    </row>
    <row r="24" spans="1:17" ht="15.75">
      <c r="A24" s="5"/>
      <c r="B24" s="5" t="s">
        <v>48</v>
      </c>
      <c r="C24" s="5">
        <v>69</v>
      </c>
      <c r="D24" s="5">
        <v>158</v>
      </c>
      <c r="E24" s="92">
        <v>8671.38</v>
      </c>
      <c r="F24" s="5">
        <v>238</v>
      </c>
      <c r="G24" s="5">
        <v>464</v>
      </c>
      <c r="H24" s="92">
        <v>13920</v>
      </c>
      <c r="I24" s="52">
        <v>122</v>
      </c>
      <c r="J24" s="52">
        <v>343</v>
      </c>
      <c r="K24" s="65">
        <v>14184.88</v>
      </c>
      <c r="L24" s="5">
        <v>30</v>
      </c>
      <c r="M24" s="92">
        <v>8826.31</v>
      </c>
      <c r="N24" s="5">
        <v>324</v>
      </c>
      <c r="O24" s="92">
        <v>32467.05</v>
      </c>
      <c r="P24" s="5">
        <v>2</v>
      </c>
      <c r="Q24" s="92">
        <v>780</v>
      </c>
    </row>
    <row r="25" spans="1:17" ht="15.75">
      <c r="A25" s="5" t="s">
        <v>35</v>
      </c>
      <c r="B25" s="5" t="s">
        <v>33</v>
      </c>
      <c r="C25" s="5">
        <v>799</v>
      </c>
      <c r="D25" s="5">
        <v>1866</v>
      </c>
      <c r="E25" s="92">
        <v>104461.54</v>
      </c>
      <c r="F25" s="5">
        <v>2008</v>
      </c>
      <c r="G25" s="5">
        <v>3946</v>
      </c>
      <c r="H25" s="92">
        <v>121170</v>
      </c>
      <c r="I25" s="52">
        <v>941</v>
      </c>
      <c r="J25" s="52">
        <v>3662</v>
      </c>
      <c r="K25" s="65">
        <v>130747.78</v>
      </c>
      <c r="L25" s="5">
        <v>199</v>
      </c>
      <c r="M25" s="92">
        <v>57758.76</v>
      </c>
      <c r="N25" s="5">
        <v>2677</v>
      </c>
      <c r="O25" s="92">
        <v>250694.38</v>
      </c>
      <c r="P25" s="5">
        <v>13</v>
      </c>
      <c r="Q25" s="92">
        <v>4959.84</v>
      </c>
    </row>
    <row r="26" spans="1:17" ht="15.75">
      <c r="A26" s="5" t="s">
        <v>21</v>
      </c>
      <c r="B26" s="5" t="s">
        <v>22</v>
      </c>
      <c r="C26" s="5">
        <v>322</v>
      </c>
      <c r="D26" s="5">
        <v>650</v>
      </c>
      <c r="E26" s="92">
        <v>37585.88</v>
      </c>
      <c r="F26" s="5">
        <v>4155</v>
      </c>
      <c r="G26" s="5">
        <v>7861</v>
      </c>
      <c r="H26" s="92">
        <v>238320</v>
      </c>
      <c r="I26" s="52">
        <v>360</v>
      </c>
      <c r="J26" s="52">
        <v>1153</v>
      </c>
      <c r="K26" s="65">
        <v>43354.37</v>
      </c>
      <c r="L26" s="5">
        <v>314</v>
      </c>
      <c r="M26" s="92">
        <v>89249.74</v>
      </c>
      <c r="N26" s="5">
        <v>2910</v>
      </c>
      <c r="O26" s="92">
        <v>245653.29</v>
      </c>
      <c r="P26" s="5">
        <v>15</v>
      </c>
      <c r="Q26" s="92">
        <v>6299.37</v>
      </c>
    </row>
    <row r="27" spans="1:17" ht="15.75">
      <c r="A27" s="5" t="s">
        <v>65</v>
      </c>
      <c r="B27" s="5" t="s">
        <v>70</v>
      </c>
      <c r="C27" s="5">
        <v>51</v>
      </c>
      <c r="D27" s="5">
        <v>96</v>
      </c>
      <c r="E27" s="92">
        <v>5545.74</v>
      </c>
      <c r="F27" s="5">
        <v>598</v>
      </c>
      <c r="G27" s="5">
        <v>1017</v>
      </c>
      <c r="H27" s="92">
        <v>30510</v>
      </c>
      <c r="I27" s="52">
        <v>59</v>
      </c>
      <c r="J27" s="52">
        <v>162</v>
      </c>
      <c r="K27" s="65">
        <v>6438.21</v>
      </c>
      <c r="L27" s="5">
        <v>54</v>
      </c>
      <c r="M27" s="92">
        <v>14889.24</v>
      </c>
      <c r="N27" s="5">
        <v>948</v>
      </c>
      <c r="O27" s="92">
        <v>79944.84</v>
      </c>
      <c r="P27" s="5">
        <v>5</v>
      </c>
      <c r="Q27" s="92">
        <v>1582.13</v>
      </c>
    </row>
    <row r="28" spans="1:17" ht="15.75">
      <c r="A28" s="5"/>
      <c r="B28" s="8" t="s">
        <v>71</v>
      </c>
      <c r="C28" s="5">
        <v>83</v>
      </c>
      <c r="D28" s="5">
        <v>169</v>
      </c>
      <c r="E28" s="92">
        <v>9558.09</v>
      </c>
      <c r="F28" s="5">
        <v>561</v>
      </c>
      <c r="G28" s="5">
        <v>992</v>
      </c>
      <c r="H28" s="92">
        <v>29820</v>
      </c>
      <c r="I28" s="52">
        <v>124</v>
      </c>
      <c r="J28" s="52">
        <v>322</v>
      </c>
      <c r="K28" s="65">
        <v>14212.56</v>
      </c>
      <c r="L28" s="5">
        <v>49</v>
      </c>
      <c r="M28" s="92">
        <v>13768.3</v>
      </c>
      <c r="N28" s="5">
        <v>379</v>
      </c>
      <c r="O28" s="92">
        <v>33703.74</v>
      </c>
      <c r="P28" s="5">
        <v>15</v>
      </c>
      <c r="Q28" s="92">
        <v>6406.13</v>
      </c>
    </row>
    <row r="29" spans="1:17" ht="15.75">
      <c r="A29" s="5" t="s">
        <v>23</v>
      </c>
      <c r="B29" s="5" t="s">
        <v>24</v>
      </c>
      <c r="C29" s="5">
        <v>168</v>
      </c>
      <c r="D29" s="5">
        <v>276</v>
      </c>
      <c r="E29" s="92">
        <v>16015.48</v>
      </c>
      <c r="F29" s="5">
        <v>2045</v>
      </c>
      <c r="G29" s="5">
        <v>3409</v>
      </c>
      <c r="H29" s="92">
        <v>102840</v>
      </c>
      <c r="I29" s="52">
        <v>218</v>
      </c>
      <c r="J29" s="52">
        <v>508</v>
      </c>
      <c r="K29" s="65">
        <v>22243.85</v>
      </c>
      <c r="L29" s="5">
        <v>152</v>
      </c>
      <c r="M29" s="92">
        <v>42952.94</v>
      </c>
      <c r="N29" s="5">
        <v>2016</v>
      </c>
      <c r="O29" s="92">
        <v>171011.82</v>
      </c>
      <c r="P29" s="5">
        <v>5</v>
      </c>
      <c r="Q29" s="92">
        <v>1628.97</v>
      </c>
    </row>
    <row r="30" spans="1:17" ht="15.75">
      <c r="A30" s="5"/>
      <c r="B30" s="5" t="s">
        <v>34</v>
      </c>
      <c r="C30" s="5">
        <v>12</v>
      </c>
      <c r="D30" s="5">
        <v>14</v>
      </c>
      <c r="E30" s="92">
        <v>872.04</v>
      </c>
      <c r="F30" s="5">
        <v>271</v>
      </c>
      <c r="G30" s="5">
        <v>497</v>
      </c>
      <c r="H30" s="92">
        <v>14970</v>
      </c>
      <c r="I30" s="52">
        <v>29</v>
      </c>
      <c r="J30" s="52">
        <v>37</v>
      </c>
      <c r="K30" s="53">
        <v>2612.77</v>
      </c>
      <c r="L30" s="5">
        <v>13</v>
      </c>
      <c r="M30" s="92">
        <v>3631.3</v>
      </c>
      <c r="N30" s="5">
        <v>258</v>
      </c>
      <c r="O30" s="92">
        <v>21757.14</v>
      </c>
      <c r="P30" s="5">
        <v>1</v>
      </c>
      <c r="Q30" s="92">
        <v>201.39</v>
      </c>
    </row>
    <row r="31" spans="1:17" ht="15.75" customHeight="1" hidden="1">
      <c r="A31" s="97" t="s">
        <v>27</v>
      </c>
      <c r="B31" s="97"/>
      <c r="C31" s="52">
        <v>5741</v>
      </c>
      <c r="D31" s="52">
        <v>11512</v>
      </c>
      <c r="E31" s="53">
        <v>666474.42</v>
      </c>
      <c r="F31" s="53"/>
      <c r="G31" s="53"/>
      <c r="H31" s="53"/>
      <c r="I31" s="52"/>
      <c r="J31" s="52"/>
      <c r="K31" s="53"/>
      <c r="L31" s="54"/>
      <c r="M31" s="53"/>
      <c r="N31" s="54"/>
      <c r="O31" s="53"/>
      <c r="P31" s="54"/>
      <c r="Q31" s="53"/>
    </row>
    <row r="32" spans="1:31" ht="15.75">
      <c r="A32" s="98" t="s">
        <v>25</v>
      </c>
      <c r="B32" s="98"/>
      <c r="C32" s="66">
        <f>C30+C29+C28+C27+C26+C25+C24+C23+C22+C21+C20+C19+C18+C17+C16+C15+C14+C13+C12+C11+C10+C9+C8+C7+C6</f>
        <v>5721</v>
      </c>
      <c r="D32" s="66">
        <f>D30+D29+D28+D27+D26+D25+D24+D23+D22+D21+D20+D19+D18+D17+D16+D15+D14+D13+D12+D11+D10+D9+D8+D7+D6</f>
        <v>11433</v>
      </c>
      <c r="E32" s="79">
        <f>E30+E29+E28+E27+E26+E25+E24+E23+E22+E21+E20+E19+E18+E17+E16+E15+E14+E13+E12+E11+E10+E9+E8+E7+E6</f>
        <v>660083.88</v>
      </c>
      <c r="F32" s="82">
        <f>SUM(F6:F30)</f>
        <v>66853</v>
      </c>
      <c r="G32" s="82">
        <f aca="true" t="shared" si="0" ref="G32:O32">SUM(G6:G30)</f>
        <v>119125</v>
      </c>
      <c r="H32" s="80">
        <f t="shared" si="0"/>
        <v>3739620</v>
      </c>
      <c r="I32" s="82">
        <f t="shared" si="0"/>
        <v>5669</v>
      </c>
      <c r="J32" s="82">
        <f t="shared" si="0"/>
        <v>19144</v>
      </c>
      <c r="K32" s="80">
        <f t="shared" si="0"/>
        <v>705245.25</v>
      </c>
      <c r="L32" s="82">
        <f t="shared" si="0"/>
        <v>3648</v>
      </c>
      <c r="M32" s="80">
        <f t="shared" si="0"/>
        <v>1062933.2300000002</v>
      </c>
      <c r="N32" s="82">
        <f t="shared" si="0"/>
        <v>30148</v>
      </c>
      <c r="O32" s="80">
        <f t="shared" si="0"/>
        <v>2685366.0300000003</v>
      </c>
      <c r="P32" s="82">
        <f>SUM(P6:P30)</f>
        <v>459</v>
      </c>
      <c r="Q32" s="80">
        <f>SUM(Q6:Q30)</f>
        <v>191068.12000000005</v>
      </c>
      <c r="AE32">
        <f>SUM(AE6:AE31)</f>
        <v>0</v>
      </c>
    </row>
    <row r="33" ht="15.75">
      <c r="K33" s="7"/>
    </row>
    <row r="34" spans="2:5" ht="15.75" hidden="1">
      <c r="B34" t="s">
        <v>84</v>
      </c>
      <c r="E34" s="47">
        <f>C32+F32+I32+L32+N32+P32+' II'!D31+' II'!G31+' II'!J31+' II'!L31+'III '!D33+'III '!F33+' IV '!E33+' IV '!G33+' IV '!I33+' IV '!K33</f>
        <v>137030</v>
      </c>
    </row>
    <row r="36" spans="5:6" ht="15.75">
      <c r="E36" s="7"/>
      <c r="F36" s="7"/>
    </row>
  </sheetData>
  <sheetProtection/>
  <mergeCells count="10">
    <mergeCell ref="A2:Q2"/>
    <mergeCell ref="P4:Q4"/>
    <mergeCell ref="A31:B31"/>
    <mergeCell ref="A32:B32"/>
    <mergeCell ref="A4:B5"/>
    <mergeCell ref="C4:E4"/>
    <mergeCell ref="I4:K4"/>
    <mergeCell ref="L4:M4"/>
    <mergeCell ref="N4:O4"/>
    <mergeCell ref="F4:H4"/>
  </mergeCells>
  <printOptions/>
  <pageMargins left="0" right="0" top="0" bottom="0" header="0.511811023622047" footer="0.511811023622047"/>
  <pageSetup horizontalDpi="600" verticalDpi="600" orientation="landscape" paperSize="9" scale="85" r:id="rId1"/>
  <headerFooter alignWithMargins="0">
    <oddHeader>&amp;L&amp;"Arial Narrow,Bold Italic"Ministarstvo rada i socijalnog staranja&amp;"Arial Narrow,Regular"
&amp;"Arial Narrow,Italic"Direktorat za informatiku i analitičko-statističke poslove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O37"/>
  <sheetViews>
    <sheetView zoomScale="96" zoomScaleNormal="96" zoomScalePageLayoutView="0" workbookViewId="0" topLeftCell="D1">
      <selection activeCell="M39" sqref="M39"/>
    </sheetView>
  </sheetViews>
  <sheetFormatPr defaultColWidth="8.796875" defaultRowHeight="15"/>
  <cols>
    <col min="1" max="1" width="29.09765625" style="0" customWidth="1"/>
    <col min="2" max="2" width="9.69921875" style="0" bestFit="1" customWidth="1"/>
    <col min="3" max="3" width="11.19921875" style="0" customWidth="1"/>
    <col min="4" max="5" width="9.3984375" style="0" customWidth="1"/>
    <col min="6" max="6" width="13.69921875" style="0" customWidth="1"/>
    <col min="7" max="7" width="9.3984375" style="0" customWidth="1"/>
    <col min="8" max="8" width="8.69921875" style="0" hidden="1" customWidth="1"/>
    <col min="9" max="9" width="9.5" style="0" customWidth="1"/>
    <col min="10" max="10" width="10.5" style="0" customWidth="1"/>
    <col min="11" max="11" width="8.8984375" style="0" customWidth="1"/>
    <col min="12" max="12" width="9.3984375" style="0" customWidth="1"/>
    <col min="13" max="13" width="13.69921875" style="0" customWidth="1"/>
    <col min="15" max="15" width="0" style="0" hidden="1" customWidth="1"/>
    <col min="17" max="17" width="12.69921875" style="0" customWidth="1"/>
  </cols>
  <sheetData>
    <row r="1" ht="29.25" customHeight="1"/>
    <row r="2" spans="2:13" ht="15.75">
      <c r="B2" s="95" t="s">
        <v>93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2:13" ht="15" customHeight="1">
      <c r="B3" s="3"/>
      <c r="C3" s="3"/>
      <c r="D3" s="3"/>
      <c r="E3" s="3"/>
      <c r="F3" s="3"/>
      <c r="G3" s="3"/>
      <c r="H3" s="3"/>
      <c r="I3" s="3"/>
      <c r="J3" s="4"/>
      <c r="K3" s="4"/>
      <c r="L3" s="3"/>
      <c r="M3" s="3"/>
    </row>
    <row r="4" spans="2:13" ht="76.5" customHeight="1">
      <c r="B4" s="99" t="s">
        <v>76</v>
      </c>
      <c r="C4" s="99"/>
      <c r="D4" s="102" t="s">
        <v>89</v>
      </c>
      <c r="E4" s="102"/>
      <c r="F4" s="102"/>
      <c r="G4" s="103" t="s">
        <v>90</v>
      </c>
      <c r="H4" s="103"/>
      <c r="I4" s="104"/>
      <c r="J4" s="105" t="s">
        <v>37</v>
      </c>
      <c r="K4" s="104"/>
      <c r="L4" s="102" t="s">
        <v>42</v>
      </c>
      <c r="M4" s="102"/>
    </row>
    <row r="5" spans="2:13" ht="33" customHeight="1">
      <c r="B5" s="99"/>
      <c r="C5" s="99"/>
      <c r="D5" s="64" t="s">
        <v>49</v>
      </c>
      <c r="E5" s="64" t="s">
        <v>50</v>
      </c>
      <c r="F5" s="63" t="s">
        <v>2</v>
      </c>
      <c r="G5" s="67" t="s">
        <v>49</v>
      </c>
      <c r="H5" s="67"/>
      <c r="I5" s="63" t="s">
        <v>2</v>
      </c>
      <c r="J5" s="85" t="s">
        <v>4</v>
      </c>
      <c r="K5" s="85" t="s">
        <v>2</v>
      </c>
      <c r="L5" s="63" t="s">
        <v>4</v>
      </c>
      <c r="M5" s="63" t="s">
        <v>2</v>
      </c>
    </row>
    <row r="6" spans="2:13" ht="15.75">
      <c r="B6" s="5" t="s">
        <v>5</v>
      </c>
      <c r="C6" s="54" t="s">
        <v>6</v>
      </c>
      <c r="D6" s="5">
        <v>199</v>
      </c>
      <c r="E6" s="5">
        <v>867</v>
      </c>
      <c r="F6" s="92">
        <v>37179.05</v>
      </c>
      <c r="G6" s="5">
        <v>245</v>
      </c>
      <c r="H6" s="92">
        <v>18929.4</v>
      </c>
      <c r="I6" s="65">
        <v>18929.4</v>
      </c>
      <c r="J6" s="86">
        <v>131</v>
      </c>
      <c r="K6" s="87">
        <v>0</v>
      </c>
      <c r="L6" s="19">
        <v>3</v>
      </c>
      <c r="M6" s="90">
        <v>1265.25</v>
      </c>
    </row>
    <row r="7" spans="2:13" ht="15.75">
      <c r="B7" s="5"/>
      <c r="C7" s="54" t="s">
        <v>68</v>
      </c>
      <c r="D7" s="5">
        <v>25</v>
      </c>
      <c r="E7" s="5">
        <v>135</v>
      </c>
      <c r="F7" s="92">
        <v>5726.2</v>
      </c>
      <c r="G7" s="5">
        <v>24</v>
      </c>
      <c r="H7" s="92">
        <v>2389.6</v>
      </c>
      <c r="I7" s="70">
        <v>2389.6</v>
      </c>
      <c r="J7" s="60">
        <v>10</v>
      </c>
      <c r="K7" s="87">
        <v>0</v>
      </c>
      <c r="L7" s="19">
        <v>2</v>
      </c>
      <c r="M7" s="90">
        <v>843.5</v>
      </c>
    </row>
    <row r="8" spans="2:15" ht="15.75">
      <c r="B8" s="5"/>
      <c r="C8" s="54" t="s">
        <v>69</v>
      </c>
      <c r="D8" s="5">
        <v>19</v>
      </c>
      <c r="E8" s="5">
        <v>114</v>
      </c>
      <c r="F8" s="92">
        <v>5626.4</v>
      </c>
      <c r="G8" s="5">
        <v>5</v>
      </c>
      <c r="H8" s="92">
        <v>529.6</v>
      </c>
      <c r="I8" s="65">
        <v>529.6</v>
      </c>
      <c r="J8" s="60">
        <v>11</v>
      </c>
      <c r="K8" s="87">
        <v>0</v>
      </c>
      <c r="L8" s="19">
        <v>2</v>
      </c>
      <c r="M8" s="90">
        <v>819.93</v>
      </c>
      <c r="O8" s="7" t="e">
        <f>#REF!+#REF!+#REF!+#REF!</f>
        <v>#REF!</v>
      </c>
    </row>
    <row r="9" spans="2:15" ht="15.75">
      <c r="B9" s="5" t="s">
        <v>66</v>
      </c>
      <c r="C9" s="54" t="s">
        <v>72</v>
      </c>
      <c r="D9" s="5">
        <v>38</v>
      </c>
      <c r="E9" s="5">
        <v>201</v>
      </c>
      <c r="F9" s="92">
        <v>7639.2</v>
      </c>
      <c r="G9" s="5">
        <v>26</v>
      </c>
      <c r="H9" s="92">
        <v>3936.89</v>
      </c>
      <c r="I9" s="65">
        <v>3936.89</v>
      </c>
      <c r="J9" s="60">
        <v>22</v>
      </c>
      <c r="K9" s="87">
        <v>0</v>
      </c>
      <c r="L9" s="19">
        <v>1</v>
      </c>
      <c r="M9" s="90">
        <v>421.75</v>
      </c>
      <c r="O9" s="7"/>
    </row>
    <row r="10" spans="2:15" ht="15.75">
      <c r="B10" s="5" t="s">
        <v>45</v>
      </c>
      <c r="C10" s="54" t="s">
        <v>46</v>
      </c>
      <c r="D10" s="5">
        <v>27</v>
      </c>
      <c r="E10" s="5">
        <v>104</v>
      </c>
      <c r="F10" s="92">
        <v>4578.6</v>
      </c>
      <c r="G10" s="5">
        <v>12</v>
      </c>
      <c r="H10" s="92">
        <v>828</v>
      </c>
      <c r="I10" s="65">
        <v>828</v>
      </c>
      <c r="J10" s="60">
        <v>20</v>
      </c>
      <c r="K10" s="87">
        <v>0</v>
      </c>
      <c r="L10" s="19">
        <v>1</v>
      </c>
      <c r="M10" s="90">
        <v>421.75</v>
      </c>
      <c r="O10" s="7" t="e">
        <f>#REF!</f>
        <v>#REF!</v>
      </c>
    </row>
    <row r="11" spans="2:13" ht="15.75">
      <c r="B11" s="5" t="s">
        <v>29</v>
      </c>
      <c r="C11" s="54" t="s">
        <v>30</v>
      </c>
      <c r="D11" s="5">
        <v>205</v>
      </c>
      <c r="E11" s="5">
        <v>1343</v>
      </c>
      <c r="F11" s="92">
        <v>48510.5</v>
      </c>
      <c r="G11" s="5">
        <v>29</v>
      </c>
      <c r="H11" s="92">
        <v>4688</v>
      </c>
      <c r="I11" s="65">
        <v>4688</v>
      </c>
      <c r="J11" s="88">
        <v>97</v>
      </c>
      <c r="K11" s="87">
        <v>0</v>
      </c>
      <c r="L11" s="19">
        <v>3</v>
      </c>
      <c r="M11" s="90">
        <v>1265.25</v>
      </c>
    </row>
    <row r="12" spans="2:13" ht="15.75">
      <c r="B12" s="5"/>
      <c r="C12" s="54" t="s">
        <v>31</v>
      </c>
      <c r="D12" s="5">
        <v>9</v>
      </c>
      <c r="E12" s="5">
        <v>27</v>
      </c>
      <c r="F12" s="92">
        <v>1012.4</v>
      </c>
      <c r="G12" s="5">
        <v>0</v>
      </c>
      <c r="H12" s="92">
        <v>0</v>
      </c>
      <c r="I12" s="65">
        <v>0</v>
      </c>
      <c r="J12" s="60">
        <v>8</v>
      </c>
      <c r="K12" s="87">
        <v>0</v>
      </c>
      <c r="L12" s="19">
        <v>0</v>
      </c>
      <c r="M12" s="90">
        <v>0</v>
      </c>
    </row>
    <row r="13" spans="2:15" ht="15.75">
      <c r="B13" s="5"/>
      <c r="C13" s="54" t="s">
        <v>32</v>
      </c>
      <c r="D13" s="54">
        <v>6</v>
      </c>
      <c r="E13" s="54">
        <v>29</v>
      </c>
      <c r="F13" s="93">
        <v>2091.6</v>
      </c>
      <c r="G13" s="54">
        <v>0</v>
      </c>
      <c r="H13" s="93">
        <v>0</v>
      </c>
      <c r="I13" s="65">
        <v>0</v>
      </c>
      <c r="J13" s="60">
        <v>2</v>
      </c>
      <c r="K13" s="87">
        <v>0</v>
      </c>
      <c r="L13" s="68">
        <v>1</v>
      </c>
      <c r="M13" s="91">
        <v>471.75</v>
      </c>
      <c r="O13" s="7" t="e">
        <f>#REF!+#REF!+#REF!</f>
        <v>#REF!</v>
      </c>
    </row>
    <row r="14" spans="2:15" ht="15.75">
      <c r="B14" s="5" t="s">
        <v>8</v>
      </c>
      <c r="C14" s="54" t="s">
        <v>9</v>
      </c>
      <c r="D14" s="5">
        <v>68</v>
      </c>
      <c r="E14" s="5">
        <v>255</v>
      </c>
      <c r="F14" s="92">
        <v>14012</v>
      </c>
      <c r="G14" s="5">
        <v>23</v>
      </c>
      <c r="H14" s="92">
        <v>4656</v>
      </c>
      <c r="I14" s="65">
        <v>4656</v>
      </c>
      <c r="J14" s="60">
        <v>139</v>
      </c>
      <c r="K14" s="87">
        <v>0</v>
      </c>
      <c r="L14" s="19">
        <v>4</v>
      </c>
      <c r="M14" s="90">
        <v>1687</v>
      </c>
      <c r="O14" s="7"/>
    </row>
    <row r="15" spans="2:15" ht="15.75">
      <c r="B15" s="5"/>
      <c r="C15" s="54" t="s">
        <v>10</v>
      </c>
      <c r="D15" s="5">
        <v>30</v>
      </c>
      <c r="E15" s="5">
        <v>122</v>
      </c>
      <c r="F15" s="92">
        <v>6298.88</v>
      </c>
      <c r="G15" s="5">
        <v>0</v>
      </c>
      <c r="H15" s="92">
        <v>0</v>
      </c>
      <c r="I15" s="65">
        <v>0</v>
      </c>
      <c r="J15" s="60">
        <v>71</v>
      </c>
      <c r="K15" s="87">
        <v>0</v>
      </c>
      <c r="L15" s="19">
        <v>1</v>
      </c>
      <c r="M15" s="90">
        <v>421.75</v>
      </c>
      <c r="O15" s="7" t="e">
        <f>#REF!+#REF!</f>
        <v>#REF!</v>
      </c>
    </row>
    <row r="16" spans="2:15" ht="15.75">
      <c r="B16" s="5" t="s">
        <v>11</v>
      </c>
      <c r="C16" s="54" t="s">
        <v>12</v>
      </c>
      <c r="D16" s="5">
        <v>29</v>
      </c>
      <c r="E16" s="5">
        <v>151</v>
      </c>
      <c r="F16" s="92">
        <v>7140</v>
      </c>
      <c r="G16" s="5">
        <v>9</v>
      </c>
      <c r="H16" s="92">
        <v>1684</v>
      </c>
      <c r="I16" s="65">
        <v>1684</v>
      </c>
      <c r="J16" s="60">
        <v>3</v>
      </c>
      <c r="K16" s="87">
        <v>0</v>
      </c>
      <c r="L16" s="19">
        <v>1</v>
      </c>
      <c r="M16" s="90">
        <v>421.75</v>
      </c>
      <c r="O16" s="7"/>
    </row>
    <row r="17" spans="2:13" ht="15.75">
      <c r="B17" s="5"/>
      <c r="C17" s="54" t="s">
        <v>13</v>
      </c>
      <c r="D17" s="5">
        <v>20</v>
      </c>
      <c r="E17" s="5">
        <v>61</v>
      </c>
      <c r="F17" s="92">
        <v>2645.9</v>
      </c>
      <c r="G17" s="5">
        <v>2</v>
      </c>
      <c r="H17" s="92">
        <v>360</v>
      </c>
      <c r="I17" s="65">
        <v>360</v>
      </c>
      <c r="J17" s="60">
        <v>2</v>
      </c>
      <c r="K17" s="87">
        <v>0</v>
      </c>
      <c r="L17" s="19">
        <v>0</v>
      </c>
      <c r="M17" s="90">
        <v>0</v>
      </c>
    </row>
    <row r="18" spans="2:15" ht="15.75">
      <c r="B18" s="5"/>
      <c r="C18" s="54" t="s">
        <v>14</v>
      </c>
      <c r="D18" s="5">
        <v>27</v>
      </c>
      <c r="E18" s="5">
        <v>93</v>
      </c>
      <c r="F18" s="92">
        <v>4150</v>
      </c>
      <c r="G18" s="5">
        <v>23</v>
      </c>
      <c r="H18" s="92">
        <v>7694</v>
      </c>
      <c r="I18" s="65">
        <v>7694</v>
      </c>
      <c r="J18" s="60">
        <v>2</v>
      </c>
      <c r="K18" s="87">
        <v>0</v>
      </c>
      <c r="L18" s="19">
        <v>0</v>
      </c>
      <c r="M18" s="90">
        <v>0</v>
      </c>
      <c r="O18" s="7" t="e">
        <f>#REF!+#REF!+#REF!</f>
        <v>#REF!</v>
      </c>
    </row>
    <row r="19" spans="2:15" ht="15.75">
      <c r="B19" s="5" t="s">
        <v>15</v>
      </c>
      <c r="C19" s="54" t="s">
        <v>16</v>
      </c>
      <c r="D19" s="5">
        <v>58</v>
      </c>
      <c r="E19" s="5">
        <v>143</v>
      </c>
      <c r="F19" s="92">
        <v>7464.4</v>
      </c>
      <c r="G19" s="5">
        <v>17</v>
      </c>
      <c r="H19" s="92">
        <v>1184</v>
      </c>
      <c r="I19" s="65">
        <v>1184</v>
      </c>
      <c r="J19" s="60">
        <v>115</v>
      </c>
      <c r="K19" s="87">
        <v>0</v>
      </c>
      <c r="L19" s="19">
        <v>0</v>
      </c>
      <c r="M19" s="90">
        <v>0</v>
      </c>
      <c r="O19" s="7" t="e">
        <f>#REF!</f>
        <v>#REF!</v>
      </c>
    </row>
    <row r="20" spans="2:13" ht="15.75">
      <c r="B20" s="5" t="s">
        <v>17</v>
      </c>
      <c r="C20" s="54" t="s">
        <v>18</v>
      </c>
      <c r="D20" s="5">
        <v>274</v>
      </c>
      <c r="E20" s="5">
        <v>940</v>
      </c>
      <c r="F20" s="92">
        <v>50797.76</v>
      </c>
      <c r="G20" s="5">
        <v>3</v>
      </c>
      <c r="H20" s="92">
        <v>396</v>
      </c>
      <c r="I20" s="65">
        <v>396</v>
      </c>
      <c r="J20" s="60">
        <v>125</v>
      </c>
      <c r="K20" s="87">
        <v>0</v>
      </c>
      <c r="L20" s="19">
        <v>3</v>
      </c>
      <c r="M20" s="90">
        <v>1687</v>
      </c>
    </row>
    <row r="21" spans="2:13" ht="15.75">
      <c r="B21" s="5"/>
      <c r="C21" s="54" t="s">
        <v>26</v>
      </c>
      <c r="D21" s="5">
        <v>29</v>
      </c>
      <c r="E21" s="5">
        <v>137</v>
      </c>
      <c r="F21" s="92">
        <v>6117</v>
      </c>
      <c r="G21" s="5">
        <v>0</v>
      </c>
      <c r="H21" s="92">
        <v>0</v>
      </c>
      <c r="I21" s="65">
        <v>0</v>
      </c>
      <c r="J21" s="60">
        <v>20</v>
      </c>
      <c r="K21" s="87">
        <v>0</v>
      </c>
      <c r="L21" s="19">
        <v>0</v>
      </c>
      <c r="M21" s="90">
        <v>0</v>
      </c>
    </row>
    <row r="22" spans="2:15" ht="15.75">
      <c r="B22" s="5"/>
      <c r="C22" s="54" t="s">
        <v>47</v>
      </c>
      <c r="D22" s="5">
        <v>86</v>
      </c>
      <c r="E22" s="5">
        <v>592</v>
      </c>
      <c r="F22" s="92">
        <v>30468.4</v>
      </c>
      <c r="G22" s="5">
        <v>1</v>
      </c>
      <c r="H22" s="92">
        <v>285.6</v>
      </c>
      <c r="I22" s="65">
        <v>285.6</v>
      </c>
      <c r="J22" s="60">
        <v>14</v>
      </c>
      <c r="K22" s="87">
        <v>0</v>
      </c>
      <c r="L22" s="19">
        <v>3</v>
      </c>
      <c r="M22" s="90">
        <v>1265.25</v>
      </c>
      <c r="O22" s="7" t="e">
        <f>#REF!+#REF!+#REF!</f>
        <v>#REF!</v>
      </c>
    </row>
    <row r="23" spans="2:15" ht="15.75">
      <c r="B23" s="5" t="s">
        <v>19</v>
      </c>
      <c r="C23" s="54" t="s">
        <v>20</v>
      </c>
      <c r="D23" s="5">
        <v>307</v>
      </c>
      <c r="E23" s="5">
        <v>1124</v>
      </c>
      <c r="F23" s="92">
        <v>59867.6</v>
      </c>
      <c r="G23" s="5">
        <v>2</v>
      </c>
      <c r="H23" s="92">
        <v>241</v>
      </c>
      <c r="I23" s="65">
        <v>241</v>
      </c>
      <c r="J23" s="60">
        <v>60</v>
      </c>
      <c r="K23" s="87">
        <v>0</v>
      </c>
      <c r="L23" s="19">
        <v>3</v>
      </c>
      <c r="M23" s="90">
        <v>1265.25</v>
      </c>
      <c r="O23" s="7" t="e">
        <f>#REF!</f>
        <v>#REF!</v>
      </c>
    </row>
    <row r="24" spans="2:13" ht="15.75">
      <c r="B24" s="5"/>
      <c r="C24" s="54" t="s">
        <v>48</v>
      </c>
      <c r="D24" s="5">
        <v>89</v>
      </c>
      <c r="E24" s="5">
        <v>379</v>
      </c>
      <c r="F24" s="92">
        <v>19856</v>
      </c>
      <c r="G24" s="5">
        <v>0</v>
      </c>
      <c r="H24" s="92">
        <v>0</v>
      </c>
      <c r="I24" s="65">
        <v>0</v>
      </c>
      <c r="J24" s="60">
        <v>0</v>
      </c>
      <c r="K24" s="87">
        <v>0</v>
      </c>
      <c r="L24" s="19">
        <v>0</v>
      </c>
      <c r="M24" s="90">
        <v>0</v>
      </c>
    </row>
    <row r="25" spans="2:13" ht="15.75">
      <c r="B25" s="5" t="s">
        <v>35</v>
      </c>
      <c r="C25" s="54" t="s">
        <v>33</v>
      </c>
      <c r="D25" s="5">
        <v>343</v>
      </c>
      <c r="E25" s="5">
        <v>2507</v>
      </c>
      <c r="F25" s="92">
        <v>169785.5</v>
      </c>
      <c r="G25" s="5">
        <v>3</v>
      </c>
      <c r="H25" s="92">
        <v>632</v>
      </c>
      <c r="I25" s="65">
        <v>632</v>
      </c>
      <c r="J25" s="86">
        <v>113</v>
      </c>
      <c r="K25" s="87">
        <v>0</v>
      </c>
      <c r="L25" s="19">
        <v>3</v>
      </c>
      <c r="M25" s="90">
        <v>1265.25</v>
      </c>
    </row>
    <row r="26" spans="2:13" ht="15.75">
      <c r="B26" s="5" t="s">
        <v>21</v>
      </c>
      <c r="C26" s="54" t="s">
        <v>22</v>
      </c>
      <c r="D26" s="5">
        <v>292</v>
      </c>
      <c r="E26" s="5">
        <v>1521</v>
      </c>
      <c r="F26" s="92">
        <v>78077.1</v>
      </c>
      <c r="G26" s="5">
        <v>35</v>
      </c>
      <c r="H26" s="92">
        <v>2457</v>
      </c>
      <c r="I26" s="65">
        <v>2457</v>
      </c>
      <c r="J26" s="86">
        <v>36</v>
      </c>
      <c r="K26" s="87">
        <v>0</v>
      </c>
      <c r="L26" s="19">
        <v>0</v>
      </c>
      <c r="M26" s="90">
        <v>0</v>
      </c>
    </row>
    <row r="27" spans="2:13" ht="15.75">
      <c r="B27" s="5" t="s">
        <v>65</v>
      </c>
      <c r="C27" s="54" t="s">
        <v>70</v>
      </c>
      <c r="D27" s="5">
        <v>95</v>
      </c>
      <c r="E27" s="5">
        <v>433</v>
      </c>
      <c r="F27" s="92">
        <v>20486.79</v>
      </c>
      <c r="G27" s="5">
        <v>3</v>
      </c>
      <c r="H27" s="92">
        <v>190</v>
      </c>
      <c r="I27" s="65">
        <v>190</v>
      </c>
      <c r="J27" s="60">
        <v>27</v>
      </c>
      <c r="K27" s="87">
        <v>0</v>
      </c>
      <c r="L27" s="19">
        <v>0</v>
      </c>
      <c r="M27" s="90">
        <v>0</v>
      </c>
    </row>
    <row r="28" spans="2:15" ht="15.75">
      <c r="B28" s="5"/>
      <c r="C28" s="54" t="s">
        <v>71</v>
      </c>
      <c r="D28" s="5">
        <v>28</v>
      </c>
      <c r="E28" s="5">
        <v>93</v>
      </c>
      <c r="F28" s="92">
        <v>4554.2</v>
      </c>
      <c r="G28" s="5">
        <v>4</v>
      </c>
      <c r="H28" s="92">
        <v>594.8</v>
      </c>
      <c r="I28" s="65">
        <v>594.8</v>
      </c>
      <c r="J28" s="60">
        <v>22</v>
      </c>
      <c r="K28" s="87">
        <v>0</v>
      </c>
      <c r="L28" s="19">
        <v>1</v>
      </c>
      <c r="M28" s="90">
        <v>421.75</v>
      </c>
      <c r="O28" s="7" t="e">
        <f>#REF!+#REF!+#REF!</f>
        <v>#REF!</v>
      </c>
    </row>
    <row r="29" spans="2:13" ht="15.75">
      <c r="B29" s="5" t="s">
        <v>23</v>
      </c>
      <c r="C29" s="54" t="s">
        <v>24</v>
      </c>
      <c r="D29" s="5">
        <v>220</v>
      </c>
      <c r="E29" s="5">
        <v>847</v>
      </c>
      <c r="F29" s="92">
        <v>50327.8</v>
      </c>
      <c r="G29" s="5">
        <v>45</v>
      </c>
      <c r="H29" s="92">
        <v>3916</v>
      </c>
      <c r="I29" s="65">
        <v>3916</v>
      </c>
      <c r="J29" s="60">
        <v>102</v>
      </c>
      <c r="K29" s="87">
        <v>0</v>
      </c>
      <c r="L29" s="19">
        <v>4</v>
      </c>
      <c r="M29" s="90">
        <v>1862</v>
      </c>
    </row>
    <row r="30" spans="2:13" ht="15.75">
      <c r="B30" s="5"/>
      <c r="C30" s="54" t="s">
        <v>34</v>
      </c>
      <c r="D30" s="5">
        <v>36</v>
      </c>
      <c r="E30" s="5">
        <v>142</v>
      </c>
      <c r="F30" s="92">
        <v>7122</v>
      </c>
      <c r="G30" s="5">
        <v>0</v>
      </c>
      <c r="H30" s="92">
        <v>0</v>
      </c>
      <c r="I30" s="65">
        <v>0</v>
      </c>
      <c r="J30" s="60">
        <v>43</v>
      </c>
      <c r="K30" s="87">
        <v>0</v>
      </c>
      <c r="L30" s="19">
        <v>2</v>
      </c>
      <c r="M30" s="90">
        <v>1002.5</v>
      </c>
    </row>
    <row r="31" spans="2:13" ht="15.75">
      <c r="B31" s="98" t="s">
        <v>25</v>
      </c>
      <c r="C31" s="98"/>
      <c r="D31" s="82">
        <f aca="true" t="shared" si="0" ref="D31:M31">SUM(D6:D30)</f>
        <v>2559</v>
      </c>
      <c r="E31" s="82">
        <f t="shared" si="0"/>
        <v>12360</v>
      </c>
      <c r="F31" s="80">
        <f t="shared" si="0"/>
        <v>651535.28</v>
      </c>
      <c r="G31" s="83">
        <f t="shared" si="0"/>
        <v>511</v>
      </c>
      <c r="H31" s="81">
        <f t="shared" si="0"/>
        <v>55591.89</v>
      </c>
      <c r="I31" s="80">
        <f t="shared" si="0"/>
        <v>55591.89</v>
      </c>
      <c r="J31" s="89">
        <f t="shared" si="0"/>
        <v>1195</v>
      </c>
      <c r="K31" s="80">
        <f t="shared" si="0"/>
        <v>0</v>
      </c>
      <c r="L31" s="84">
        <f t="shared" si="0"/>
        <v>38</v>
      </c>
      <c r="M31" s="80">
        <f t="shared" si="0"/>
        <v>16808.68</v>
      </c>
    </row>
    <row r="33" ht="15.75">
      <c r="M33" s="20"/>
    </row>
    <row r="34" spans="4:8" ht="15.75">
      <c r="D34" s="7"/>
      <c r="E34" s="7"/>
      <c r="F34" s="7"/>
      <c r="G34" s="7"/>
      <c r="H34" s="7"/>
    </row>
    <row r="35" spans="7:13" ht="15.75">
      <c r="G35" s="7"/>
      <c r="H35" s="7"/>
      <c r="M35" s="7"/>
    </row>
    <row r="36" spans="9:10" ht="15.75">
      <c r="I36" s="7"/>
      <c r="J36" s="7"/>
    </row>
    <row r="37" ht="15.75">
      <c r="L37" s="7"/>
    </row>
  </sheetData>
  <sheetProtection/>
  <mergeCells count="7">
    <mergeCell ref="B31:C31"/>
    <mergeCell ref="B2:M2"/>
    <mergeCell ref="B4:C5"/>
    <mergeCell ref="D4:F4"/>
    <mergeCell ref="G4:I4"/>
    <mergeCell ref="J4:K4"/>
    <mergeCell ref="L4:M4"/>
  </mergeCells>
  <printOptions/>
  <pageMargins left="0" right="0" top="0" bottom="0" header="0.511811023622047" footer="0.511811023622047"/>
  <pageSetup horizontalDpi="600" verticalDpi="600" orientation="landscape" paperSize="9" r:id="rId1"/>
  <headerFooter alignWithMargins="0">
    <oddHeader>&amp;L&amp;"Arial Narrow,Italic"Ministarstvo rada i socijlanog staranja&amp;"Arial Narrow,Regular"
&amp;"Arial Narrow,Italic"Direktorat za informatiku i analitičko-statističke poslove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H37"/>
  <sheetViews>
    <sheetView zoomScalePageLayoutView="0" workbookViewId="0" topLeftCell="B1">
      <selection activeCell="J16" sqref="J16"/>
    </sheetView>
  </sheetViews>
  <sheetFormatPr defaultColWidth="8.796875" defaultRowHeight="15"/>
  <cols>
    <col min="1" max="1" width="9.69921875" style="0" customWidth="1"/>
    <col min="2" max="2" width="9.69921875" style="0" bestFit="1" customWidth="1"/>
    <col min="3" max="3" width="11.3984375" style="0" customWidth="1"/>
    <col min="4" max="4" width="10.59765625" style="0" customWidth="1"/>
    <col min="5" max="5" width="20.59765625" style="0" customWidth="1"/>
    <col min="6" max="6" width="9.3984375" style="0" customWidth="1"/>
    <col min="7" max="7" width="13.69921875" style="0" customWidth="1"/>
    <col min="8" max="8" width="9.8984375" style="0" bestFit="1" customWidth="1"/>
    <col min="10" max="10" width="20.3984375" style="0" customWidth="1"/>
  </cols>
  <sheetData>
    <row r="1" ht="48.75" customHeight="1"/>
    <row r="2" spans="2:7" ht="24.75" customHeight="1">
      <c r="B2" s="106" t="s">
        <v>95</v>
      </c>
      <c r="C2" s="106"/>
      <c r="D2" s="106"/>
      <c r="E2" s="106"/>
      <c r="F2" s="106"/>
      <c r="G2" s="106"/>
    </row>
    <row r="3" ht="10.5" customHeight="1" hidden="1" thickBot="1"/>
    <row r="5" spans="2:7" ht="13.5" customHeight="1">
      <c r="B5" s="99" t="s">
        <v>76</v>
      </c>
      <c r="C5" s="99"/>
      <c r="D5" s="100" t="s">
        <v>44</v>
      </c>
      <c r="E5" s="100"/>
      <c r="F5" s="107" t="s">
        <v>43</v>
      </c>
      <c r="G5" s="108"/>
    </row>
    <row r="6" spans="2:7" ht="57.75" customHeight="1">
      <c r="B6" s="99"/>
      <c r="C6" s="99"/>
      <c r="D6" s="100"/>
      <c r="E6" s="100"/>
      <c r="F6" s="109"/>
      <c r="G6" s="110"/>
    </row>
    <row r="7" spans="2:7" ht="17.25" customHeight="1">
      <c r="B7" s="99"/>
      <c r="C7" s="99"/>
      <c r="D7" s="63" t="s">
        <v>4</v>
      </c>
      <c r="E7" s="63" t="s">
        <v>2</v>
      </c>
      <c r="F7" s="63" t="s">
        <v>4</v>
      </c>
      <c r="G7" s="63" t="s">
        <v>2</v>
      </c>
    </row>
    <row r="8" spans="2:7" ht="15.75">
      <c r="B8" s="5" t="s">
        <v>5</v>
      </c>
      <c r="C8" s="5" t="s">
        <v>6</v>
      </c>
      <c r="D8" s="52">
        <v>523</v>
      </c>
      <c r="E8" s="53">
        <v>52731.74</v>
      </c>
      <c r="F8" s="5">
        <v>162</v>
      </c>
      <c r="G8" s="92">
        <v>169616.76</v>
      </c>
    </row>
    <row r="9" spans="2:7" ht="15.75">
      <c r="B9" s="5"/>
      <c r="C9" s="5" t="s">
        <v>68</v>
      </c>
      <c r="D9" s="52">
        <v>64</v>
      </c>
      <c r="E9" s="53">
        <v>6375.27</v>
      </c>
      <c r="F9" s="5">
        <v>15</v>
      </c>
      <c r="G9" s="92">
        <v>14299.2</v>
      </c>
    </row>
    <row r="10" spans="2:7" ht="15.75">
      <c r="B10" s="18"/>
      <c r="C10" s="5" t="s">
        <v>69</v>
      </c>
      <c r="D10" s="52">
        <v>81</v>
      </c>
      <c r="E10" s="53">
        <v>7853.9</v>
      </c>
      <c r="F10" s="5">
        <v>12</v>
      </c>
      <c r="G10" s="92">
        <v>11439.36</v>
      </c>
    </row>
    <row r="11" spans="2:7" ht="15.75">
      <c r="B11" s="5" t="s">
        <v>66</v>
      </c>
      <c r="C11" s="5" t="s">
        <v>67</v>
      </c>
      <c r="D11" s="54">
        <v>48</v>
      </c>
      <c r="E11" s="53">
        <v>4608.06</v>
      </c>
      <c r="F11" s="5">
        <v>10</v>
      </c>
      <c r="G11" s="92">
        <v>9532.8</v>
      </c>
    </row>
    <row r="12" spans="2:7" ht="15.75">
      <c r="B12" s="5" t="s">
        <v>45</v>
      </c>
      <c r="C12" s="5" t="s">
        <v>7</v>
      </c>
      <c r="D12" s="52">
        <v>34</v>
      </c>
      <c r="E12" s="53">
        <v>3404.06</v>
      </c>
      <c r="F12" s="5">
        <v>9</v>
      </c>
      <c r="G12" s="92">
        <v>8579.52</v>
      </c>
    </row>
    <row r="13" spans="2:7" ht="15.75">
      <c r="B13" s="5" t="s">
        <v>29</v>
      </c>
      <c r="C13" s="5" t="s">
        <v>30</v>
      </c>
      <c r="D13" s="52">
        <v>213</v>
      </c>
      <c r="E13" s="53">
        <v>21350.68</v>
      </c>
      <c r="F13" s="5">
        <v>35</v>
      </c>
      <c r="G13" s="92">
        <v>36669.18</v>
      </c>
    </row>
    <row r="14" spans="2:7" ht="15.75">
      <c r="B14" s="5"/>
      <c r="C14" s="5" t="s">
        <v>31</v>
      </c>
      <c r="D14" s="52">
        <v>10</v>
      </c>
      <c r="E14" s="53">
        <v>911.24</v>
      </c>
      <c r="F14" s="5">
        <v>1</v>
      </c>
      <c r="G14" s="92">
        <v>1059.2</v>
      </c>
    </row>
    <row r="15" spans="2:7" ht="15.75">
      <c r="B15" s="5"/>
      <c r="C15" s="5" t="s">
        <v>32</v>
      </c>
      <c r="D15" s="52">
        <v>4</v>
      </c>
      <c r="E15" s="53">
        <v>384.89</v>
      </c>
      <c r="F15" s="54">
        <v>0</v>
      </c>
      <c r="G15" s="93">
        <v>0</v>
      </c>
    </row>
    <row r="16" spans="2:7" ht="15.75">
      <c r="B16" s="5" t="s">
        <v>8</v>
      </c>
      <c r="C16" s="5" t="s">
        <v>9</v>
      </c>
      <c r="D16" s="52">
        <v>144</v>
      </c>
      <c r="E16" s="53">
        <v>14690.8</v>
      </c>
      <c r="F16" s="5">
        <v>29</v>
      </c>
      <c r="G16" s="92">
        <v>32525.07</v>
      </c>
    </row>
    <row r="17" spans="2:7" ht="15.75">
      <c r="B17" s="5"/>
      <c r="C17" s="5" t="s">
        <v>10</v>
      </c>
      <c r="D17" s="52">
        <v>102</v>
      </c>
      <c r="E17" s="53">
        <v>10053.27</v>
      </c>
      <c r="F17" s="5">
        <v>12</v>
      </c>
      <c r="G17" s="92">
        <v>11439.36</v>
      </c>
    </row>
    <row r="18" spans="2:7" ht="15.75">
      <c r="B18" s="5" t="s">
        <v>11</v>
      </c>
      <c r="C18" s="5" t="s">
        <v>12</v>
      </c>
      <c r="D18" s="52">
        <v>52</v>
      </c>
      <c r="E18" s="53">
        <v>6060.06</v>
      </c>
      <c r="F18" s="5">
        <v>15</v>
      </c>
      <c r="G18" s="92">
        <v>17219.31</v>
      </c>
    </row>
    <row r="19" spans="2:7" ht="15.75">
      <c r="B19" s="5"/>
      <c r="C19" s="5" t="s">
        <v>13</v>
      </c>
      <c r="D19" s="52">
        <v>47</v>
      </c>
      <c r="E19" s="53">
        <v>4619.02</v>
      </c>
      <c r="F19" s="5">
        <v>10</v>
      </c>
      <c r="G19" s="92">
        <v>11545.28</v>
      </c>
    </row>
    <row r="20" spans="2:7" ht="15.75">
      <c r="B20" s="5"/>
      <c r="C20" s="5" t="s">
        <v>14</v>
      </c>
      <c r="D20" s="52">
        <v>49</v>
      </c>
      <c r="E20" s="53">
        <v>5356.31</v>
      </c>
      <c r="F20" s="5">
        <v>27</v>
      </c>
      <c r="G20" s="92">
        <v>29841.77</v>
      </c>
    </row>
    <row r="21" spans="2:7" ht="15.75">
      <c r="B21" s="5" t="s">
        <v>15</v>
      </c>
      <c r="C21" s="5" t="s">
        <v>16</v>
      </c>
      <c r="D21" s="52">
        <v>61</v>
      </c>
      <c r="E21" s="53">
        <v>5777</v>
      </c>
      <c r="F21" s="5">
        <v>13</v>
      </c>
      <c r="G21" s="92">
        <v>13345.92</v>
      </c>
    </row>
    <row r="22" spans="2:7" ht="15.75">
      <c r="B22" s="5" t="s">
        <v>17</v>
      </c>
      <c r="C22" s="5" t="s">
        <v>18</v>
      </c>
      <c r="D22" s="52">
        <v>122</v>
      </c>
      <c r="E22" s="53">
        <v>11909.4</v>
      </c>
      <c r="F22" s="5">
        <v>16</v>
      </c>
      <c r="G22" s="92">
        <v>16523.52</v>
      </c>
    </row>
    <row r="23" spans="2:7" ht="15.75">
      <c r="B23" s="5"/>
      <c r="C23" s="5" t="s">
        <v>26</v>
      </c>
      <c r="D23" s="52">
        <v>23</v>
      </c>
      <c r="E23" s="53">
        <v>2307.6</v>
      </c>
      <c r="F23" s="5">
        <v>1</v>
      </c>
      <c r="G23" s="92">
        <v>953.28</v>
      </c>
    </row>
    <row r="24" spans="2:7" ht="15.75">
      <c r="B24" s="5"/>
      <c r="C24" s="5" t="s">
        <v>47</v>
      </c>
      <c r="D24" s="52">
        <v>22</v>
      </c>
      <c r="E24" s="53">
        <v>1990.92</v>
      </c>
      <c r="F24" s="5">
        <v>2</v>
      </c>
      <c r="G24" s="92">
        <v>1906.56</v>
      </c>
    </row>
    <row r="25" spans="2:7" ht="15.75">
      <c r="B25" s="5" t="s">
        <v>19</v>
      </c>
      <c r="C25" s="5" t="s">
        <v>20</v>
      </c>
      <c r="D25" s="52">
        <v>70</v>
      </c>
      <c r="E25" s="53">
        <v>7002.62</v>
      </c>
      <c r="F25" s="5">
        <v>7</v>
      </c>
      <c r="G25" s="92">
        <v>7838.08</v>
      </c>
    </row>
    <row r="26" spans="2:7" ht="15.75">
      <c r="B26" s="5"/>
      <c r="C26" s="5" t="s">
        <v>48</v>
      </c>
      <c r="D26" s="52">
        <v>26</v>
      </c>
      <c r="E26" s="53">
        <v>2369.45</v>
      </c>
      <c r="F26" s="5">
        <v>8</v>
      </c>
      <c r="G26" s="92">
        <v>7626.24</v>
      </c>
    </row>
    <row r="27" spans="2:7" ht="15.75">
      <c r="B27" s="5" t="s">
        <v>35</v>
      </c>
      <c r="C27" s="5" t="s">
        <v>33</v>
      </c>
      <c r="D27" s="52">
        <v>166</v>
      </c>
      <c r="E27" s="53">
        <v>18641.08</v>
      </c>
      <c r="F27" s="5">
        <v>28</v>
      </c>
      <c r="G27" s="92">
        <v>28427.21</v>
      </c>
    </row>
    <row r="28" spans="2:7" ht="15.75">
      <c r="B28" s="5" t="s">
        <v>21</v>
      </c>
      <c r="C28" s="5" t="s">
        <v>22</v>
      </c>
      <c r="D28" s="52">
        <v>162</v>
      </c>
      <c r="E28" s="53">
        <v>16067.33</v>
      </c>
      <c r="F28" s="5">
        <v>25</v>
      </c>
      <c r="G28" s="92">
        <v>25103.04</v>
      </c>
    </row>
    <row r="29" spans="2:7" ht="15.75">
      <c r="B29" s="5" t="s">
        <v>65</v>
      </c>
      <c r="C29" s="5" t="s">
        <v>70</v>
      </c>
      <c r="D29" s="52">
        <v>13</v>
      </c>
      <c r="E29" s="53">
        <v>1286.26</v>
      </c>
      <c r="F29" s="5">
        <v>3</v>
      </c>
      <c r="G29" s="92">
        <v>2859.84</v>
      </c>
    </row>
    <row r="30" spans="2:7" ht="15.75">
      <c r="B30" s="5"/>
      <c r="C30" s="8" t="s">
        <v>71</v>
      </c>
      <c r="D30" s="52">
        <v>24</v>
      </c>
      <c r="E30" s="53">
        <v>2497.85</v>
      </c>
      <c r="F30" s="5">
        <v>5</v>
      </c>
      <c r="G30" s="92">
        <v>4872.32</v>
      </c>
    </row>
    <row r="31" spans="2:7" ht="15.75">
      <c r="B31" s="5" t="s">
        <v>23</v>
      </c>
      <c r="C31" s="5" t="s">
        <v>24</v>
      </c>
      <c r="D31" s="52">
        <v>59</v>
      </c>
      <c r="E31" s="53">
        <v>5812.85</v>
      </c>
      <c r="F31" s="5">
        <v>11</v>
      </c>
      <c r="G31" s="92">
        <v>11439.36</v>
      </c>
    </row>
    <row r="32" spans="2:7" ht="15.75" customHeight="1">
      <c r="B32" s="5"/>
      <c r="C32" s="5" t="s">
        <v>34</v>
      </c>
      <c r="D32" s="52">
        <v>12</v>
      </c>
      <c r="E32" s="53">
        <v>1223.76</v>
      </c>
      <c r="F32" s="5">
        <v>4</v>
      </c>
      <c r="G32" s="92">
        <v>4766.4</v>
      </c>
    </row>
    <row r="33" spans="2:7" ht="15.75">
      <c r="B33" s="98" t="s">
        <v>25</v>
      </c>
      <c r="C33" s="98"/>
      <c r="D33" s="57">
        <f>SUM(D8:D32)</f>
        <v>2131</v>
      </c>
      <c r="E33" s="48">
        <f>SUM(E8:E32)</f>
        <v>215285.42</v>
      </c>
      <c r="F33" s="57">
        <f>SUM(F8:F32)</f>
        <v>460</v>
      </c>
      <c r="G33" s="48">
        <f>SUM(G8:G32)</f>
        <v>479428.5800000001</v>
      </c>
    </row>
    <row r="34" spans="4:7" ht="15.75">
      <c r="D34" s="3"/>
      <c r="E34" s="3"/>
      <c r="F34" s="3"/>
      <c r="G34" s="3"/>
    </row>
    <row r="35" spans="4:7" ht="15.75">
      <c r="D35" s="3"/>
      <c r="E35" s="10"/>
      <c r="F35" s="3"/>
      <c r="G35" s="11"/>
    </row>
    <row r="36" spans="4:8" ht="15.75">
      <c r="D36" s="3"/>
      <c r="E36" s="3"/>
      <c r="F36" s="3"/>
      <c r="G36" s="3"/>
      <c r="H36" s="7"/>
    </row>
    <row r="37" ht="15.75">
      <c r="C37" s="2"/>
    </row>
  </sheetData>
  <sheetProtection/>
  <mergeCells count="5">
    <mergeCell ref="B2:G2"/>
    <mergeCell ref="B5:C7"/>
    <mergeCell ref="D5:E6"/>
    <mergeCell ref="B33:C33"/>
    <mergeCell ref="F5:G6"/>
  </mergeCells>
  <printOptions/>
  <pageMargins left="0.354330708661417" right="0" top="0" bottom="0" header="0.511811023622047" footer="0.511811023622047"/>
  <pageSetup horizontalDpi="600" verticalDpi="600" orientation="landscape" paperSize="9" r:id="rId1"/>
  <headerFooter alignWithMargins="0">
    <oddHeader>&amp;L&amp;"-,Italic"Ministarstvo rada i socijalnog staranja
Direktorat za informatiku i analitičko-statističke poslove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L41"/>
  <sheetViews>
    <sheetView zoomScalePageLayoutView="0" workbookViewId="0" topLeftCell="B1">
      <selection activeCell="K43" sqref="K43"/>
    </sheetView>
  </sheetViews>
  <sheetFormatPr defaultColWidth="8.796875" defaultRowHeight="15"/>
  <cols>
    <col min="1" max="1" width="9.69921875" style="0" bestFit="1" customWidth="1"/>
    <col min="2" max="2" width="11.3984375" style="0" customWidth="1"/>
    <col min="3" max="3" width="8.59765625" style="0" hidden="1" customWidth="1"/>
    <col min="4" max="4" width="12.5" style="0" hidden="1" customWidth="1"/>
    <col min="5" max="5" width="8.59765625" style="0" customWidth="1"/>
    <col min="6" max="6" width="15.59765625" style="0" customWidth="1"/>
    <col min="7" max="7" width="8.59765625" style="0" customWidth="1"/>
    <col min="8" max="8" width="15.59765625" style="0" customWidth="1"/>
    <col min="9" max="9" width="8.59765625" style="0" customWidth="1"/>
    <col min="10" max="10" width="15.5" style="0" customWidth="1"/>
    <col min="11" max="11" width="8.59765625" style="0" customWidth="1"/>
    <col min="12" max="12" width="15.59765625" style="0" customWidth="1"/>
    <col min="15" max="15" width="14.3984375" style="0" customWidth="1"/>
    <col min="16" max="17" width="11.3984375" style="0" customWidth="1"/>
  </cols>
  <sheetData>
    <row r="1" ht="38.25" customHeight="1"/>
    <row r="2" spans="1:12" ht="40.5" customHeight="1">
      <c r="A2" s="95" t="s">
        <v>94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</row>
    <row r="3" ht="8.25" customHeight="1"/>
    <row r="4" ht="7.5" customHeight="1"/>
    <row r="5" spans="1:12" ht="13.5" customHeight="1">
      <c r="A5" s="99" t="s">
        <v>76</v>
      </c>
      <c r="B5" s="99"/>
      <c r="C5" s="111" t="s">
        <v>73</v>
      </c>
      <c r="D5" s="111"/>
      <c r="E5" s="107" t="s">
        <v>77</v>
      </c>
      <c r="F5" s="108"/>
      <c r="G5" s="107" t="s">
        <v>78</v>
      </c>
      <c r="H5" s="108"/>
      <c r="I5" s="107" t="s">
        <v>82</v>
      </c>
      <c r="J5" s="108"/>
      <c r="K5" s="107" t="s">
        <v>74</v>
      </c>
      <c r="L5" s="108"/>
    </row>
    <row r="6" spans="1:12" ht="45.75" customHeight="1">
      <c r="A6" s="99"/>
      <c r="B6" s="99"/>
      <c r="C6" s="111"/>
      <c r="D6" s="111"/>
      <c r="E6" s="109"/>
      <c r="F6" s="110"/>
      <c r="G6" s="109"/>
      <c r="H6" s="110"/>
      <c r="I6" s="109"/>
      <c r="J6" s="110"/>
      <c r="K6" s="109"/>
      <c r="L6" s="110"/>
    </row>
    <row r="7" spans="1:12" ht="17.25" customHeight="1">
      <c r="A7" s="99"/>
      <c r="B7" s="99"/>
      <c r="C7" s="6" t="s">
        <v>4</v>
      </c>
      <c r="D7" s="6" t="s">
        <v>2</v>
      </c>
      <c r="E7" s="63" t="s">
        <v>4</v>
      </c>
      <c r="F7" s="63" t="s">
        <v>2</v>
      </c>
      <c r="G7" s="63" t="s">
        <v>4</v>
      </c>
      <c r="H7" s="63" t="s">
        <v>2</v>
      </c>
      <c r="I7" s="63" t="s">
        <v>4</v>
      </c>
      <c r="J7" s="63" t="s">
        <v>2</v>
      </c>
      <c r="K7" s="63" t="s">
        <v>4</v>
      </c>
      <c r="L7" s="63" t="s">
        <v>2</v>
      </c>
    </row>
    <row r="8" spans="1:12" ht="15.75">
      <c r="A8" s="24" t="s">
        <v>5</v>
      </c>
      <c r="B8" s="24" t="s">
        <v>6</v>
      </c>
      <c r="C8" s="27">
        <v>0</v>
      </c>
      <c r="D8" s="28">
        <v>0</v>
      </c>
      <c r="E8" s="69">
        <v>43</v>
      </c>
      <c r="F8" s="65">
        <v>11774.96</v>
      </c>
      <c r="G8" s="69">
        <v>43</v>
      </c>
      <c r="H8" s="65">
        <v>3036.4</v>
      </c>
      <c r="I8" s="52">
        <v>3043</v>
      </c>
      <c r="J8" s="53">
        <v>725007.1</v>
      </c>
      <c r="K8" s="52">
        <v>847</v>
      </c>
      <c r="L8" s="53">
        <v>227631.7</v>
      </c>
    </row>
    <row r="9" spans="1:12" ht="15.75">
      <c r="A9" s="24"/>
      <c r="B9" s="24" t="s">
        <v>68</v>
      </c>
      <c r="C9" s="27">
        <v>0</v>
      </c>
      <c r="D9" s="28">
        <v>0</v>
      </c>
      <c r="E9" s="69">
        <v>5</v>
      </c>
      <c r="F9" s="65">
        <v>1321</v>
      </c>
      <c r="G9" s="69">
        <v>5</v>
      </c>
      <c r="H9" s="65">
        <v>340.65</v>
      </c>
      <c r="I9" s="52">
        <v>391</v>
      </c>
      <c r="J9" s="53">
        <v>85810.03</v>
      </c>
      <c r="K9" s="52">
        <v>70</v>
      </c>
      <c r="L9" s="53">
        <v>18429.7</v>
      </c>
    </row>
    <row r="10" spans="1:12" ht="15.75">
      <c r="A10" s="24"/>
      <c r="B10" s="24" t="s">
        <v>69</v>
      </c>
      <c r="C10" s="27">
        <v>0</v>
      </c>
      <c r="D10" s="28">
        <v>0</v>
      </c>
      <c r="E10" s="69">
        <v>3</v>
      </c>
      <c r="F10" s="65">
        <v>792</v>
      </c>
      <c r="G10" s="69">
        <v>3</v>
      </c>
      <c r="H10" s="65">
        <v>204.24</v>
      </c>
      <c r="I10" s="52">
        <v>589</v>
      </c>
      <c r="J10" s="53">
        <v>117065.8</v>
      </c>
      <c r="K10" s="52">
        <v>84</v>
      </c>
      <c r="L10" s="53">
        <v>22165.45</v>
      </c>
    </row>
    <row r="11" spans="1:12" ht="15.75">
      <c r="A11" s="24" t="s">
        <v>66</v>
      </c>
      <c r="B11" s="24" t="s">
        <v>67</v>
      </c>
      <c r="C11" s="27">
        <v>0</v>
      </c>
      <c r="D11" s="28">
        <v>0</v>
      </c>
      <c r="E11" s="69">
        <v>4</v>
      </c>
      <c r="F11" s="65">
        <v>1272</v>
      </c>
      <c r="G11" s="69">
        <v>4</v>
      </c>
      <c r="H11" s="65">
        <v>328</v>
      </c>
      <c r="I11" s="52">
        <v>482</v>
      </c>
      <c r="J11" s="53">
        <v>113136</v>
      </c>
      <c r="K11" s="52">
        <v>88</v>
      </c>
      <c r="L11" s="53">
        <v>23659.75</v>
      </c>
    </row>
    <row r="12" spans="1:12" ht="15.75">
      <c r="A12" s="24" t="s">
        <v>45</v>
      </c>
      <c r="B12" s="24" t="s">
        <v>7</v>
      </c>
      <c r="C12" s="27">
        <v>0</v>
      </c>
      <c r="D12" s="28">
        <v>0</v>
      </c>
      <c r="E12" s="69">
        <v>2</v>
      </c>
      <c r="F12" s="65">
        <v>672</v>
      </c>
      <c r="G12" s="69">
        <v>2</v>
      </c>
      <c r="H12" s="65">
        <v>173.28</v>
      </c>
      <c r="I12" s="52">
        <v>387</v>
      </c>
      <c r="J12" s="53">
        <v>113871.48</v>
      </c>
      <c r="K12" s="52">
        <v>85</v>
      </c>
      <c r="L12" s="53">
        <v>22165.45</v>
      </c>
    </row>
    <row r="13" spans="1:12" ht="15.75">
      <c r="A13" s="24" t="s">
        <v>29</v>
      </c>
      <c r="B13" s="24" t="s">
        <v>30</v>
      </c>
      <c r="C13" s="27">
        <v>0</v>
      </c>
      <c r="D13" s="28">
        <v>0</v>
      </c>
      <c r="E13" s="69">
        <v>14</v>
      </c>
      <c r="F13" s="65">
        <v>3414</v>
      </c>
      <c r="G13" s="69">
        <v>14</v>
      </c>
      <c r="H13" s="65">
        <v>880.38</v>
      </c>
      <c r="I13" s="52">
        <v>1830</v>
      </c>
      <c r="J13" s="53">
        <v>428043.71</v>
      </c>
      <c r="K13" s="52">
        <v>324</v>
      </c>
      <c r="L13" s="53">
        <v>86420.35</v>
      </c>
    </row>
    <row r="14" spans="1:12" ht="15.75">
      <c r="A14" s="24"/>
      <c r="B14" s="24" t="s">
        <v>31</v>
      </c>
      <c r="C14" s="27">
        <v>0</v>
      </c>
      <c r="D14" s="28">
        <v>0</v>
      </c>
      <c r="E14" s="69">
        <v>0</v>
      </c>
      <c r="F14" s="65">
        <v>0</v>
      </c>
      <c r="G14" s="69">
        <v>0</v>
      </c>
      <c r="H14" s="65">
        <v>0</v>
      </c>
      <c r="I14" s="52">
        <v>84</v>
      </c>
      <c r="J14" s="53">
        <v>22013.42</v>
      </c>
      <c r="K14" s="52">
        <v>10</v>
      </c>
      <c r="L14" s="53">
        <v>2490.5</v>
      </c>
    </row>
    <row r="15" spans="1:12" ht="15.75">
      <c r="A15" s="24"/>
      <c r="B15" s="24" t="s">
        <v>32</v>
      </c>
      <c r="C15" s="27">
        <v>0</v>
      </c>
      <c r="D15" s="28">
        <v>0</v>
      </c>
      <c r="E15" s="69">
        <v>0</v>
      </c>
      <c r="F15" s="65">
        <v>0</v>
      </c>
      <c r="G15" s="69">
        <v>0</v>
      </c>
      <c r="H15" s="65">
        <v>0</v>
      </c>
      <c r="I15" s="52">
        <v>70</v>
      </c>
      <c r="J15" s="53">
        <v>18085.16</v>
      </c>
      <c r="K15" s="52">
        <v>6</v>
      </c>
      <c r="L15" s="53">
        <v>1494.3</v>
      </c>
    </row>
    <row r="16" spans="1:12" ht="15.75">
      <c r="A16" s="24" t="s">
        <v>8</v>
      </c>
      <c r="B16" s="24" t="s">
        <v>9</v>
      </c>
      <c r="C16" s="27">
        <v>0</v>
      </c>
      <c r="D16" s="28">
        <v>0</v>
      </c>
      <c r="E16" s="69">
        <v>7</v>
      </c>
      <c r="F16" s="65">
        <v>1778</v>
      </c>
      <c r="G16" s="69">
        <v>7</v>
      </c>
      <c r="H16" s="65">
        <v>458.5</v>
      </c>
      <c r="I16" s="52">
        <v>589</v>
      </c>
      <c r="J16" s="53">
        <v>143665.52</v>
      </c>
      <c r="K16" s="52">
        <v>196</v>
      </c>
      <c r="L16" s="53">
        <v>54043.85</v>
      </c>
    </row>
    <row r="17" spans="1:12" ht="15.75">
      <c r="A17" s="24"/>
      <c r="B17" s="24" t="s">
        <v>10</v>
      </c>
      <c r="C17" s="27">
        <v>0</v>
      </c>
      <c r="D17" s="28">
        <v>0</v>
      </c>
      <c r="E17" s="69">
        <v>3</v>
      </c>
      <c r="F17" s="65">
        <v>722</v>
      </c>
      <c r="G17" s="69">
        <v>4</v>
      </c>
      <c r="H17" s="65">
        <v>235.95</v>
      </c>
      <c r="I17" s="52">
        <v>337</v>
      </c>
      <c r="J17" s="53">
        <v>82128</v>
      </c>
      <c r="K17" s="52">
        <v>96</v>
      </c>
      <c r="L17" s="53">
        <v>26648.35</v>
      </c>
    </row>
    <row r="18" spans="1:12" ht="15.75">
      <c r="A18" s="24" t="s">
        <v>11</v>
      </c>
      <c r="B18" s="24" t="s">
        <v>12</v>
      </c>
      <c r="C18" s="27">
        <v>0</v>
      </c>
      <c r="D18" s="28">
        <v>0</v>
      </c>
      <c r="E18" s="69">
        <v>5</v>
      </c>
      <c r="F18" s="65">
        <v>1515</v>
      </c>
      <c r="G18" s="69">
        <v>5</v>
      </c>
      <c r="H18" s="65">
        <v>340.9</v>
      </c>
      <c r="I18" s="52">
        <v>280</v>
      </c>
      <c r="J18" s="53">
        <v>74887.73</v>
      </c>
      <c r="K18" s="52">
        <v>65</v>
      </c>
      <c r="L18" s="53">
        <v>17682.55</v>
      </c>
    </row>
    <row r="19" spans="1:12" ht="15.75">
      <c r="A19" s="24"/>
      <c r="B19" s="24" t="s">
        <v>13</v>
      </c>
      <c r="C19" s="27">
        <v>0</v>
      </c>
      <c r="D19" s="28">
        <v>0</v>
      </c>
      <c r="E19" s="69">
        <v>8</v>
      </c>
      <c r="F19" s="65">
        <v>1901.09</v>
      </c>
      <c r="G19" s="69">
        <v>8</v>
      </c>
      <c r="H19" s="65">
        <v>490.24</v>
      </c>
      <c r="I19" s="52">
        <v>120</v>
      </c>
      <c r="J19" s="53">
        <v>33120</v>
      </c>
      <c r="K19" s="52">
        <v>38</v>
      </c>
      <c r="L19" s="53">
        <v>10709.15</v>
      </c>
    </row>
    <row r="20" spans="1:12" ht="15.75">
      <c r="A20" s="24"/>
      <c r="B20" s="24" t="s">
        <v>14</v>
      </c>
      <c r="C20" s="27">
        <v>0</v>
      </c>
      <c r="D20" s="28">
        <v>0</v>
      </c>
      <c r="E20" s="69">
        <v>4</v>
      </c>
      <c r="F20" s="65">
        <v>1055.23</v>
      </c>
      <c r="G20" s="69">
        <v>4</v>
      </c>
      <c r="H20" s="65">
        <v>272.11</v>
      </c>
      <c r="I20" s="52">
        <v>189</v>
      </c>
      <c r="J20" s="53">
        <v>55008</v>
      </c>
      <c r="K20" s="52">
        <v>82</v>
      </c>
      <c r="L20" s="53">
        <v>21916.4</v>
      </c>
    </row>
    <row r="21" spans="1:12" ht="15.75">
      <c r="A21" s="24" t="s">
        <v>15</v>
      </c>
      <c r="B21" s="24" t="s">
        <v>16</v>
      </c>
      <c r="C21" s="27">
        <v>0</v>
      </c>
      <c r="D21" s="28">
        <v>0</v>
      </c>
      <c r="E21" s="69">
        <v>6</v>
      </c>
      <c r="F21" s="65">
        <v>1586</v>
      </c>
      <c r="G21" s="69">
        <v>6</v>
      </c>
      <c r="H21" s="65">
        <v>408.98</v>
      </c>
      <c r="I21" s="52">
        <v>354</v>
      </c>
      <c r="J21" s="53">
        <v>101232</v>
      </c>
      <c r="K21" s="52">
        <v>125</v>
      </c>
      <c r="L21" s="53">
        <v>31878.4</v>
      </c>
    </row>
    <row r="22" spans="1:12" ht="15.75">
      <c r="A22" s="24" t="s">
        <v>17</v>
      </c>
      <c r="B22" s="24" t="s">
        <v>18</v>
      </c>
      <c r="C22" s="27">
        <v>0</v>
      </c>
      <c r="D22" s="28">
        <v>0</v>
      </c>
      <c r="E22" s="69">
        <v>6</v>
      </c>
      <c r="F22" s="65">
        <v>1371</v>
      </c>
      <c r="G22" s="69">
        <v>6</v>
      </c>
      <c r="H22" s="65">
        <v>353.55</v>
      </c>
      <c r="I22" s="52">
        <v>835</v>
      </c>
      <c r="J22" s="53">
        <v>194982.2</v>
      </c>
      <c r="K22" s="52">
        <v>105</v>
      </c>
      <c r="L22" s="53">
        <v>27644.55</v>
      </c>
    </row>
    <row r="23" spans="1:12" ht="15.75">
      <c r="A23" s="24"/>
      <c r="B23" s="24" t="s">
        <v>26</v>
      </c>
      <c r="C23" s="27">
        <v>0</v>
      </c>
      <c r="D23" s="28">
        <v>0</v>
      </c>
      <c r="E23" s="69">
        <v>1</v>
      </c>
      <c r="F23" s="65">
        <v>264</v>
      </c>
      <c r="G23" s="69">
        <v>1</v>
      </c>
      <c r="H23" s="65">
        <v>68.08</v>
      </c>
      <c r="I23" s="52">
        <v>136</v>
      </c>
      <c r="J23" s="53">
        <v>31584</v>
      </c>
      <c r="K23" s="52">
        <v>17</v>
      </c>
      <c r="L23" s="53">
        <v>4731.95</v>
      </c>
    </row>
    <row r="24" spans="1:12" ht="15.75">
      <c r="A24" s="24"/>
      <c r="B24" s="24" t="s">
        <v>47</v>
      </c>
      <c r="C24" s="27">
        <v>0</v>
      </c>
      <c r="D24" s="28">
        <v>0</v>
      </c>
      <c r="E24" s="69">
        <v>1</v>
      </c>
      <c r="F24" s="65">
        <v>336</v>
      </c>
      <c r="G24" s="69">
        <v>1</v>
      </c>
      <c r="H24" s="65">
        <v>86.64</v>
      </c>
      <c r="I24" s="52">
        <v>173</v>
      </c>
      <c r="J24" s="53">
        <v>34944</v>
      </c>
      <c r="K24" s="52">
        <v>22</v>
      </c>
      <c r="L24" s="53">
        <v>5728.15</v>
      </c>
    </row>
    <row r="25" spans="1:12" ht="15.75">
      <c r="A25" s="24" t="s">
        <v>19</v>
      </c>
      <c r="B25" s="24" t="s">
        <v>20</v>
      </c>
      <c r="C25" s="27">
        <v>0</v>
      </c>
      <c r="D25" s="28">
        <v>0</v>
      </c>
      <c r="E25" s="69">
        <v>1</v>
      </c>
      <c r="F25" s="65">
        <v>336</v>
      </c>
      <c r="G25" s="69">
        <v>1</v>
      </c>
      <c r="H25" s="65">
        <v>68.08</v>
      </c>
      <c r="I25" s="52">
        <v>305</v>
      </c>
      <c r="J25" s="53">
        <v>65770.81</v>
      </c>
      <c r="K25" s="52">
        <v>61</v>
      </c>
      <c r="L25" s="53">
        <v>16470.51</v>
      </c>
    </row>
    <row r="26" spans="1:12" ht="15.75">
      <c r="A26" s="24"/>
      <c r="B26" s="24" t="s">
        <v>48</v>
      </c>
      <c r="C26" s="27">
        <v>0</v>
      </c>
      <c r="D26" s="28">
        <v>0</v>
      </c>
      <c r="E26" s="69">
        <v>0</v>
      </c>
      <c r="F26" s="65">
        <v>0</v>
      </c>
      <c r="G26" s="69">
        <v>0</v>
      </c>
      <c r="H26" s="65">
        <v>0</v>
      </c>
      <c r="I26" s="52">
        <v>90</v>
      </c>
      <c r="J26" s="53">
        <v>18709.16</v>
      </c>
      <c r="K26" s="52">
        <v>28</v>
      </c>
      <c r="L26" s="53">
        <v>7471.5</v>
      </c>
    </row>
    <row r="27" spans="1:12" ht="15.75">
      <c r="A27" s="24" t="s">
        <v>35</v>
      </c>
      <c r="B27" s="24" t="s">
        <v>33</v>
      </c>
      <c r="C27" s="27">
        <v>0</v>
      </c>
      <c r="D27" s="28">
        <v>0</v>
      </c>
      <c r="E27" s="69">
        <v>2</v>
      </c>
      <c r="F27" s="65">
        <v>386</v>
      </c>
      <c r="G27" s="69">
        <v>2</v>
      </c>
      <c r="H27" s="65">
        <v>99.54</v>
      </c>
      <c r="I27" s="52">
        <v>927</v>
      </c>
      <c r="J27" s="53">
        <v>210792.34</v>
      </c>
      <c r="K27" s="52">
        <v>162</v>
      </c>
      <c r="L27" s="53">
        <v>42836.6</v>
      </c>
    </row>
    <row r="28" spans="1:12" ht="15.75">
      <c r="A28" s="24" t="s">
        <v>21</v>
      </c>
      <c r="B28" s="24" t="s">
        <v>22</v>
      </c>
      <c r="C28" s="27">
        <v>0</v>
      </c>
      <c r="D28" s="28">
        <v>0</v>
      </c>
      <c r="E28" s="69">
        <v>6</v>
      </c>
      <c r="F28" s="65">
        <v>1371</v>
      </c>
      <c r="G28" s="69">
        <v>6</v>
      </c>
      <c r="H28" s="65">
        <v>353.55</v>
      </c>
      <c r="I28" s="52">
        <v>2013</v>
      </c>
      <c r="J28" s="53">
        <v>462915.08</v>
      </c>
      <c r="K28" s="52">
        <v>264</v>
      </c>
      <c r="L28" s="53">
        <v>77103.59</v>
      </c>
    </row>
    <row r="29" spans="1:12" ht="15.75">
      <c r="A29" s="24" t="s">
        <v>65</v>
      </c>
      <c r="B29" s="24" t="s">
        <v>70</v>
      </c>
      <c r="C29" s="27">
        <v>0</v>
      </c>
      <c r="D29" s="28">
        <v>0</v>
      </c>
      <c r="E29" s="69">
        <v>4</v>
      </c>
      <c r="F29" s="65">
        <v>1128</v>
      </c>
      <c r="G29" s="69">
        <v>4</v>
      </c>
      <c r="H29" s="65">
        <v>290.88</v>
      </c>
      <c r="I29" s="52">
        <v>284</v>
      </c>
      <c r="J29" s="53">
        <v>63168</v>
      </c>
      <c r="K29" s="52">
        <v>52</v>
      </c>
      <c r="L29" s="53">
        <v>13199.65</v>
      </c>
    </row>
    <row r="30" spans="1:12" ht="15.75">
      <c r="A30" s="24"/>
      <c r="B30" s="25" t="s">
        <v>71</v>
      </c>
      <c r="C30" s="27">
        <v>0</v>
      </c>
      <c r="D30" s="28">
        <v>0</v>
      </c>
      <c r="E30" s="69">
        <v>2</v>
      </c>
      <c r="F30" s="65">
        <v>363.32</v>
      </c>
      <c r="G30" s="69">
        <v>2</v>
      </c>
      <c r="H30" s="65">
        <v>93.69</v>
      </c>
      <c r="I30" s="52">
        <v>209</v>
      </c>
      <c r="J30" s="53">
        <v>48328.26</v>
      </c>
      <c r="K30" s="52">
        <v>38</v>
      </c>
      <c r="L30" s="53">
        <v>9463.9</v>
      </c>
    </row>
    <row r="31" spans="1:12" ht="15.75">
      <c r="A31" s="24" t="s">
        <v>23</v>
      </c>
      <c r="B31" s="24" t="s">
        <v>24</v>
      </c>
      <c r="C31" s="27">
        <v>0</v>
      </c>
      <c r="D31" s="28">
        <v>0</v>
      </c>
      <c r="E31" s="69">
        <v>1</v>
      </c>
      <c r="F31" s="65">
        <v>336</v>
      </c>
      <c r="G31" s="69">
        <v>1</v>
      </c>
      <c r="H31" s="65">
        <v>86.64</v>
      </c>
      <c r="I31" s="52">
        <v>582</v>
      </c>
      <c r="J31" s="53">
        <v>129795.03</v>
      </c>
      <c r="K31" s="52">
        <v>119</v>
      </c>
      <c r="L31" s="53">
        <v>30633.15</v>
      </c>
    </row>
    <row r="32" spans="1:12" ht="15.75" customHeight="1">
      <c r="A32" s="24"/>
      <c r="B32" s="24" t="s">
        <v>34</v>
      </c>
      <c r="C32" s="27">
        <v>0</v>
      </c>
      <c r="D32" s="28">
        <v>0</v>
      </c>
      <c r="E32" s="71">
        <v>0</v>
      </c>
      <c r="F32" s="72">
        <v>0</v>
      </c>
      <c r="G32" s="71">
        <v>0</v>
      </c>
      <c r="H32" s="72">
        <v>0</v>
      </c>
      <c r="I32" s="55">
        <v>86</v>
      </c>
      <c r="J32" s="56">
        <v>24416.48</v>
      </c>
      <c r="K32" s="55">
        <v>12</v>
      </c>
      <c r="L32" s="56">
        <v>3237.65</v>
      </c>
    </row>
    <row r="33" spans="1:12" ht="15.75">
      <c r="A33" s="98" t="s">
        <v>25</v>
      </c>
      <c r="B33" s="98"/>
      <c r="C33" s="9">
        <f aca="true" t="shared" si="0" ref="C33:L33">SUM(C8:C32)</f>
        <v>0</v>
      </c>
      <c r="D33" s="16">
        <f t="shared" si="0"/>
        <v>0</v>
      </c>
      <c r="E33" s="57">
        <f>SUM(E8:E32)</f>
        <v>128</v>
      </c>
      <c r="F33" s="48">
        <f>SUM(F8:F32)</f>
        <v>33694.6</v>
      </c>
      <c r="G33" s="57">
        <f t="shared" si="0"/>
        <v>129</v>
      </c>
      <c r="H33" s="48">
        <f t="shared" si="0"/>
        <v>8670.279999999999</v>
      </c>
      <c r="I33" s="57">
        <f>SUM(I8:I32)</f>
        <v>14385</v>
      </c>
      <c r="J33" s="48">
        <f>SUM(J8:J32)</f>
        <v>3398479.31</v>
      </c>
      <c r="K33" s="57">
        <f t="shared" si="0"/>
        <v>2996</v>
      </c>
      <c r="L33" s="48">
        <f t="shared" si="0"/>
        <v>805857.1000000001</v>
      </c>
    </row>
    <row r="34" spans="3:12" ht="15.75"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3:12" ht="15.75">
      <c r="C35" s="3"/>
      <c r="D35" s="10"/>
      <c r="E35" s="10"/>
      <c r="F35" s="10"/>
      <c r="G35" s="3"/>
      <c r="H35" s="3"/>
      <c r="I35" s="3"/>
      <c r="J35" s="3"/>
      <c r="K35" s="3"/>
      <c r="L35" s="3"/>
    </row>
    <row r="36" spans="3:12" ht="15.75"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3:12" ht="15.75">
      <c r="C37" s="3"/>
      <c r="D37" s="3"/>
      <c r="E37" s="3"/>
      <c r="F37" s="3"/>
      <c r="G37" s="3"/>
      <c r="H37" s="3"/>
      <c r="I37" s="3"/>
      <c r="J37" s="3"/>
      <c r="K37" s="3"/>
      <c r="L37" s="3"/>
    </row>
    <row r="38" ht="15.75">
      <c r="B38" s="2"/>
    </row>
    <row r="41" spans="8:12" ht="15.75">
      <c r="H41" s="12"/>
      <c r="I41" s="12"/>
      <c r="J41" s="12"/>
      <c r="K41" s="12"/>
      <c r="L41" s="12"/>
    </row>
  </sheetData>
  <sheetProtection/>
  <mergeCells count="8">
    <mergeCell ref="A33:B33"/>
    <mergeCell ref="A2:L2"/>
    <mergeCell ref="A5:B7"/>
    <mergeCell ref="C5:D6"/>
    <mergeCell ref="E5:F6"/>
    <mergeCell ref="G5:H6"/>
    <mergeCell ref="K5:L6"/>
    <mergeCell ref="I5:J6"/>
  </mergeCells>
  <printOptions/>
  <pageMargins left="0" right="0" top="0" bottom="0" header="0.511811023622047" footer="0.511811023622047"/>
  <pageSetup horizontalDpi="600" verticalDpi="600" orientation="landscape" paperSize="9" scale="95" r:id="rId1"/>
  <headerFooter alignWithMargins="0">
    <oddHeader>&amp;L&amp;"-,Italic"Ministarstvo rada i socijalnog staranja
Direktorat za informatiku i analitičko-statističke poslove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G34" sqref="G34"/>
    </sheetView>
  </sheetViews>
  <sheetFormatPr defaultColWidth="8.796875" defaultRowHeight="15"/>
  <cols>
    <col min="1" max="1" width="5.5" style="0" customWidth="1"/>
    <col min="2" max="2" width="7.5" style="0" customWidth="1"/>
    <col min="3" max="3" width="48.59765625" style="0" customWidth="1"/>
    <col min="4" max="4" width="0" style="0" hidden="1" customWidth="1"/>
    <col min="5" max="5" width="10.8984375" style="0" customWidth="1"/>
    <col min="6" max="6" width="9.8984375" style="0" customWidth="1"/>
    <col min="7" max="7" width="13.3984375" style="0" customWidth="1"/>
    <col min="8" max="9" width="0" style="0" hidden="1" customWidth="1"/>
    <col min="10" max="10" width="23.5" style="0" customWidth="1"/>
    <col min="11" max="11" width="12.09765625" style="0" customWidth="1"/>
    <col min="12" max="12" width="9.8984375" style="0" bestFit="1" customWidth="1"/>
    <col min="14" max="14" width="11.3984375" style="0" bestFit="1" customWidth="1"/>
    <col min="15" max="15" width="9.8984375" style="0" bestFit="1" customWidth="1"/>
    <col min="18" max="18" width="9.8984375" style="0" bestFit="1" customWidth="1"/>
  </cols>
  <sheetData>
    <row r="1" spans="1:11" ht="39.75" customHeight="1">
      <c r="A1" s="125" t="s">
        <v>92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ht="16.5" thickBot="1"/>
    <row r="3" spans="1:11" ht="54">
      <c r="A3" s="30" t="s">
        <v>51</v>
      </c>
      <c r="B3" s="31" t="s">
        <v>52</v>
      </c>
      <c r="C3" s="32" t="s">
        <v>53</v>
      </c>
      <c r="D3" s="33" t="s">
        <v>54</v>
      </c>
      <c r="E3" s="130" t="s">
        <v>55</v>
      </c>
      <c r="F3" s="131"/>
      <c r="G3" s="34" t="s">
        <v>56</v>
      </c>
      <c r="H3" s="13"/>
      <c r="I3" s="13"/>
      <c r="J3" s="59" t="s">
        <v>57</v>
      </c>
      <c r="K3" s="35" t="s">
        <v>58</v>
      </c>
    </row>
    <row r="4" spans="1:11" ht="18">
      <c r="A4" s="126">
        <v>1</v>
      </c>
      <c r="B4" s="127">
        <v>4211</v>
      </c>
      <c r="C4" s="128" t="s">
        <v>41</v>
      </c>
      <c r="D4" s="36"/>
      <c r="E4" s="123">
        <f>'I '!C32</f>
        <v>5721</v>
      </c>
      <c r="F4" s="123">
        <f>'I '!D32</f>
        <v>11433</v>
      </c>
      <c r="G4" s="129">
        <f>'I '!E32</f>
        <v>660083.88</v>
      </c>
      <c r="H4" s="37"/>
      <c r="I4" s="38"/>
      <c r="J4" s="100" t="s">
        <v>97</v>
      </c>
      <c r="K4" s="117" t="s">
        <v>96</v>
      </c>
    </row>
    <row r="5" spans="1:11" ht="18">
      <c r="A5" s="126"/>
      <c r="B5" s="127"/>
      <c r="C5" s="128"/>
      <c r="D5" s="15">
        <v>18567</v>
      </c>
      <c r="E5" s="124"/>
      <c r="F5" s="124"/>
      <c r="G5" s="129"/>
      <c r="H5" s="37"/>
      <c r="I5" s="38"/>
      <c r="J5" s="100"/>
      <c r="K5" s="118"/>
    </row>
    <row r="6" spans="1:11" ht="18">
      <c r="A6" s="126">
        <v>2</v>
      </c>
      <c r="B6" s="127">
        <v>4211</v>
      </c>
      <c r="C6" s="128" t="s">
        <v>86</v>
      </c>
      <c r="D6" s="15"/>
      <c r="E6" s="133">
        <f>'I '!F32</f>
        <v>66853</v>
      </c>
      <c r="F6" s="133">
        <f>'I '!G32</f>
        <v>119125</v>
      </c>
      <c r="G6" s="134">
        <f>'I '!H32</f>
        <v>3739620</v>
      </c>
      <c r="H6" s="37"/>
      <c r="I6" s="38"/>
      <c r="J6" s="100" t="s">
        <v>97</v>
      </c>
      <c r="K6" s="117" t="s">
        <v>96</v>
      </c>
    </row>
    <row r="7" spans="1:11" ht="18">
      <c r="A7" s="126"/>
      <c r="B7" s="127"/>
      <c r="C7" s="128"/>
      <c r="D7" s="15"/>
      <c r="E7" s="133"/>
      <c r="F7" s="133"/>
      <c r="G7" s="134"/>
      <c r="H7" s="37"/>
      <c r="I7" s="38"/>
      <c r="J7" s="100"/>
      <c r="K7" s="118"/>
    </row>
    <row r="8" spans="1:11" ht="18">
      <c r="A8" s="126">
        <v>3</v>
      </c>
      <c r="B8" s="127">
        <v>4213</v>
      </c>
      <c r="C8" s="128" t="s">
        <v>39</v>
      </c>
      <c r="D8" s="15"/>
      <c r="E8" s="119">
        <f>'I '!I32</f>
        <v>5669</v>
      </c>
      <c r="F8" s="119">
        <f>'I '!J32</f>
        <v>19144</v>
      </c>
      <c r="G8" s="116">
        <f>'I '!K32</f>
        <v>705245.25</v>
      </c>
      <c r="H8" s="37"/>
      <c r="I8" s="38"/>
      <c r="J8" s="100" t="s">
        <v>97</v>
      </c>
      <c r="K8" s="117" t="s">
        <v>96</v>
      </c>
    </row>
    <row r="9" spans="1:11" ht="18">
      <c r="A9" s="126"/>
      <c r="B9" s="127"/>
      <c r="C9" s="128"/>
      <c r="D9" s="15">
        <v>39030</v>
      </c>
      <c r="E9" s="119"/>
      <c r="F9" s="119"/>
      <c r="G9" s="116"/>
      <c r="H9" s="121"/>
      <c r="I9" s="38"/>
      <c r="J9" s="100"/>
      <c r="K9" s="118"/>
    </row>
    <row r="10" spans="1:11" ht="18">
      <c r="A10" s="43">
        <v>4</v>
      </c>
      <c r="B10" s="44">
        <v>4213</v>
      </c>
      <c r="C10" s="14" t="s">
        <v>59</v>
      </c>
      <c r="D10" s="15"/>
      <c r="E10" s="119">
        <f>' II'!L31</f>
        <v>38</v>
      </c>
      <c r="F10" s="119"/>
      <c r="G10" s="74">
        <f>' II'!M31</f>
        <v>16808.68</v>
      </c>
      <c r="H10" s="121"/>
      <c r="I10" s="38"/>
      <c r="J10" s="60" t="s">
        <v>97</v>
      </c>
      <c r="K10" s="58" t="s">
        <v>96</v>
      </c>
    </row>
    <row r="11" spans="1:11" ht="36">
      <c r="A11" s="43">
        <v>5</v>
      </c>
      <c r="B11" s="44">
        <v>4215</v>
      </c>
      <c r="C11" s="14" t="s">
        <v>60</v>
      </c>
      <c r="D11" s="15"/>
      <c r="E11" s="119">
        <f>' II'!D31</f>
        <v>2559</v>
      </c>
      <c r="F11" s="119"/>
      <c r="G11" s="26">
        <f>' II'!F31</f>
        <v>651535.28</v>
      </c>
      <c r="H11" s="121"/>
      <c r="I11" s="39"/>
      <c r="J11" s="60" t="s">
        <v>97</v>
      </c>
      <c r="K11" s="58" t="s">
        <v>96</v>
      </c>
    </row>
    <row r="12" spans="1:11" ht="36.75">
      <c r="A12" s="43">
        <v>6</v>
      </c>
      <c r="B12" s="44">
        <v>4215</v>
      </c>
      <c r="C12" s="14" t="s">
        <v>61</v>
      </c>
      <c r="D12" s="15"/>
      <c r="E12" s="119">
        <f>' II'!G31</f>
        <v>511</v>
      </c>
      <c r="F12" s="119"/>
      <c r="G12" s="26">
        <f>' II'!H31</f>
        <v>55591.89</v>
      </c>
      <c r="H12" s="75"/>
      <c r="I12" s="39"/>
      <c r="J12" s="60" t="s">
        <v>97</v>
      </c>
      <c r="K12" s="58" t="s">
        <v>96</v>
      </c>
    </row>
    <row r="13" spans="1:14" ht="18">
      <c r="A13" s="43">
        <v>7</v>
      </c>
      <c r="B13" s="44">
        <v>4214</v>
      </c>
      <c r="C13" s="14" t="s">
        <v>62</v>
      </c>
      <c r="D13" s="15">
        <v>5836</v>
      </c>
      <c r="E13" s="119">
        <f>'III '!D33</f>
        <v>2131</v>
      </c>
      <c r="F13" s="119"/>
      <c r="G13" s="120">
        <f>'III '!E33</f>
        <v>215285.42</v>
      </c>
      <c r="H13" s="120"/>
      <c r="I13" s="38"/>
      <c r="J13" s="60" t="s">
        <v>97</v>
      </c>
      <c r="K13" s="58" t="s">
        <v>96</v>
      </c>
      <c r="N13" s="94"/>
    </row>
    <row r="14" spans="1:14" ht="18">
      <c r="A14" s="43">
        <v>8</v>
      </c>
      <c r="B14" s="44">
        <v>4214</v>
      </c>
      <c r="C14" s="14" t="s">
        <v>63</v>
      </c>
      <c r="D14" s="15"/>
      <c r="E14" s="119">
        <f>'III '!F33</f>
        <v>460</v>
      </c>
      <c r="F14" s="119"/>
      <c r="G14" s="74">
        <f>'III '!G33</f>
        <v>479428.5800000001</v>
      </c>
      <c r="H14" s="37"/>
      <c r="I14" s="38"/>
      <c r="J14" s="60" t="s">
        <v>97</v>
      </c>
      <c r="K14" s="58" t="s">
        <v>96</v>
      </c>
      <c r="L14" s="21"/>
      <c r="N14" s="112"/>
    </row>
    <row r="15" spans="1:14" ht="72" hidden="1">
      <c r="A15" s="43">
        <v>9</v>
      </c>
      <c r="B15" s="44">
        <v>4214</v>
      </c>
      <c r="C15" s="14" t="s">
        <v>87</v>
      </c>
      <c r="D15" s="15"/>
      <c r="E15" s="113">
        <v>0</v>
      </c>
      <c r="F15" s="114"/>
      <c r="G15" s="74">
        <v>0</v>
      </c>
      <c r="H15" s="37"/>
      <c r="I15" s="38"/>
      <c r="J15" s="60" t="s">
        <v>91</v>
      </c>
      <c r="K15" s="58" t="s">
        <v>96</v>
      </c>
      <c r="L15" s="21"/>
      <c r="N15" s="112"/>
    </row>
    <row r="16" spans="1:14" ht="18">
      <c r="A16" s="43">
        <v>9</v>
      </c>
      <c r="B16" s="44">
        <v>4215</v>
      </c>
      <c r="C16" s="49" t="s">
        <v>64</v>
      </c>
      <c r="D16" s="50">
        <v>4545</v>
      </c>
      <c r="E16" s="119">
        <f>'I '!N32</f>
        <v>30148</v>
      </c>
      <c r="F16" s="119"/>
      <c r="G16" s="74">
        <f>'I '!O32</f>
        <v>2685366.0300000003</v>
      </c>
      <c r="H16" s="121"/>
      <c r="I16" s="38"/>
      <c r="J16" s="60" t="s">
        <v>97</v>
      </c>
      <c r="K16" s="58" t="s">
        <v>96</v>
      </c>
      <c r="L16" s="22"/>
      <c r="N16" s="94"/>
    </row>
    <row r="17" spans="1:12" ht="18">
      <c r="A17" s="43">
        <v>10</v>
      </c>
      <c r="B17" s="44">
        <v>4215</v>
      </c>
      <c r="C17" s="14" t="s">
        <v>36</v>
      </c>
      <c r="D17" s="15">
        <v>1166</v>
      </c>
      <c r="E17" s="119">
        <f>'I '!L32</f>
        <v>3648</v>
      </c>
      <c r="F17" s="119"/>
      <c r="G17" s="74">
        <f>'I '!M32</f>
        <v>1062933.2300000002</v>
      </c>
      <c r="H17" s="122"/>
      <c r="I17" s="39"/>
      <c r="J17" s="60" t="s">
        <v>97</v>
      </c>
      <c r="K17" s="58" t="s">
        <v>96</v>
      </c>
      <c r="L17" s="21"/>
    </row>
    <row r="18" spans="1:15" ht="37.5" customHeight="1">
      <c r="A18" s="43">
        <v>11</v>
      </c>
      <c r="B18" s="44">
        <v>4215</v>
      </c>
      <c r="C18" s="40" t="s">
        <v>74</v>
      </c>
      <c r="D18" s="40"/>
      <c r="E18" s="119">
        <f>' IV '!K33</f>
        <v>2996</v>
      </c>
      <c r="F18" s="119"/>
      <c r="G18" s="74">
        <f>' IV '!L33</f>
        <v>805857.1000000001</v>
      </c>
      <c r="H18" s="76"/>
      <c r="I18" s="39"/>
      <c r="J18" s="60" t="s">
        <v>97</v>
      </c>
      <c r="K18" s="58" t="s">
        <v>96</v>
      </c>
      <c r="O18" s="7"/>
    </row>
    <row r="19" spans="1:15" ht="37.5" customHeight="1">
      <c r="A19" s="43">
        <v>12</v>
      </c>
      <c r="B19" s="44">
        <v>4217</v>
      </c>
      <c r="C19" s="40" t="s">
        <v>75</v>
      </c>
      <c r="D19" s="40"/>
      <c r="E19" s="119">
        <f>'I '!P32</f>
        <v>459</v>
      </c>
      <c r="F19" s="119"/>
      <c r="G19" s="120">
        <f>'I '!Q32</f>
        <v>191068.12000000005</v>
      </c>
      <c r="H19" s="120"/>
      <c r="I19" s="39"/>
      <c r="J19" s="60" t="s">
        <v>97</v>
      </c>
      <c r="K19" s="58" t="s">
        <v>96</v>
      </c>
      <c r="O19" s="7"/>
    </row>
    <row r="20" spans="1:11" ht="36" customHeight="1" hidden="1">
      <c r="A20" s="43">
        <v>14</v>
      </c>
      <c r="B20" s="44">
        <v>4218</v>
      </c>
      <c r="C20" s="41" t="s">
        <v>73</v>
      </c>
      <c r="D20" s="40"/>
      <c r="E20" s="119">
        <f>' IV '!C33</f>
        <v>0</v>
      </c>
      <c r="F20" s="119"/>
      <c r="G20" s="74">
        <f>' IV '!D33</f>
        <v>0</v>
      </c>
      <c r="H20" s="76"/>
      <c r="I20" s="39"/>
      <c r="J20" s="60" t="s">
        <v>83</v>
      </c>
      <c r="K20" s="58" t="s">
        <v>88</v>
      </c>
    </row>
    <row r="21" spans="1:11" ht="36">
      <c r="A21" s="43">
        <v>13</v>
      </c>
      <c r="B21" s="45">
        <v>4218</v>
      </c>
      <c r="C21" s="23" t="s">
        <v>80</v>
      </c>
      <c r="D21" s="19"/>
      <c r="E21" s="115">
        <f>' IV '!E33</f>
        <v>128</v>
      </c>
      <c r="F21" s="115"/>
      <c r="G21" s="116">
        <f>' IV '!F33</f>
        <v>33694.6</v>
      </c>
      <c r="H21" s="116"/>
      <c r="I21" s="19"/>
      <c r="J21" s="60" t="s">
        <v>97</v>
      </c>
      <c r="K21" s="58" t="s">
        <v>96</v>
      </c>
    </row>
    <row r="22" spans="1:11" ht="36">
      <c r="A22" s="43">
        <v>14</v>
      </c>
      <c r="B22" s="45">
        <v>4218</v>
      </c>
      <c r="C22" s="29" t="s">
        <v>79</v>
      </c>
      <c r="D22" s="19"/>
      <c r="E22" s="115">
        <f>' IV '!G33</f>
        <v>129</v>
      </c>
      <c r="F22" s="115"/>
      <c r="G22" s="116">
        <f>' IV '!H33</f>
        <v>8670.279999999999</v>
      </c>
      <c r="H22" s="116"/>
      <c r="I22" s="19"/>
      <c r="J22" s="60" t="s">
        <v>98</v>
      </c>
      <c r="K22" s="58" t="s">
        <v>96</v>
      </c>
    </row>
    <row r="23" spans="1:11" ht="37.5" customHeight="1" thickBot="1">
      <c r="A23" s="61">
        <v>15</v>
      </c>
      <c r="B23" s="46">
        <v>4218</v>
      </c>
      <c r="C23" s="42" t="s">
        <v>81</v>
      </c>
      <c r="D23" s="17"/>
      <c r="E23" s="132">
        <f>' IV '!I33</f>
        <v>14385</v>
      </c>
      <c r="F23" s="132"/>
      <c r="G23" s="73">
        <f>' IV '!J33</f>
        <v>3398479.31</v>
      </c>
      <c r="H23" s="51"/>
      <c r="I23" s="17"/>
      <c r="J23" s="62" t="s">
        <v>97</v>
      </c>
      <c r="K23" s="77" t="s">
        <v>96</v>
      </c>
    </row>
    <row r="24" ht="15.75">
      <c r="G24" s="7"/>
    </row>
    <row r="26" ht="15.75">
      <c r="G26" s="7"/>
    </row>
  </sheetData>
  <sheetProtection/>
  <mergeCells count="47">
    <mergeCell ref="E23:F23"/>
    <mergeCell ref="J6:J7"/>
    <mergeCell ref="K6:K7"/>
    <mergeCell ref="A6:A7"/>
    <mergeCell ref="B6:B7"/>
    <mergeCell ref="C6:C7"/>
    <mergeCell ref="E6:E7"/>
    <mergeCell ref="F6:F7"/>
    <mergeCell ref="G6:G7"/>
    <mergeCell ref="E19:F19"/>
    <mergeCell ref="G19:H19"/>
    <mergeCell ref="K8:K9"/>
    <mergeCell ref="H9:H11"/>
    <mergeCell ref="A8:A9"/>
    <mergeCell ref="B8:B9"/>
    <mergeCell ref="C8:C9"/>
    <mergeCell ref="G8:G9"/>
    <mergeCell ref="J8:J9"/>
    <mergeCell ref="E10:F10"/>
    <mergeCell ref="E14:F14"/>
    <mergeCell ref="E11:F11"/>
    <mergeCell ref="A1:K1"/>
    <mergeCell ref="A4:A5"/>
    <mergeCell ref="B4:B5"/>
    <mergeCell ref="C4:C5"/>
    <mergeCell ref="G4:G5"/>
    <mergeCell ref="E3:F3"/>
    <mergeCell ref="E18:F18"/>
    <mergeCell ref="G13:H13"/>
    <mergeCell ref="H16:H17"/>
    <mergeCell ref="F4:F5"/>
    <mergeCell ref="J4:J5"/>
    <mergeCell ref="F8:F9"/>
    <mergeCell ref="E4:E5"/>
    <mergeCell ref="E16:F16"/>
    <mergeCell ref="E17:F17"/>
    <mergeCell ref="E8:E9"/>
    <mergeCell ref="N14:N15"/>
    <mergeCell ref="E15:F15"/>
    <mergeCell ref="E22:F22"/>
    <mergeCell ref="G22:H22"/>
    <mergeCell ref="K4:K5"/>
    <mergeCell ref="E21:F21"/>
    <mergeCell ref="G21:H21"/>
    <mergeCell ref="E20:F20"/>
    <mergeCell ref="E12:F12"/>
    <mergeCell ref="E13:F13"/>
  </mergeCells>
  <printOptions/>
  <pageMargins left="0" right="0" top="0.7480314960629921" bottom="0" header="0.31496062992125984" footer="0.31496062992125984"/>
  <pageSetup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Nina</dc:creator>
  <cp:keywords/>
  <dc:description/>
  <cp:lastModifiedBy>Snezana Rajkovic</cp:lastModifiedBy>
  <cp:lastPrinted>2024-01-29T07:53:53Z</cp:lastPrinted>
  <dcterms:created xsi:type="dcterms:W3CDTF">2004-03-12T09:29:14Z</dcterms:created>
  <dcterms:modified xsi:type="dcterms:W3CDTF">2024-01-29T10:22:47Z</dcterms:modified>
  <cp:category/>
  <cp:version/>
  <cp:contentType/>
  <cp:contentStatus/>
</cp:coreProperties>
</file>