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<sst xmlns="http://schemas.openxmlformats.org/spreadsheetml/2006/main" count="271" uniqueCount="96">
  <si>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</si>
  <si>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</si>
  <si>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</si>
  <si>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</si>
  <si>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</si>
  <si>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</si>
  <si>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</si>
  <si>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</si>
  <si>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</si>
  <si>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</si>
  <si>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</si>
  <si>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</si>
  <si>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</si>
  <si>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</si>
  <si>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</si>
  <si>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</si>
  <si>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</si>
  <si>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</si>
  <si>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</si>
  <si>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</si>
  <si>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</si>
  <si>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</si>
  <si>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</si>
  <si>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</si>
  <si>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</si>
  <si>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</si>
  <si>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</si>
  <si>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</si>
  <si>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</si>
  <si>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</si>
  <si>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</si>
  <si>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</si>
  <si>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</si>
  <si>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</si>
  <si>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</si>
  <si>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</si>
  <si>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</si>
  <si>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</si>
  <si>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</si>
  <si>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</si>
  <si>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</si>
  <si>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</si>
  <si>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</si>
  <si>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</si>
  <si>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</si>
  <si>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</si>
  <si>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</si>
  <si>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</si>
  <si>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</si>
  <si>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</si>
  <si>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</si>
  <si>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</si>
  <si>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</si>
  <si>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</si>
  <si>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</si>
  <si>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</si>
  <si>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</si>
  <si>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</si>
  <si>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</si>
  <si>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</si>
  <si>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</si>
  <si>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</si>
  <si>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</si>
  <si>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</si>
  <si>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</si>
  <si>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</si>
  <si>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</si>
  <si>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</si>
  <si>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</si>
  <si>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</si>
  <si>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</si>
  <si>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</si>
  <si>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</si>
  <si>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</si>
  <si>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</si>
  <si>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</si>
  <si>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</si>
  <si>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</si>
  <si>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</si>
  <si>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</si>
  <si>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</si>
  <si>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</si>
  <si>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</si>
  <si>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</si>
  <si>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</si>
  <si>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Dodatak za djecu 0-6 godina</t>
  </si>
  <si>
    <t>Dodatak za djecu 0-6</t>
  </si>
  <si>
    <t>REKAPITULAR ZA  DECEMBAR  2021 .GODINE</t>
  </si>
  <si>
    <t>REKAPITULAR ZA DECEMBAR   2021.godine</t>
  </si>
  <si>
    <t xml:space="preserve">                        REKAPITULAR ZA DECEMBAR  2021.godine</t>
  </si>
  <si>
    <t xml:space="preserve">                        REKAPITULAR ZA DECEMBAR 2021.godine</t>
  </si>
  <si>
    <t>PREGLED BROJA KORISNIKA I ISPLAĆENIH SREDSTAVA  KORISNIKA MATERIJALNIH DAVANJA I USLUGA IZ OBLASTI SOCIJALNE I DJEČJE ZAŠTITE  ZA MJESEC DECEMBAR 2021.GODINE</t>
  </si>
  <si>
    <t>16-115-402/21-558/13</t>
  </si>
  <si>
    <t>14.01.2022</t>
  </si>
  <si>
    <t>16-115-402/2558/13</t>
  </si>
  <si>
    <t>16-115-402/21-571/12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</si>
</sst>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2" xfId="0" applyFont="1" applyBorder="1" applyAlignment="1">
      <alignment vertical="justify"/>
    </xf>
    <xf numFmtId="0" fontId="12" fillId="0" borderId="33" xfId="0" applyFont="1" applyBorder="1" applyAlignment="1">
      <alignment vertical="justify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7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38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3" fontId="7" fillId="33" borderId="10" xfId="42" applyFont="1" applyFill="1" applyBorder="1" applyAlignment="1">
      <alignment/>
    </xf>
    <xf numFmtId="174" fontId="12" fillId="0" borderId="36" xfId="0" applyNumberFormat="1" applyFont="1" applyBorder="1" applyAlignment="1">
      <alignment horizontal="right" wrapText="1"/>
    </xf>
    <xf numFmtId="173" fontId="5" fillId="33" borderId="10" xfId="45" applyFont="1" applyFill="1" applyBorder="1" applyAlignment="1">
      <alignment/>
    </xf>
    <xf numFmtId="49" fontId="5" fillId="0" borderId="39" xfId="0" applyNumberFormat="1" applyFont="1" applyBorder="1" applyAlignment="1">
      <alignment horizontal="right"/>
    </xf>
    <xf numFmtId="49" fontId="5" fillId="0" borderId="40" xfId="0" applyNumberFormat="1" applyFont="1" applyBorder="1" applyAlignment="1">
      <alignment horizontal="right"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right"/>
    </xf>
    <xf numFmtId="49" fontId="5" fillId="0" borderId="41" xfId="0" applyNumberFormat="1" applyFont="1" applyBorder="1" applyAlignment="1">
      <alignment horizontal="right"/>
    </xf>
    <xf numFmtId="174" fontId="0" fillId="33" borderId="10" xfId="0" applyNumberForma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5" fillId="33" borderId="10" xfId="45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174" fontId="12" fillId="0" borderId="50" xfId="0" applyNumberFormat="1" applyFont="1" applyBorder="1" applyAlignment="1">
      <alignment horizontal="center" vertical="center"/>
    </xf>
    <xf numFmtId="174" fontId="12" fillId="0" borderId="29" xfId="0" applyNumberFormat="1" applyFont="1" applyBorder="1" applyAlignment="1">
      <alignment horizontal="center" vertical="center"/>
    </xf>
    <xf numFmtId="175" fontId="12" fillId="0" borderId="50" xfId="0" applyNumberFormat="1" applyFont="1" applyBorder="1" applyAlignment="1">
      <alignment horizontal="center" vertical="center"/>
    </xf>
    <xf numFmtId="175" fontId="12" fillId="0" borderId="29" xfId="0" applyNumberFormat="1" applyFont="1" applyBorder="1" applyAlignment="1">
      <alignment horizontal="center" vertical="center"/>
    </xf>
    <xf numFmtId="174" fontId="12" fillId="0" borderId="35" xfId="0" applyNumberFormat="1" applyFont="1" applyBorder="1" applyAlignment="1">
      <alignment horizontal="center" wrapText="1"/>
    </xf>
    <xf numFmtId="174" fontId="12" fillId="0" borderId="43" xfId="0" applyNumberFormat="1" applyFont="1" applyBorder="1" applyAlignment="1">
      <alignment horizontal="center" wrapText="1"/>
    </xf>
    <xf numFmtId="175" fontId="12" fillId="33" borderId="35" xfId="0" applyNumberFormat="1" applyFont="1" applyFill="1" applyBorder="1" applyAlignment="1">
      <alignment horizontal="right" wrapText="1"/>
    </xf>
    <xf numFmtId="175" fontId="12" fillId="33" borderId="43" xfId="0" applyNumberFormat="1" applyFont="1" applyFill="1" applyBorder="1" applyAlignment="1">
      <alignment horizontal="right" wrapText="1"/>
    </xf>
    <xf numFmtId="49" fontId="5" fillId="33" borderId="46" xfId="0" applyNumberFormat="1" applyFont="1" applyFill="1" applyBorder="1" applyAlignment="1">
      <alignment horizontal="right"/>
    </xf>
    <xf numFmtId="49" fontId="5" fillId="33" borderId="47" xfId="0" applyNumberFormat="1" applyFont="1" applyFill="1" applyBorder="1" applyAlignment="1">
      <alignment horizontal="right"/>
    </xf>
    <xf numFmtId="175" fontId="13" fillId="33" borderId="0" xfId="0" applyNumberFormat="1" applyFont="1" applyFill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46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175" fontId="12" fillId="33" borderId="45" xfId="0" applyNumberFormat="1" applyFont="1" applyFill="1" applyBorder="1" applyAlignment="1">
      <alignment horizontal="right"/>
    </xf>
    <xf numFmtId="175" fontId="12" fillId="33" borderId="40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74" fontId="12" fillId="0" borderId="51" xfId="0" applyNumberFormat="1" applyFont="1" applyBorder="1" applyAlignment="1">
      <alignment horizontal="center" wrapText="1"/>
    </xf>
    <xf numFmtId="174" fontId="12" fillId="0" borderId="5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5" fillId="0" borderId="5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2" fillId="0" borderId="50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50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3" fontId="12" fillId="0" borderId="5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4" fontId="12" fillId="0" borderId="50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55" xfId="0" applyNumberFormat="1" applyFont="1" applyFill="1" applyBorder="1" applyAlignment="1">
      <alignment horizontal="right"/>
    </xf>
    <xf numFmtId="175" fontId="12" fillId="33" borderId="56" xfId="0" applyNumberFormat="1" applyFont="1" applyFill="1" applyBorder="1" applyAlignment="1">
      <alignment horizontal="right"/>
    </xf>
    <xf numFmtId="174" fontId="12" fillId="0" borderId="35" xfId="0" applyNumberFormat="1" applyFont="1" applyBorder="1" applyAlignment="1">
      <alignment horizontal="center"/>
    </xf>
    <xf numFmtId="174" fontId="12" fillId="0" borderId="43" xfId="0" applyNumberFormat="1" applyFont="1" applyBorder="1" applyAlignment="1">
      <alignment horizontal="center"/>
    </xf>
    <xf numFmtId="175" fontId="12" fillId="33" borderId="35" xfId="0" applyNumberFormat="1" applyFont="1" applyFill="1" applyBorder="1" applyAlignment="1">
      <alignment horizontal="right"/>
    </xf>
    <xf numFmtId="175" fontId="12" fillId="33" borderId="43" xfId="0" applyNumberFormat="1" applyFont="1" applyFill="1" applyBorder="1" applyAlignment="1">
      <alignment horizontal="right"/>
    </xf>
    <xf numFmtId="174" fontId="12" fillId="0" borderId="44" xfId="0" applyNumberFormat="1" applyFont="1" applyBorder="1" applyAlignment="1">
      <alignment horizontal="center" wrapText="1"/>
    </xf>
    <xf numFmtId="174" fontId="12" fillId="0" borderId="32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Q23" sqref="Q23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17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21" t="s">
        <v>78</v>
      </c>
      <c r="B4" s="121"/>
      <c r="C4" s="121" t="s">
        <v>41</v>
      </c>
      <c r="D4" s="121"/>
      <c r="E4" s="121"/>
      <c r="F4" s="121" t="s">
        <v>85</v>
      </c>
      <c r="G4" s="121"/>
      <c r="H4" s="121"/>
      <c r="I4" s="121" t="s">
        <v>39</v>
      </c>
      <c r="J4" s="121"/>
      <c r="K4" s="121"/>
      <c r="L4" s="121" t="s">
        <v>36</v>
      </c>
      <c r="M4" s="121"/>
      <c r="N4" s="122" t="s">
        <v>40</v>
      </c>
      <c r="O4" s="122"/>
      <c r="P4" s="118" t="s">
        <v>77</v>
      </c>
      <c r="Q4" s="118"/>
    </row>
    <row r="5" spans="1:17" ht="45" customHeight="1">
      <c r="A5" s="121"/>
      <c r="B5" s="121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7" ht="15.75">
      <c r="A6" s="7" t="s">
        <v>5</v>
      </c>
      <c r="B6" s="7" t="s">
        <v>6</v>
      </c>
      <c r="C6" s="12">
        <v>1580</v>
      </c>
      <c r="D6" s="12">
        <v>3117</v>
      </c>
      <c r="E6" s="13">
        <v>151645.99</v>
      </c>
      <c r="F6" s="12">
        <v>9363</v>
      </c>
      <c r="G6" s="12">
        <v>12277</v>
      </c>
      <c r="H6" s="13">
        <v>369930</v>
      </c>
      <c r="I6" s="12">
        <v>1503</v>
      </c>
      <c r="J6" s="12">
        <v>5243</v>
      </c>
      <c r="K6" s="30">
        <v>152836.22</v>
      </c>
      <c r="L6" s="12">
        <v>776</v>
      </c>
      <c r="M6" s="13">
        <v>164276.5</v>
      </c>
      <c r="N6" s="12">
        <v>4208</v>
      </c>
      <c r="O6" s="13">
        <v>306537.16</v>
      </c>
      <c r="P6" s="12">
        <v>159</v>
      </c>
      <c r="Q6" s="13">
        <v>46359.1</v>
      </c>
    </row>
    <row r="7" spans="1:17" ht="15.75">
      <c r="A7" s="7"/>
      <c r="B7" s="7" t="s">
        <v>70</v>
      </c>
      <c r="C7" s="12">
        <v>90</v>
      </c>
      <c r="D7" s="12">
        <v>158</v>
      </c>
      <c r="E7" s="13">
        <v>7669.67</v>
      </c>
      <c r="F7" s="12">
        <v>734</v>
      </c>
      <c r="G7" s="12">
        <v>980</v>
      </c>
      <c r="H7" s="13">
        <v>29640</v>
      </c>
      <c r="I7" s="12">
        <v>67</v>
      </c>
      <c r="J7" s="12">
        <v>208</v>
      </c>
      <c r="K7" s="78">
        <v>6447.82</v>
      </c>
      <c r="L7" s="12">
        <v>63</v>
      </c>
      <c r="M7" s="13">
        <v>15147</v>
      </c>
      <c r="N7" s="12">
        <v>673</v>
      </c>
      <c r="O7" s="13">
        <v>50524.09</v>
      </c>
      <c r="P7" s="12">
        <v>18</v>
      </c>
      <c r="Q7" s="13">
        <v>5200.58</v>
      </c>
    </row>
    <row r="8" spans="1:17" ht="15.75">
      <c r="A8" s="7"/>
      <c r="B8" s="7" t="s">
        <v>71</v>
      </c>
      <c r="C8" s="12">
        <v>140</v>
      </c>
      <c r="D8" s="12">
        <v>328</v>
      </c>
      <c r="E8" s="13">
        <v>14904</v>
      </c>
      <c r="F8" s="12">
        <v>644</v>
      </c>
      <c r="G8" s="12">
        <v>894</v>
      </c>
      <c r="H8" s="13">
        <v>26820</v>
      </c>
      <c r="I8" s="12">
        <v>163</v>
      </c>
      <c r="J8" s="12">
        <v>590</v>
      </c>
      <c r="K8" s="30">
        <v>17323.32</v>
      </c>
      <c r="L8" s="12">
        <v>96</v>
      </c>
      <c r="M8" s="13">
        <v>18638.28</v>
      </c>
      <c r="N8" s="12">
        <v>498</v>
      </c>
      <c r="O8" s="13">
        <v>38630.46</v>
      </c>
      <c r="P8" s="12">
        <v>5</v>
      </c>
      <c r="Q8" s="13">
        <v>1358.73</v>
      </c>
    </row>
    <row r="9" spans="1:17" ht="15.75">
      <c r="A9" s="7" t="s">
        <v>68</v>
      </c>
      <c r="B9" s="7" t="s">
        <v>69</v>
      </c>
      <c r="C9" s="12">
        <v>124</v>
      </c>
      <c r="D9" s="12">
        <v>218</v>
      </c>
      <c r="E9" s="13">
        <v>10352</v>
      </c>
      <c r="F9" s="12">
        <v>679</v>
      </c>
      <c r="G9" s="12">
        <v>932</v>
      </c>
      <c r="H9" s="13">
        <v>28020</v>
      </c>
      <c r="I9" s="12">
        <v>110</v>
      </c>
      <c r="J9" s="12">
        <v>335</v>
      </c>
      <c r="K9" s="30">
        <v>10499.51</v>
      </c>
      <c r="L9" s="12">
        <v>74</v>
      </c>
      <c r="M9" s="13">
        <v>13906.64</v>
      </c>
      <c r="N9" s="12">
        <v>578</v>
      </c>
      <c r="O9" s="13">
        <v>41107.78</v>
      </c>
      <c r="P9" s="79">
        <v>14</v>
      </c>
      <c r="Q9" s="13">
        <v>4035.42</v>
      </c>
    </row>
    <row r="10" spans="1:17" ht="15.75">
      <c r="A10" s="7" t="s">
        <v>45</v>
      </c>
      <c r="B10" s="7" t="s">
        <v>46</v>
      </c>
      <c r="C10" s="12">
        <v>155</v>
      </c>
      <c r="D10" s="12">
        <v>266</v>
      </c>
      <c r="E10" s="13">
        <v>12261.92</v>
      </c>
      <c r="F10" s="12">
        <v>663</v>
      </c>
      <c r="G10" s="12">
        <v>840</v>
      </c>
      <c r="H10" s="13">
        <v>25290</v>
      </c>
      <c r="I10" s="12">
        <v>166</v>
      </c>
      <c r="J10" s="12">
        <v>503</v>
      </c>
      <c r="K10" s="30">
        <v>16086.13</v>
      </c>
      <c r="L10" s="12">
        <v>118</v>
      </c>
      <c r="M10" s="15">
        <v>21535.94</v>
      </c>
      <c r="N10" s="12">
        <v>810</v>
      </c>
      <c r="O10" s="15">
        <v>55844.64</v>
      </c>
      <c r="P10" s="79">
        <v>16</v>
      </c>
      <c r="Q10" s="15">
        <v>3922.5</v>
      </c>
    </row>
    <row r="11" spans="1:17" ht="15.75">
      <c r="A11" s="7" t="s">
        <v>29</v>
      </c>
      <c r="B11" s="7" t="s">
        <v>30</v>
      </c>
      <c r="C11" s="12">
        <v>892</v>
      </c>
      <c r="D11" s="12">
        <v>1732</v>
      </c>
      <c r="E11" s="13">
        <v>79894.91</v>
      </c>
      <c r="F11" s="12">
        <v>2717</v>
      </c>
      <c r="G11" s="12">
        <v>3624</v>
      </c>
      <c r="H11" s="13">
        <v>108810</v>
      </c>
      <c r="I11" s="12">
        <v>1109</v>
      </c>
      <c r="J11" s="12">
        <v>3391</v>
      </c>
      <c r="K11" s="30">
        <v>101295.28</v>
      </c>
      <c r="L11" s="12">
        <v>333</v>
      </c>
      <c r="M11" s="13">
        <v>64449.4</v>
      </c>
      <c r="N11" s="12">
        <v>2376</v>
      </c>
      <c r="O11" s="13">
        <v>178278.54</v>
      </c>
      <c r="P11" s="79">
        <v>42</v>
      </c>
      <c r="Q11" s="13">
        <v>11292.64</v>
      </c>
    </row>
    <row r="12" spans="1:17" ht="15.75">
      <c r="A12" s="7"/>
      <c r="B12" s="7" t="s">
        <v>31</v>
      </c>
      <c r="C12" s="12">
        <v>13</v>
      </c>
      <c r="D12" s="12">
        <v>23</v>
      </c>
      <c r="E12" s="13">
        <v>1068</v>
      </c>
      <c r="F12" s="12">
        <v>66</v>
      </c>
      <c r="G12" s="12">
        <v>92</v>
      </c>
      <c r="H12" s="13">
        <v>2760</v>
      </c>
      <c r="I12" s="12">
        <v>24</v>
      </c>
      <c r="J12" s="12">
        <v>55</v>
      </c>
      <c r="K12" s="30">
        <v>2014.92</v>
      </c>
      <c r="L12" s="12">
        <v>12</v>
      </c>
      <c r="M12" s="13">
        <v>2253.12</v>
      </c>
      <c r="N12" s="12">
        <v>104</v>
      </c>
      <c r="O12" s="13">
        <v>7161.44</v>
      </c>
      <c r="P12" s="12">
        <v>0</v>
      </c>
      <c r="Q12" s="13">
        <v>0</v>
      </c>
    </row>
    <row r="13" spans="1:17" ht="15.75">
      <c r="A13" s="7"/>
      <c r="B13" s="7" t="s">
        <v>32</v>
      </c>
      <c r="C13" s="12">
        <v>14</v>
      </c>
      <c r="D13" s="12">
        <v>29</v>
      </c>
      <c r="E13" s="13">
        <v>924.79</v>
      </c>
      <c r="F13" s="12">
        <v>35</v>
      </c>
      <c r="G13" s="12">
        <v>48</v>
      </c>
      <c r="H13" s="13">
        <v>1440</v>
      </c>
      <c r="I13" s="12">
        <v>22</v>
      </c>
      <c r="J13" s="12">
        <v>61</v>
      </c>
      <c r="K13" s="30">
        <v>2017.21</v>
      </c>
      <c r="L13" s="12">
        <v>8</v>
      </c>
      <c r="M13" s="13">
        <v>1502.08</v>
      </c>
      <c r="N13" s="12">
        <v>66</v>
      </c>
      <c r="O13" s="13">
        <v>4751.34</v>
      </c>
      <c r="P13" s="12">
        <v>3</v>
      </c>
      <c r="Q13" s="13">
        <v>437.5</v>
      </c>
    </row>
    <row r="14" spans="1:17" ht="15.75">
      <c r="A14" s="7" t="s">
        <v>8</v>
      </c>
      <c r="B14" s="7" t="s">
        <v>9</v>
      </c>
      <c r="C14" s="12">
        <v>329</v>
      </c>
      <c r="D14" s="12">
        <v>663</v>
      </c>
      <c r="E14" s="13">
        <v>31329.59</v>
      </c>
      <c r="F14" s="12">
        <v>1923</v>
      </c>
      <c r="G14" s="12">
        <v>2523</v>
      </c>
      <c r="H14" s="13">
        <v>76410</v>
      </c>
      <c r="I14" s="12">
        <v>315</v>
      </c>
      <c r="J14" s="12">
        <v>1117</v>
      </c>
      <c r="K14" s="30">
        <v>32542.85</v>
      </c>
      <c r="L14" s="12">
        <v>192</v>
      </c>
      <c r="M14" s="13">
        <v>39336.62</v>
      </c>
      <c r="N14" s="12">
        <v>965</v>
      </c>
      <c r="O14" s="13">
        <v>79739.88</v>
      </c>
      <c r="P14" s="12">
        <v>33</v>
      </c>
      <c r="Q14" s="13">
        <v>10094.67</v>
      </c>
    </row>
    <row r="15" spans="1:17" ht="15.75">
      <c r="A15" s="7"/>
      <c r="B15" s="7" t="s">
        <v>10</v>
      </c>
      <c r="C15" s="12">
        <v>144</v>
      </c>
      <c r="D15" s="12">
        <v>311</v>
      </c>
      <c r="E15" s="13">
        <v>14330.44</v>
      </c>
      <c r="F15" s="12">
        <v>898</v>
      </c>
      <c r="G15" s="12">
        <v>1159</v>
      </c>
      <c r="H15" s="13">
        <v>34890</v>
      </c>
      <c r="I15" s="12">
        <v>161</v>
      </c>
      <c r="J15" s="12">
        <v>541</v>
      </c>
      <c r="K15" s="30">
        <v>16259.33</v>
      </c>
      <c r="L15" s="12">
        <v>99</v>
      </c>
      <c r="M15" s="13">
        <v>18638.28</v>
      </c>
      <c r="N15" s="12">
        <v>525</v>
      </c>
      <c r="O15" s="13">
        <v>36700.74</v>
      </c>
      <c r="P15" s="12">
        <v>4</v>
      </c>
      <c r="Q15" s="13">
        <v>1034.68</v>
      </c>
    </row>
    <row r="16" spans="1:17" ht="15.75">
      <c r="A16" s="7" t="s">
        <v>11</v>
      </c>
      <c r="B16" s="7" t="s">
        <v>12</v>
      </c>
      <c r="C16" s="12">
        <v>50</v>
      </c>
      <c r="D16" s="12">
        <v>78</v>
      </c>
      <c r="E16" s="13">
        <v>4144</v>
      </c>
      <c r="F16" s="12">
        <v>1092</v>
      </c>
      <c r="G16" s="12">
        <v>1453</v>
      </c>
      <c r="H16" s="13">
        <v>43680</v>
      </c>
      <c r="I16" s="12">
        <v>40</v>
      </c>
      <c r="J16" s="12">
        <v>80</v>
      </c>
      <c r="K16" s="30">
        <v>3410.02</v>
      </c>
      <c r="L16" s="12">
        <v>74</v>
      </c>
      <c r="M16" s="13">
        <v>13756.52</v>
      </c>
      <c r="N16" s="12">
        <v>309</v>
      </c>
      <c r="O16" s="13">
        <v>21277.74</v>
      </c>
      <c r="P16" s="12">
        <v>2</v>
      </c>
      <c r="Q16" s="13">
        <v>524.37</v>
      </c>
    </row>
    <row r="17" spans="1:17" ht="15.75">
      <c r="A17" s="7"/>
      <c r="B17" s="7" t="s">
        <v>13</v>
      </c>
      <c r="C17" s="12">
        <v>51</v>
      </c>
      <c r="D17" s="12">
        <v>97</v>
      </c>
      <c r="E17" s="13">
        <v>4593.59</v>
      </c>
      <c r="F17" s="12">
        <v>847</v>
      </c>
      <c r="G17" s="12">
        <v>1094</v>
      </c>
      <c r="H17" s="13">
        <v>32820</v>
      </c>
      <c r="I17" s="12">
        <v>38</v>
      </c>
      <c r="J17" s="12">
        <v>123</v>
      </c>
      <c r="K17" s="30">
        <v>3644.34</v>
      </c>
      <c r="L17" s="12">
        <v>31</v>
      </c>
      <c r="M17" s="13">
        <v>5820.56</v>
      </c>
      <c r="N17" s="12">
        <v>195</v>
      </c>
      <c r="O17" s="13">
        <v>13427.7</v>
      </c>
      <c r="P17" s="12">
        <v>1</v>
      </c>
      <c r="Q17" s="13">
        <v>196.86</v>
      </c>
    </row>
    <row r="18" spans="1:17" ht="15.75">
      <c r="A18" s="7"/>
      <c r="B18" s="7" t="s">
        <v>14</v>
      </c>
      <c r="C18" s="12">
        <v>81</v>
      </c>
      <c r="D18" s="12">
        <v>105</v>
      </c>
      <c r="E18" s="13">
        <v>5485.68</v>
      </c>
      <c r="F18" s="12">
        <v>1407</v>
      </c>
      <c r="G18" s="12">
        <v>1828</v>
      </c>
      <c r="H18" s="13">
        <v>56160</v>
      </c>
      <c r="I18" s="12">
        <v>42</v>
      </c>
      <c r="J18" s="12">
        <v>107</v>
      </c>
      <c r="K18" s="30">
        <v>4087.39</v>
      </c>
      <c r="L18" s="12">
        <v>77</v>
      </c>
      <c r="M18" s="13">
        <v>14983.16</v>
      </c>
      <c r="N18" s="12">
        <v>181</v>
      </c>
      <c r="O18" s="13">
        <v>12944.86</v>
      </c>
      <c r="P18" s="79">
        <v>6</v>
      </c>
      <c r="Q18" s="83">
        <v>1862.5</v>
      </c>
    </row>
    <row r="19" spans="1:17" ht="15.75">
      <c r="A19" s="7" t="s">
        <v>15</v>
      </c>
      <c r="B19" s="7" t="s">
        <v>16</v>
      </c>
      <c r="C19" s="12">
        <v>73</v>
      </c>
      <c r="D19" s="12">
        <v>91</v>
      </c>
      <c r="E19" s="13">
        <v>4900</v>
      </c>
      <c r="F19" s="12">
        <v>1270</v>
      </c>
      <c r="G19" s="12">
        <v>1617</v>
      </c>
      <c r="H19" s="13">
        <v>48510</v>
      </c>
      <c r="I19" s="12">
        <v>28</v>
      </c>
      <c r="J19" s="12">
        <v>70</v>
      </c>
      <c r="K19" s="30">
        <v>2503.64</v>
      </c>
      <c r="L19" s="12">
        <v>125</v>
      </c>
      <c r="M19" s="13">
        <v>23470</v>
      </c>
      <c r="N19" s="12">
        <v>472</v>
      </c>
      <c r="O19" s="13">
        <v>32570.78</v>
      </c>
      <c r="P19" s="12">
        <v>8</v>
      </c>
      <c r="Q19" s="13">
        <v>2512.5</v>
      </c>
    </row>
    <row r="20" spans="1:17" ht="15.75">
      <c r="A20" s="7" t="s">
        <v>17</v>
      </c>
      <c r="B20" s="7" t="s">
        <v>18</v>
      </c>
      <c r="C20" s="12">
        <v>540</v>
      </c>
      <c r="D20" s="12">
        <v>1141</v>
      </c>
      <c r="E20" s="13">
        <v>51312.87</v>
      </c>
      <c r="F20" s="12">
        <v>938</v>
      </c>
      <c r="G20" s="12">
        <v>1219</v>
      </c>
      <c r="H20" s="13">
        <v>36570</v>
      </c>
      <c r="I20" s="12">
        <v>635</v>
      </c>
      <c r="J20" s="12">
        <v>2229</v>
      </c>
      <c r="K20" s="30">
        <v>62463.59</v>
      </c>
      <c r="L20" s="12">
        <v>119</v>
      </c>
      <c r="M20" s="13">
        <v>22862.66</v>
      </c>
      <c r="N20" s="12">
        <v>1156</v>
      </c>
      <c r="O20" s="13">
        <v>79602.16</v>
      </c>
      <c r="P20" s="12">
        <v>23</v>
      </c>
      <c r="Q20" s="13">
        <v>6875.73</v>
      </c>
    </row>
    <row r="21" spans="1:17" ht="15.75">
      <c r="A21" s="7"/>
      <c r="B21" s="7" t="s">
        <v>26</v>
      </c>
      <c r="C21" s="12">
        <v>70</v>
      </c>
      <c r="D21" s="12">
        <v>149</v>
      </c>
      <c r="E21" s="13">
        <v>6748</v>
      </c>
      <c r="F21" s="12">
        <v>157</v>
      </c>
      <c r="G21" s="12">
        <v>218</v>
      </c>
      <c r="H21" s="13">
        <v>6600</v>
      </c>
      <c r="I21" s="12">
        <v>72</v>
      </c>
      <c r="J21" s="12">
        <v>266</v>
      </c>
      <c r="K21" s="30">
        <v>7353.69</v>
      </c>
      <c r="L21" s="12">
        <v>23</v>
      </c>
      <c r="M21" s="13">
        <v>4180.76</v>
      </c>
      <c r="N21" s="12">
        <v>172</v>
      </c>
      <c r="O21" s="13">
        <v>11912.78</v>
      </c>
      <c r="P21" s="12">
        <v>2</v>
      </c>
      <c r="Q21" s="13">
        <v>612.5</v>
      </c>
    </row>
    <row r="22" spans="1:17" ht="15.75">
      <c r="A22" s="7"/>
      <c r="B22" s="7" t="s">
        <v>47</v>
      </c>
      <c r="C22" s="7">
        <v>192</v>
      </c>
      <c r="D22" s="7">
        <v>452</v>
      </c>
      <c r="E22" s="13">
        <v>19998.88</v>
      </c>
      <c r="F22" s="7">
        <v>105</v>
      </c>
      <c r="G22" s="7">
        <v>143</v>
      </c>
      <c r="H22" s="13">
        <v>4290</v>
      </c>
      <c r="I22" s="7">
        <v>239</v>
      </c>
      <c r="J22" s="7">
        <v>932</v>
      </c>
      <c r="K22" s="30">
        <v>25888.29</v>
      </c>
      <c r="L22" s="12">
        <v>26</v>
      </c>
      <c r="M22" s="13">
        <v>4881.76</v>
      </c>
      <c r="N22" s="12">
        <v>208</v>
      </c>
      <c r="O22" s="13">
        <v>14322.88</v>
      </c>
      <c r="P22" s="12">
        <v>0</v>
      </c>
      <c r="Q22" s="13">
        <v>0</v>
      </c>
    </row>
    <row r="23" spans="1:17" ht="15.75">
      <c r="A23" s="7" t="s">
        <v>19</v>
      </c>
      <c r="B23" s="7" t="s">
        <v>20</v>
      </c>
      <c r="C23" s="12">
        <v>274</v>
      </c>
      <c r="D23" s="12">
        <v>644</v>
      </c>
      <c r="E23" s="13">
        <v>28610.72</v>
      </c>
      <c r="F23" s="12">
        <v>304</v>
      </c>
      <c r="G23" s="12">
        <v>447</v>
      </c>
      <c r="H23" s="13">
        <v>13410</v>
      </c>
      <c r="I23" s="12">
        <v>321</v>
      </c>
      <c r="J23" s="12">
        <v>1247</v>
      </c>
      <c r="K23" s="30">
        <v>35888.5</v>
      </c>
      <c r="L23" s="12">
        <v>59</v>
      </c>
      <c r="M23" s="13">
        <v>12016.64</v>
      </c>
      <c r="N23" s="12">
        <v>492</v>
      </c>
      <c r="O23" s="13">
        <v>51073.62</v>
      </c>
      <c r="P23" s="12">
        <v>13</v>
      </c>
      <c r="Q23" s="13">
        <v>3722.86</v>
      </c>
    </row>
    <row r="24" spans="1:17" ht="15.75">
      <c r="A24" s="7"/>
      <c r="B24" s="7" t="s">
        <v>48</v>
      </c>
      <c r="C24" s="12">
        <v>90</v>
      </c>
      <c r="D24" s="12">
        <v>192</v>
      </c>
      <c r="E24" s="13">
        <v>8548.96</v>
      </c>
      <c r="F24" s="12">
        <v>97</v>
      </c>
      <c r="G24" s="12">
        <v>135</v>
      </c>
      <c r="H24" s="13">
        <v>4050</v>
      </c>
      <c r="I24" s="12">
        <v>145</v>
      </c>
      <c r="J24" s="12">
        <v>435</v>
      </c>
      <c r="K24" s="30">
        <v>16276.54</v>
      </c>
      <c r="L24" s="12">
        <v>27</v>
      </c>
      <c r="M24" s="13">
        <v>5663.57</v>
      </c>
      <c r="N24" s="12">
        <v>151</v>
      </c>
      <c r="O24" s="13">
        <v>18313.48</v>
      </c>
      <c r="P24" s="12">
        <v>2</v>
      </c>
      <c r="Q24" s="13">
        <v>520</v>
      </c>
    </row>
    <row r="25" spans="1:17" ht="15.75">
      <c r="A25" s="7" t="s">
        <v>35</v>
      </c>
      <c r="B25" s="7" t="s">
        <v>33</v>
      </c>
      <c r="C25" s="12">
        <v>1085</v>
      </c>
      <c r="D25" s="12">
        <v>2447</v>
      </c>
      <c r="E25" s="13">
        <v>108308.38</v>
      </c>
      <c r="F25" s="12">
        <v>799</v>
      </c>
      <c r="G25" s="12">
        <v>1109</v>
      </c>
      <c r="H25" s="13">
        <v>33420</v>
      </c>
      <c r="I25" s="12">
        <v>1302</v>
      </c>
      <c r="J25" s="12">
        <v>5109</v>
      </c>
      <c r="K25" s="30">
        <v>139955.89</v>
      </c>
      <c r="L25" s="12">
        <v>148</v>
      </c>
      <c r="M25" s="15">
        <v>28520.7</v>
      </c>
      <c r="N25" s="12">
        <v>1075</v>
      </c>
      <c r="O25" s="15">
        <v>89429.12</v>
      </c>
      <c r="P25" s="12">
        <v>11</v>
      </c>
      <c r="Q25" s="15">
        <v>3462.5</v>
      </c>
    </row>
    <row r="26" spans="1:17" ht="15.75">
      <c r="A26" s="7" t="s">
        <v>21</v>
      </c>
      <c r="B26" s="7" t="s">
        <v>22</v>
      </c>
      <c r="C26" s="12">
        <v>459</v>
      </c>
      <c r="D26" s="12">
        <v>928</v>
      </c>
      <c r="E26" s="13">
        <v>43340.48</v>
      </c>
      <c r="F26" s="12">
        <v>1720</v>
      </c>
      <c r="G26" s="12">
        <v>2294</v>
      </c>
      <c r="H26" s="13">
        <v>69120</v>
      </c>
      <c r="I26" s="12">
        <v>524</v>
      </c>
      <c r="J26" s="12">
        <v>1800</v>
      </c>
      <c r="K26" s="30">
        <v>52075.46</v>
      </c>
      <c r="L26" s="12">
        <v>279</v>
      </c>
      <c r="M26" s="13">
        <v>52043.9</v>
      </c>
      <c r="N26" s="12">
        <v>1618</v>
      </c>
      <c r="O26" s="13">
        <v>112290.48</v>
      </c>
      <c r="P26" s="12">
        <v>18</v>
      </c>
      <c r="Q26" s="13">
        <v>5271.87</v>
      </c>
    </row>
    <row r="27" spans="1:17" ht="15.75">
      <c r="A27" s="7" t="s">
        <v>67</v>
      </c>
      <c r="B27" s="7" t="s">
        <v>72</v>
      </c>
      <c r="C27" s="12">
        <v>71</v>
      </c>
      <c r="D27" s="12">
        <v>140</v>
      </c>
      <c r="E27" s="13">
        <v>6392</v>
      </c>
      <c r="F27" s="12">
        <v>236</v>
      </c>
      <c r="G27" s="12">
        <v>307</v>
      </c>
      <c r="H27" s="13">
        <v>9210</v>
      </c>
      <c r="I27" s="12">
        <v>92</v>
      </c>
      <c r="J27" s="12">
        <v>283</v>
      </c>
      <c r="K27" s="30">
        <v>8551.1</v>
      </c>
      <c r="L27" s="12">
        <v>48</v>
      </c>
      <c r="M27" s="13">
        <v>8599.32</v>
      </c>
      <c r="N27" s="12">
        <v>485</v>
      </c>
      <c r="O27" s="13">
        <v>33397.1</v>
      </c>
      <c r="P27" s="12">
        <v>7</v>
      </c>
      <c r="Q27" s="13">
        <v>1771.47</v>
      </c>
    </row>
    <row r="28" spans="1:17" ht="15.75">
      <c r="A28" s="7"/>
      <c r="B28" s="16" t="s">
        <v>73</v>
      </c>
      <c r="C28" s="12">
        <v>96</v>
      </c>
      <c r="D28" s="12">
        <v>190</v>
      </c>
      <c r="E28" s="13">
        <v>8753.12</v>
      </c>
      <c r="F28" s="12">
        <v>233</v>
      </c>
      <c r="G28" s="12">
        <v>312</v>
      </c>
      <c r="H28" s="13">
        <v>9420</v>
      </c>
      <c r="I28" s="12">
        <v>157</v>
      </c>
      <c r="J28" s="12">
        <v>411</v>
      </c>
      <c r="K28" s="30">
        <v>14168.04</v>
      </c>
      <c r="L28" s="12">
        <v>48</v>
      </c>
      <c r="M28" s="13">
        <v>8805.9</v>
      </c>
      <c r="N28" s="12">
        <v>274</v>
      </c>
      <c r="O28" s="13">
        <v>18867.64</v>
      </c>
      <c r="P28" s="12">
        <v>16</v>
      </c>
      <c r="Q28" s="13">
        <v>4734.32</v>
      </c>
    </row>
    <row r="29" spans="1:17" ht="15.75">
      <c r="A29" s="7" t="s">
        <v>23</v>
      </c>
      <c r="B29" s="7" t="s">
        <v>24</v>
      </c>
      <c r="C29" s="12">
        <v>222</v>
      </c>
      <c r="D29" s="12">
        <v>372</v>
      </c>
      <c r="E29" s="30">
        <v>17308.21</v>
      </c>
      <c r="F29" s="12">
        <v>782</v>
      </c>
      <c r="G29" s="12">
        <v>997</v>
      </c>
      <c r="H29" s="30">
        <v>30000</v>
      </c>
      <c r="I29" s="12">
        <v>277</v>
      </c>
      <c r="J29" s="12">
        <v>741</v>
      </c>
      <c r="K29" s="30">
        <v>24012.42</v>
      </c>
      <c r="L29" s="12">
        <v>130</v>
      </c>
      <c r="M29" s="13">
        <v>23926.78</v>
      </c>
      <c r="N29" s="12">
        <v>1536</v>
      </c>
      <c r="O29" s="13">
        <v>105974.72</v>
      </c>
      <c r="P29" s="12">
        <v>5</v>
      </c>
      <c r="Q29" s="13">
        <v>1299.37</v>
      </c>
    </row>
    <row r="30" spans="1:17" ht="15.75">
      <c r="A30" s="7"/>
      <c r="B30" s="7" t="s">
        <v>34</v>
      </c>
      <c r="C30" s="12">
        <v>9</v>
      </c>
      <c r="D30" s="12">
        <v>11</v>
      </c>
      <c r="E30" s="13">
        <v>548</v>
      </c>
      <c r="F30" s="12">
        <v>128</v>
      </c>
      <c r="G30" s="12">
        <v>173</v>
      </c>
      <c r="H30" s="13">
        <v>5190</v>
      </c>
      <c r="I30" s="12">
        <v>34</v>
      </c>
      <c r="J30" s="12">
        <v>42</v>
      </c>
      <c r="K30" s="13">
        <v>2466.45</v>
      </c>
      <c r="L30" s="12">
        <v>12</v>
      </c>
      <c r="M30" s="13">
        <v>2184.26</v>
      </c>
      <c r="N30" s="12">
        <v>252</v>
      </c>
      <c r="O30" s="13">
        <v>22503.51</v>
      </c>
      <c r="P30" s="12">
        <v>1</v>
      </c>
      <c r="Q30" s="13">
        <v>196.86</v>
      </c>
    </row>
    <row r="31" spans="1:17" ht="15.75" customHeight="1" hidden="1">
      <c r="A31" s="119" t="s">
        <v>27</v>
      </c>
      <c r="B31" s="119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.75">
      <c r="A32" s="120" t="s">
        <v>25</v>
      </c>
      <c r="B32" s="120"/>
      <c r="C32" s="17">
        <f aca="true" t="shared" si="0" ref="C32:N32">SUM(C6:C30)</f>
        <v>6844</v>
      </c>
      <c r="D32" s="17">
        <f t="shared" si="0"/>
        <v>13882</v>
      </c>
      <c r="E32" s="18">
        <f t="shared" si="0"/>
        <v>643374.2000000001</v>
      </c>
      <c r="F32" s="19">
        <f aca="true" t="shared" si="1" ref="F32:K32">SUM(F6:F30)</f>
        <v>27837</v>
      </c>
      <c r="G32" s="19">
        <f t="shared" si="1"/>
        <v>36715</v>
      </c>
      <c r="H32" s="18">
        <f t="shared" si="1"/>
        <v>1106460</v>
      </c>
      <c r="I32" s="17">
        <f t="shared" si="1"/>
        <v>7586</v>
      </c>
      <c r="J32" s="17">
        <f t="shared" si="1"/>
        <v>25919</v>
      </c>
      <c r="K32" s="18">
        <f t="shared" si="1"/>
        <v>760067.95</v>
      </c>
      <c r="L32" s="17">
        <f t="shared" si="0"/>
        <v>2997</v>
      </c>
      <c r="M32" s="18">
        <f t="shared" si="0"/>
        <v>591400.35</v>
      </c>
      <c r="N32" s="19">
        <f t="shared" si="0"/>
        <v>19379</v>
      </c>
      <c r="O32" s="18">
        <f>SUM(O6:O30)</f>
        <v>1437184.64</v>
      </c>
      <c r="P32" s="19">
        <f>SUM(P6:P30)</f>
        <v>409</v>
      </c>
      <c r="Q32" s="18">
        <f>SUM(Q6:Q30)</f>
        <v>117299.52999999998</v>
      </c>
    </row>
    <row r="36" spans="5:14" ht="15.75">
      <c r="E36" s="11"/>
      <c r="F36" s="11"/>
      <c r="G36" s="11"/>
      <c r="H36" s="11"/>
      <c r="K36" s="11"/>
      <c r="N36" s="2"/>
    </row>
    <row r="38" ht="15.7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finasija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J31" sqref="J31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7" t="s">
        <v>88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21" t="s">
        <v>78</v>
      </c>
      <c r="C4" s="121"/>
      <c r="D4" s="123" t="s">
        <v>49</v>
      </c>
      <c r="E4" s="123"/>
      <c r="F4" s="123"/>
      <c r="G4" s="124" t="s">
        <v>52</v>
      </c>
      <c r="H4" s="124"/>
      <c r="I4" s="125"/>
      <c r="J4" s="126" t="s">
        <v>37</v>
      </c>
      <c r="K4" s="125"/>
      <c r="L4" s="123" t="s">
        <v>42</v>
      </c>
      <c r="M4" s="123"/>
    </row>
    <row r="5" spans="2:13" ht="33" customHeight="1">
      <c r="B5" s="121"/>
      <c r="C5" s="121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65">
        <v>170</v>
      </c>
      <c r="E6" s="12">
        <v>648</v>
      </c>
      <c r="F6" s="13">
        <v>25116.5</v>
      </c>
      <c r="G6" s="65">
        <v>193</v>
      </c>
      <c r="H6" s="12"/>
      <c r="I6" s="13">
        <v>16710</v>
      </c>
      <c r="J6" s="112">
        <v>135</v>
      </c>
      <c r="K6" s="105"/>
      <c r="L6" s="5">
        <v>6</v>
      </c>
      <c r="M6" s="83">
        <v>2536.16</v>
      </c>
    </row>
    <row r="7" spans="2:13" ht="15.75">
      <c r="B7" s="7"/>
      <c r="C7" s="7" t="s">
        <v>70</v>
      </c>
      <c r="D7" s="65">
        <v>31</v>
      </c>
      <c r="E7" s="65">
        <v>131</v>
      </c>
      <c r="F7" s="68">
        <v>4439.8</v>
      </c>
      <c r="G7" s="65">
        <v>21</v>
      </c>
      <c r="H7" s="65"/>
      <c r="I7" s="68">
        <v>1886.4</v>
      </c>
      <c r="J7" s="112">
        <v>13</v>
      </c>
      <c r="K7" s="105"/>
      <c r="L7" s="5">
        <v>4</v>
      </c>
      <c r="M7" s="83">
        <v>1377.44</v>
      </c>
    </row>
    <row r="8" spans="2:15" ht="15.75">
      <c r="B8" s="7"/>
      <c r="C8" s="7" t="s">
        <v>71</v>
      </c>
      <c r="D8" s="7">
        <v>16</v>
      </c>
      <c r="E8" s="7">
        <v>112</v>
      </c>
      <c r="F8" s="13">
        <v>4376.2</v>
      </c>
      <c r="G8" s="7">
        <v>5</v>
      </c>
      <c r="H8" s="7"/>
      <c r="I8" s="13">
        <v>601.2</v>
      </c>
      <c r="J8" s="112">
        <v>14</v>
      </c>
      <c r="K8" s="105"/>
      <c r="L8" s="5">
        <v>2</v>
      </c>
      <c r="M8" s="82">
        <v>688.72</v>
      </c>
      <c r="O8" s="11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19</v>
      </c>
      <c r="E9" s="7">
        <v>46</v>
      </c>
      <c r="F9" s="13">
        <v>1634</v>
      </c>
      <c r="G9" s="7">
        <v>13</v>
      </c>
      <c r="H9" s="7"/>
      <c r="I9" s="13">
        <v>1670.81</v>
      </c>
      <c r="J9" s="112">
        <v>27</v>
      </c>
      <c r="K9" s="105"/>
      <c r="L9" s="5">
        <v>0</v>
      </c>
      <c r="M9" s="83">
        <v>0</v>
      </c>
      <c r="O9" s="11"/>
    </row>
    <row r="10" spans="2:15" ht="15.75">
      <c r="B10" s="7" t="s">
        <v>45</v>
      </c>
      <c r="C10" s="7" t="s">
        <v>46</v>
      </c>
      <c r="D10" s="12">
        <v>22</v>
      </c>
      <c r="E10" s="12">
        <v>92</v>
      </c>
      <c r="F10" s="13">
        <v>3571</v>
      </c>
      <c r="G10" s="12">
        <v>11</v>
      </c>
      <c r="H10" s="12"/>
      <c r="I10" s="13">
        <v>852.8</v>
      </c>
      <c r="J10" s="113">
        <v>117</v>
      </c>
      <c r="K10" s="105"/>
      <c r="L10" s="5">
        <v>2</v>
      </c>
      <c r="M10" s="83">
        <v>782.72</v>
      </c>
      <c r="O10" s="11" t="e">
        <f>#REF!</f>
        <v>#REF!</v>
      </c>
    </row>
    <row r="11" spans="2:13" ht="15.75">
      <c r="B11" s="7" t="s">
        <v>29</v>
      </c>
      <c r="C11" s="7" t="s">
        <v>30</v>
      </c>
      <c r="D11" s="12">
        <v>155</v>
      </c>
      <c r="E11" s="12">
        <v>843</v>
      </c>
      <c r="F11" s="13">
        <v>28859.1</v>
      </c>
      <c r="G11" s="12">
        <v>20</v>
      </c>
      <c r="H11" s="12"/>
      <c r="I11" s="13">
        <v>2281.2</v>
      </c>
      <c r="J11" s="114">
        <v>90</v>
      </c>
      <c r="K11" s="105"/>
      <c r="L11" s="5">
        <v>1</v>
      </c>
      <c r="M11" s="83">
        <v>344.36</v>
      </c>
    </row>
    <row r="12" spans="2:13" ht="15.75">
      <c r="B12" s="7"/>
      <c r="C12" s="7" t="s">
        <v>31</v>
      </c>
      <c r="D12" s="12">
        <v>1</v>
      </c>
      <c r="E12" s="12">
        <v>1</v>
      </c>
      <c r="F12" s="13">
        <v>61.6</v>
      </c>
      <c r="G12" s="12">
        <v>0</v>
      </c>
      <c r="H12" s="12"/>
      <c r="I12" s="13">
        <v>0</v>
      </c>
      <c r="J12" s="115">
        <v>3</v>
      </c>
      <c r="K12" s="105"/>
      <c r="L12" s="5">
        <v>1</v>
      </c>
      <c r="M12" s="83">
        <v>344.36</v>
      </c>
    </row>
    <row r="13" spans="2:15" ht="15.75">
      <c r="B13" s="7"/>
      <c r="C13" s="7" t="s">
        <v>32</v>
      </c>
      <c r="D13" s="12">
        <v>3</v>
      </c>
      <c r="E13" s="12">
        <v>4</v>
      </c>
      <c r="F13" s="13">
        <v>94.8</v>
      </c>
      <c r="G13" s="12">
        <v>0</v>
      </c>
      <c r="H13" s="12"/>
      <c r="I13" s="13">
        <v>0</v>
      </c>
      <c r="J13" s="115">
        <v>8</v>
      </c>
      <c r="K13" s="105"/>
      <c r="L13" s="5">
        <v>1</v>
      </c>
      <c r="M13" s="83">
        <v>404.36</v>
      </c>
      <c r="O13" s="11" t="e">
        <f>#REF!+#REF!+#REF!</f>
        <v>#REF!</v>
      </c>
    </row>
    <row r="14" spans="2:16" ht="15.75">
      <c r="B14" s="7" t="s">
        <v>8</v>
      </c>
      <c r="C14" s="7" t="s">
        <v>9</v>
      </c>
      <c r="D14" s="65">
        <v>58</v>
      </c>
      <c r="E14" s="12">
        <v>209</v>
      </c>
      <c r="F14" s="13">
        <v>9994.2</v>
      </c>
      <c r="G14" s="12">
        <v>15</v>
      </c>
      <c r="H14" s="12"/>
      <c r="I14" s="13">
        <v>2906</v>
      </c>
      <c r="J14" s="112">
        <v>139</v>
      </c>
      <c r="K14" s="105"/>
      <c r="L14" s="5">
        <v>0</v>
      </c>
      <c r="M14" s="83">
        <v>0</v>
      </c>
      <c r="O14" s="11"/>
      <c r="P14" s="11"/>
    </row>
    <row r="15" spans="2:15" ht="15.75">
      <c r="B15" s="7"/>
      <c r="C15" s="7" t="s">
        <v>10</v>
      </c>
      <c r="D15" s="12">
        <v>22</v>
      </c>
      <c r="E15" s="12">
        <v>79</v>
      </c>
      <c r="F15" s="13">
        <v>4070.5</v>
      </c>
      <c r="G15" s="12">
        <v>0</v>
      </c>
      <c r="H15" s="12"/>
      <c r="I15" s="13">
        <v>0</v>
      </c>
      <c r="J15" s="112">
        <v>71</v>
      </c>
      <c r="K15" s="105"/>
      <c r="L15" s="5">
        <v>3</v>
      </c>
      <c r="M15" s="83">
        <v>1033.08</v>
      </c>
      <c r="O15" s="11" t="e">
        <f>#REF!+#REF!</f>
        <v>#REF!</v>
      </c>
    </row>
    <row r="16" spans="2:15" ht="15.75">
      <c r="B16" s="7" t="s">
        <v>11</v>
      </c>
      <c r="C16" s="7" t="s">
        <v>12</v>
      </c>
      <c r="D16" s="12">
        <v>22</v>
      </c>
      <c r="E16" s="12">
        <v>111</v>
      </c>
      <c r="F16" s="13">
        <v>3275.6</v>
      </c>
      <c r="G16" s="12">
        <v>10</v>
      </c>
      <c r="H16" s="12"/>
      <c r="I16" s="13">
        <v>1685.2</v>
      </c>
      <c r="J16" s="112">
        <v>84</v>
      </c>
      <c r="K16" s="105"/>
      <c r="L16" s="5">
        <v>0</v>
      </c>
      <c r="M16" s="83">
        <v>0</v>
      </c>
      <c r="O16" s="11"/>
    </row>
    <row r="17" spans="2:13" ht="15.75">
      <c r="B17" s="7"/>
      <c r="C17" s="7" t="s">
        <v>13</v>
      </c>
      <c r="D17" s="12">
        <v>20</v>
      </c>
      <c r="E17" s="12">
        <v>35</v>
      </c>
      <c r="F17" s="13">
        <v>1178.6</v>
      </c>
      <c r="G17" s="12">
        <v>8</v>
      </c>
      <c r="H17" s="12"/>
      <c r="I17" s="13">
        <v>1022</v>
      </c>
      <c r="J17" s="112">
        <v>58</v>
      </c>
      <c r="K17" s="105"/>
      <c r="L17" s="5">
        <v>0</v>
      </c>
      <c r="M17" s="83">
        <v>0</v>
      </c>
    </row>
    <row r="18" spans="2:15" ht="15.75">
      <c r="B18" s="7"/>
      <c r="C18" s="7" t="s">
        <v>14</v>
      </c>
      <c r="D18" s="12">
        <v>25</v>
      </c>
      <c r="E18" s="12">
        <v>79</v>
      </c>
      <c r="F18" s="13">
        <v>2911</v>
      </c>
      <c r="G18" s="12">
        <v>24</v>
      </c>
      <c r="H18" s="12"/>
      <c r="I18" s="13">
        <v>8446</v>
      </c>
      <c r="J18" s="112">
        <v>66</v>
      </c>
      <c r="K18" s="105"/>
      <c r="L18" s="5">
        <v>1</v>
      </c>
      <c r="M18" s="83">
        <v>344.36</v>
      </c>
      <c r="O18" s="11" t="e">
        <f>#REF!+#REF!+#REF!</f>
        <v>#REF!</v>
      </c>
    </row>
    <row r="19" spans="2:21" ht="15.75">
      <c r="B19" s="7" t="s">
        <v>15</v>
      </c>
      <c r="C19" s="7" t="s">
        <v>16</v>
      </c>
      <c r="D19" s="12">
        <v>41</v>
      </c>
      <c r="E19" s="12">
        <v>103</v>
      </c>
      <c r="F19" s="13">
        <v>4865.5</v>
      </c>
      <c r="G19" s="12">
        <v>22</v>
      </c>
      <c r="H19" s="12"/>
      <c r="I19" s="13">
        <v>1688.8</v>
      </c>
      <c r="J19" s="112">
        <v>115</v>
      </c>
      <c r="K19" s="105"/>
      <c r="L19" s="5">
        <v>0</v>
      </c>
      <c r="M19" s="83">
        <v>0</v>
      </c>
      <c r="O19" s="11" t="e">
        <f>#REF!</f>
        <v>#REF!</v>
      </c>
      <c r="U19" s="80"/>
    </row>
    <row r="20" spans="2:21" ht="15.75">
      <c r="B20" s="7" t="s">
        <v>17</v>
      </c>
      <c r="C20" s="7" t="s">
        <v>18</v>
      </c>
      <c r="D20" s="12">
        <v>149</v>
      </c>
      <c r="E20" s="12">
        <v>384</v>
      </c>
      <c r="F20" s="13">
        <v>17435.1</v>
      </c>
      <c r="G20" s="12">
        <v>2</v>
      </c>
      <c r="H20" s="12"/>
      <c r="I20" s="13">
        <v>176</v>
      </c>
      <c r="J20" s="112">
        <v>125</v>
      </c>
      <c r="K20" s="105"/>
      <c r="L20" s="5">
        <v>6</v>
      </c>
      <c r="M20" s="83">
        <v>2066.16</v>
      </c>
      <c r="U20" s="80"/>
    </row>
    <row r="21" spans="2:21" ht="15.75">
      <c r="B21" s="7"/>
      <c r="C21" s="7" t="s">
        <v>26</v>
      </c>
      <c r="D21" s="12">
        <v>13</v>
      </c>
      <c r="E21" s="12">
        <v>34</v>
      </c>
      <c r="F21" s="13">
        <v>1476</v>
      </c>
      <c r="G21" s="12">
        <v>0</v>
      </c>
      <c r="H21" s="12"/>
      <c r="I21" s="13">
        <v>0</v>
      </c>
      <c r="J21" s="112">
        <v>20</v>
      </c>
      <c r="K21" s="105"/>
      <c r="L21" s="5">
        <v>3</v>
      </c>
      <c r="M21" s="83">
        <v>1033.08</v>
      </c>
      <c r="U21" s="81"/>
    </row>
    <row r="22" spans="2:21" ht="15.75">
      <c r="B22" s="7"/>
      <c r="C22" s="7" t="s">
        <v>47</v>
      </c>
      <c r="D22" s="12">
        <v>18</v>
      </c>
      <c r="E22" s="12">
        <v>82</v>
      </c>
      <c r="F22" s="13">
        <v>3556</v>
      </c>
      <c r="G22" s="12">
        <v>1</v>
      </c>
      <c r="H22" s="12"/>
      <c r="I22" s="13">
        <v>136</v>
      </c>
      <c r="J22" s="112">
        <v>14</v>
      </c>
      <c r="K22" s="105"/>
      <c r="L22" s="5">
        <v>1</v>
      </c>
      <c r="M22" s="83">
        <v>344.36</v>
      </c>
      <c r="O22" s="11" t="e">
        <f>#REF!+#REF!+#REF!</f>
        <v>#REF!</v>
      </c>
      <c r="U22" s="80"/>
    </row>
    <row r="23" spans="2:15" ht="15.75">
      <c r="B23" s="7" t="s">
        <v>19</v>
      </c>
      <c r="C23" s="7" t="s">
        <v>20</v>
      </c>
      <c r="D23" s="12">
        <v>158</v>
      </c>
      <c r="E23" s="12">
        <v>324</v>
      </c>
      <c r="F23" s="13">
        <v>13848</v>
      </c>
      <c r="G23" s="12">
        <v>2</v>
      </c>
      <c r="H23" s="12"/>
      <c r="I23" s="13">
        <v>256</v>
      </c>
      <c r="J23" s="112">
        <v>60</v>
      </c>
      <c r="K23" s="105"/>
      <c r="L23" s="5">
        <v>3</v>
      </c>
      <c r="M23" s="83">
        <v>1033.08</v>
      </c>
      <c r="O23" s="11" t="e">
        <f>#REF!</f>
        <v>#REF!</v>
      </c>
    </row>
    <row r="24" spans="2:13" ht="15.75">
      <c r="B24" s="7"/>
      <c r="C24" s="7" t="s">
        <v>48</v>
      </c>
      <c r="D24" s="12">
        <v>35</v>
      </c>
      <c r="E24" s="12">
        <v>99</v>
      </c>
      <c r="F24" s="13">
        <v>4294</v>
      </c>
      <c r="G24" s="12">
        <v>0</v>
      </c>
      <c r="H24" s="12"/>
      <c r="I24" s="13">
        <v>0</v>
      </c>
      <c r="J24" s="112">
        <v>0</v>
      </c>
      <c r="K24" s="105"/>
      <c r="L24" s="5">
        <v>1</v>
      </c>
      <c r="M24" s="83">
        <v>344.36</v>
      </c>
    </row>
    <row r="25" spans="2:13" ht="15.75">
      <c r="B25" s="7" t="s">
        <v>35</v>
      </c>
      <c r="C25" s="7" t="s">
        <v>33</v>
      </c>
      <c r="D25" s="12">
        <v>261</v>
      </c>
      <c r="E25" s="12">
        <v>1711</v>
      </c>
      <c r="F25" s="13">
        <v>91825.1</v>
      </c>
      <c r="G25" s="12">
        <v>0</v>
      </c>
      <c r="H25" s="12"/>
      <c r="I25" s="13">
        <v>0</v>
      </c>
      <c r="J25" s="113">
        <v>113</v>
      </c>
      <c r="K25" s="105"/>
      <c r="L25" s="5">
        <v>1</v>
      </c>
      <c r="M25" s="83">
        <v>344.36</v>
      </c>
    </row>
    <row r="26" spans="2:13" ht="15.75">
      <c r="B26" s="7" t="s">
        <v>21</v>
      </c>
      <c r="C26" s="7" t="s">
        <v>22</v>
      </c>
      <c r="D26" s="12">
        <v>185</v>
      </c>
      <c r="E26" s="12">
        <v>737</v>
      </c>
      <c r="F26" s="13">
        <v>30788.9</v>
      </c>
      <c r="G26" s="12">
        <v>45</v>
      </c>
      <c r="H26" s="12"/>
      <c r="I26" s="13">
        <v>2080</v>
      </c>
      <c r="J26" s="112">
        <v>59</v>
      </c>
      <c r="K26" s="105"/>
      <c r="L26" s="5">
        <v>4</v>
      </c>
      <c r="M26" s="83">
        <v>1377.44</v>
      </c>
    </row>
    <row r="27" spans="2:13" ht="15.75">
      <c r="B27" s="7" t="s">
        <v>67</v>
      </c>
      <c r="C27" s="7" t="s">
        <v>72</v>
      </c>
      <c r="D27" s="12">
        <v>52</v>
      </c>
      <c r="E27" s="12">
        <v>220</v>
      </c>
      <c r="F27" s="13">
        <v>9761.3</v>
      </c>
      <c r="G27" s="12">
        <v>3</v>
      </c>
      <c r="H27" s="12"/>
      <c r="I27" s="13">
        <v>196</v>
      </c>
      <c r="J27" s="112">
        <v>41</v>
      </c>
      <c r="K27" s="105"/>
      <c r="L27" s="5">
        <v>4</v>
      </c>
      <c r="M27" s="83">
        <v>1457.44</v>
      </c>
    </row>
    <row r="28" spans="2:15" ht="15.75">
      <c r="B28" s="7"/>
      <c r="C28" s="16" t="s">
        <v>73</v>
      </c>
      <c r="D28" s="12">
        <v>15</v>
      </c>
      <c r="E28" s="12">
        <v>43</v>
      </c>
      <c r="F28" s="13">
        <v>1683</v>
      </c>
      <c r="G28" s="12">
        <v>4</v>
      </c>
      <c r="H28" s="12"/>
      <c r="I28" s="13">
        <v>281.2</v>
      </c>
      <c r="J28" s="112">
        <v>32</v>
      </c>
      <c r="K28" s="105"/>
      <c r="L28" s="5">
        <v>2</v>
      </c>
      <c r="M28" s="83">
        <v>768.72</v>
      </c>
      <c r="O28" s="11" t="e">
        <f>#REF!+#REF!+#REF!</f>
        <v>#REF!</v>
      </c>
    </row>
    <row r="29" spans="2:13" ht="15.75">
      <c r="B29" s="7" t="s">
        <v>23</v>
      </c>
      <c r="C29" s="7" t="s">
        <v>24</v>
      </c>
      <c r="D29" s="12">
        <v>203</v>
      </c>
      <c r="E29" s="12">
        <v>1145</v>
      </c>
      <c r="F29" s="13">
        <v>48244.7</v>
      </c>
      <c r="G29" s="12">
        <v>33</v>
      </c>
      <c r="H29" s="12"/>
      <c r="I29" s="13">
        <v>2392.8</v>
      </c>
      <c r="J29" s="112">
        <v>102</v>
      </c>
      <c r="K29" s="105"/>
      <c r="L29" s="5">
        <v>8</v>
      </c>
      <c r="M29" s="83">
        <v>2830.52</v>
      </c>
    </row>
    <row r="30" spans="2:13" ht="15.75">
      <c r="B30" s="7"/>
      <c r="C30" s="7" t="s">
        <v>34</v>
      </c>
      <c r="D30" s="31">
        <v>27</v>
      </c>
      <c r="E30" s="31">
        <v>127</v>
      </c>
      <c r="F30" s="30">
        <v>5650</v>
      </c>
      <c r="G30" s="31">
        <v>1</v>
      </c>
      <c r="H30" s="31"/>
      <c r="I30" s="30">
        <v>48</v>
      </c>
      <c r="J30" s="112">
        <v>43</v>
      </c>
      <c r="K30" s="105"/>
      <c r="L30" s="5">
        <v>0</v>
      </c>
      <c r="M30" s="83">
        <v>0</v>
      </c>
    </row>
    <row r="31" spans="2:13" ht="15.75">
      <c r="B31" s="120" t="s">
        <v>25</v>
      </c>
      <c r="C31" s="120"/>
      <c r="D31" s="19">
        <f>SUM(D6:D30)</f>
        <v>1721</v>
      </c>
      <c r="E31" s="19">
        <f>SUM(E6:E30)</f>
        <v>7399</v>
      </c>
      <c r="F31" s="20">
        <f>SUM(F6:F30)</f>
        <v>323010.50000000006</v>
      </c>
      <c r="G31" s="21">
        <f>SUM(G6:G30)</f>
        <v>433</v>
      </c>
      <c r="H31" s="21"/>
      <c r="I31" s="20">
        <f>SUM(I6:I30)</f>
        <v>45316.41</v>
      </c>
      <c r="J31" s="116">
        <f>SUM(J6:J30)</f>
        <v>1549</v>
      </c>
      <c r="K31" s="103">
        <f>SUM(K6:K30)</f>
        <v>0</v>
      </c>
      <c r="L31" s="29">
        <f>SUM(L6:L30)</f>
        <v>54</v>
      </c>
      <c r="M31" s="18">
        <f>SUM(M6:M30)</f>
        <v>19455.08</v>
      </c>
    </row>
    <row r="33" ht="15.75">
      <c r="M33" s="84"/>
    </row>
    <row r="34" spans="4:8" ht="15.75">
      <c r="D34" s="11"/>
      <c r="E34" s="11"/>
      <c r="F34" s="11"/>
      <c r="G34" s="11"/>
      <c r="H34" s="11"/>
    </row>
    <row r="35" spans="7:13" ht="15.75">
      <c r="G35" s="11"/>
      <c r="H35" s="11"/>
      <c r="M35" s="11"/>
    </row>
    <row r="36" spans="9:10" ht="15.75">
      <c r="I36" s="11"/>
      <c r="J36" s="11"/>
    </row>
    <row r="37" ht="15.7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A1">
      <selection activeCell="AA16" sqref="AA16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7" t="s">
        <v>89</v>
      </c>
      <c r="C2" s="117"/>
      <c r="D2" s="117"/>
      <c r="E2" s="117"/>
      <c r="F2" s="117"/>
      <c r="G2" s="117"/>
    </row>
    <row r="3" ht="10.5" customHeight="1" hidden="1" thickBot="1"/>
    <row r="5" spans="2:7" ht="13.5" customHeight="1">
      <c r="B5" s="121" t="s">
        <v>78</v>
      </c>
      <c r="C5" s="121"/>
      <c r="D5" s="121" t="s">
        <v>44</v>
      </c>
      <c r="E5" s="121"/>
      <c r="F5" s="123" t="s">
        <v>43</v>
      </c>
      <c r="G5" s="123"/>
    </row>
    <row r="6" spans="2:7" ht="45.75" customHeight="1">
      <c r="B6" s="121"/>
      <c r="C6" s="121"/>
      <c r="D6" s="121"/>
      <c r="E6" s="121"/>
      <c r="F6" s="123"/>
      <c r="G6" s="123"/>
    </row>
    <row r="7" spans="2:7" ht="17.25" customHeight="1">
      <c r="B7" s="121"/>
      <c r="C7" s="121"/>
      <c r="D7" s="8" t="s">
        <v>4</v>
      </c>
      <c r="E7" s="8" t="s">
        <v>2</v>
      </c>
      <c r="F7" s="8" t="s">
        <v>4</v>
      </c>
      <c r="G7" s="8" t="s">
        <v>2</v>
      </c>
    </row>
    <row r="8" spans="2:21" ht="15.75">
      <c r="B8" s="7" t="s">
        <v>5</v>
      </c>
      <c r="C8" s="7" t="s">
        <v>6</v>
      </c>
      <c r="D8" s="12">
        <v>726</v>
      </c>
      <c r="E8" s="13">
        <v>60096.12</v>
      </c>
      <c r="F8" s="12">
        <v>196</v>
      </c>
      <c r="G8" s="13">
        <v>23188.91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.75">
      <c r="B9" s="7"/>
      <c r="C9" s="7" t="s">
        <v>70</v>
      </c>
      <c r="D9" s="12">
        <v>65</v>
      </c>
      <c r="E9" s="13">
        <v>5056.81</v>
      </c>
      <c r="F9" s="12">
        <v>15</v>
      </c>
      <c r="G9" s="13">
        <v>1723.65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0"/>
      <c r="C10" s="7" t="s">
        <v>71</v>
      </c>
      <c r="D10" s="12">
        <v>101</v>
      </c>
      <c r="E10" s="13">
        <v>8405.34</v>
      </c>
      <c r="F10" s="12">
        <v>16</v>
      </c>
      <c r="G10" s="13">
        <v>1838.56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.75">
      <c r="B11" s="7" t="s">
        <v>68</v>
      </c>
      <c r="C11" s="7" t="s">
        <v>69</v>
      </c>
      <c r="D11" s="7">
        <v>79</v>
      </c>
      <c r="E11" s="13">
        <v>6300.33</v>
      </c>
      <c r="F11" s="7">
        <v>16</v>
      </c>
      <c r="G11" s="13">
        <v>1838.56</v>
      </c>
      <c r="J11" s="2"/>
      <c r="U11" s="10"/>
      <c r="V11" s="11"/>
      <c r="W11" s="11"/>
    </row>
    <row r="12" spans="2:23" ht="15.75">
      <c r="B12" s="7" t="s">
        <v>45</v>
      </c>
      <c r="C12" s="7" t="s">
        <v>7</v>
      </c>
      <c r="D12" s="12">
        <v>67</v>
      </c>
      <c r="E12" s="13">
        <v>5590.38</v>
      </c>
      <c r="F12" s="12">
        <v>8</v>
      </c>
      <c r="G12" s="13">
        <v>1170.74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.75">
      <c r="B13" s="7" t="s">
        <v>29</v>
      </c>
      <c r="C13" s="7" t="s">
        <v>30</v>
      </c>
      <c r="D13" s="12">
        <v>321</v>
      </c>
      <c r="E13" s="13">
        <v>25783.49</v>
      </c>
      <c r="F13" s="12">
        <v>49</v>
      </c>
      <c r="G13" s="13">
        <v>5699.59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.75">
      <c r="B14" s="7"/>
      <c r="C14" s="7" t="s">
        <v>31</v>
      </c>
      <c r="D14" s="12">
        <v>15</v>
      </c>
      <c r="E14" s="13">
        <v>1155.04</v>
      </c>
      <c r="F14" s="12">
        <v>0</v>
      </c>
      <c r="G14" s="13">
        <v>0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.75">
      <c r="B15" s="7"/>
      <c r="C15" s="7" t="s">
        <v>32</v>
      </c>
      <c r="D15" s="12">
        <v>5</v>
      </c>
      <c r="E15" s="13">
        <v>466.31</v>
      </c>
      <c r="F15" s="12">
        <v>1</v>
      </c>
      <c r="G15" s="13">
        <v>114.91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.75">
      <c r="B16" s="7" t="s">
        <v>8</v>
      </c>
      <c r="C16" s="7" t="s">
        <v>9</v>
      </c>
      <c r="D16" s="12">
        <v>193</v>
      </c>
      <c r="E16" s="13">
        <v>14973.97</v>
      </c>
      <c r="F16" s="12">
        <v>30</v>
      </c>
      <c r="G16" s="13">
        <v>3700.12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.75">
      <c r="B17" s="7"/>
      <c r="C17" s="7" t="s">
        <v>10</v>
      </c>
      <c r="D17" s="12">
        <v>121</v>
      </c>
      <c r="E17" s="13">
        <v>10045.21</v>
      </c>
      <c r="F17" s="12">
        <v>14</v>
      </c>
      <c r="G17" s="13">
        <v>1721.84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.75">
      <c r="B18" s="7" t="s">
        <v>11</v>
      </c>
      <c r="C18" s="7" t="s">
        <v>12</v>
      </c>
      <c r="D18" s="12">
        <v>81</v>
      </c>
      <c r="E18" s="13">
        <v>6655.07</v>
      </c>
      <c r="F18" s="12">
        <v>21</v>
      </c>
      <c r="G18" s="13">
        <v>2413.11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.75">
      <c r="B19" s="7"/>
      <c r="C19" s="7" t="s">
        <v>13</v>
      </c>
      <c r="D19" s="12">
        <v>54</v>
      </c>
      <c r="E19" s="13">
        <v>4289.76</v>
      </c>
      <c r="F19" s="12">
        <v>14</v>
      </c>
      <c r="G19" s="13">
        <v>1608.74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.75">
      <c r="B20" s="7"/>
      <c r="C20" s="7" t="s">
        <v>14</v>
      </c>
      <c r="D20" s="12">
        <v>79</v>
      </c>
      <c r="E20" s="13">
        <v>6898.16</v>
      </c>
      <c r="F20" s="12">
        <v>16</v>
      </c>
      <c r="G20" s="13">
        <v>2642.93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.75">
      <c r="B21" s="7" t="s">
        <v>15</v>
      </c>
      <c r="C21" s="7" t="s">
        <v>16</v>
      </c>
      <c r="D21" s="12">
        <v>83</v>
      </c>
      <c r="E21" s="13">
        <v>6728.67</v>
      </c>
      <c r="F21" s="12">
        <v>19</v>
      </c>
      <c r="G21" s="13">
        <v>2183.29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.75">
      <c r="B22" s="7" t="s">
        <v>17</v>
      </c>
      <c r="C22" s="7" t="s">
        <v>18</v>
      </c>
      <c r="D22" s="12">
        <v>143</v>
      </c>
      <c r="E22" s="13">
        <v>11626.99</v>
      </c>
      <c r="F22" s="12">
        <v>17</v>
      </c>
      <c r="G22" s="13">
        <v>1999.47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.75">
      <c r="B23" s="7"/>
      <c r="C23" s="7" t="s">
        <v>26</v>
      </c>
      <c r="D23" s="12">
        <v>24</v>
      </c>
      <c r="E23" s="13">
        <v>1851.28</v>
      </c>
      <c r="F23" s="12">
        <v>3</v>
      </c>
      <c r="G23" s="13">
        <v>367.73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.75">
      <c r="B24" s="7"/>
      <c r="C24" s="7" t="s">
        <v>47</v>
      </c>
      <c r="D24" s="12">
        <v>35</v>
      </c>
      <c r="E24" s="13">
        <v>2824.74</v>
      </c>
      <c r="F24" s="12">
        <v>4</v>
      </c>
      <c r="G24" s="13">
        <v>459.64</v>
      </c>
      <c r="H24" s="62" t="e">
        <f>#REF!+#REF!</f>
        <v>#REF!</v>
      </c>
      <c r="I24" s="62"/>
      <c r="J24" s="63" t="e">
        <f>D24+#REF!</f>
        <v>#REF!</v>
      </c>
      <c r="K24" s="62"/>
      <c r="L24" s="62"/>
      <c r="M24" s="62"/>
      <c r="N24" s="62"/>
      <c r="O24" s="62"/>
      <c r="P24" s="62"/>
      <c r="Q24" s="62"/>
      <c r="R24" s="64"/>
      <c r="S24" s="62"/>
      <c r="T24" s="62"/>
      <c r="U24" s="61"/>
      <c r="V24" s="61" t="e">
        <f>#REF!+#REF!+#REF!</f>
        <v>#REF!</v>
      </c>
      <c r="W24" s="61" t="e">
        <f>#REF!+#REF!+#REF!+#REF!+#REF!+#REF!+#REF!+#REF!+#REF!</f>
        <v>#REF!</v>
      </c>
      <c r="X24" s="62"/>
      <c r="Y24" s="62"/>
    </row>
    <row r="25" spans="2:23" ht="15.75">
      <c r="B25" s="7" t="s">
        <v>19</v>
      </c>
      <c r="C25" s="7" t="s">
        <v>20</v>
      </c>
      <c r="D25" s="12">
        <v>82</v>
      </c>
      <c r="E25" s="13">
        <v>6902.88</v>
      </c>
      <c r="F25" s="12">
        <v>9</v>
      </c>
      <c r="G25" s="13">
        <v>1126.19</v>
      </c>
      <c r="H25" t="e">
        <f>#REF!+#REF!</f>
        <v>#REF!</v>
      </c>
      <c r="I25">
        <v>0</v>
      </c>
      <c r="J25" s="2">
        <f>D25+E25</f>
        <v>6984.88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.75">
      <c r="B26" s="7"/>
      <c r="C26" s="7" t="s">
        <v>48</v>
      </c>
      <c r="D26" s="12">
        <v>27</v>
      </c>
      <c r="E26" s="13">
        <v>2090.88</v>
      </c>
      <c r="F26" s="12">
        <v>6</v>
      </c>
      <c r="G26" s="13">
        <v>712.46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.75">
      <c r="B27" s="7" t="s">
        <v>35</v>
      </c>
      <c r="C27" s="7" t="s">
        <v>33</v>
      </c>
      <c r="D27" s="12">
        <v>186</v>
      </c>
      <c r="E27" s="13">
        <v>16572.19</v>
      </c>
      <c r="F27" s="12">
        <v>43</v>
      </c>
      <c r="G27" s="13">
        <v>5148.04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.75">
      <c r="B28" s="7" t="s">
        <v>21</v>
      </c>
      <c r="C28" s="7" t="s">
        <v>22</v>
      </c>
      <c r="D28" s="12">
        <v>216</v>
      </c>
      <c r="E28" s="15">
        <v>17754.85</v>
      </c>
      <c r="F28" s="12">
        <v>39</v>
      </c>
      <c r="G28" s="15">
        <v>4527.49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.75">
      <c r="B29" s="7" t="s">
        <v>67</v>
      </c>
      <c r="C29" s="7" t="s">
        <v>72</v>
      </c>
      <c r="D29" s="12">
        <v>30</v>
      </c>
      <c r="E29" s="13">
        <v>2337.84</v>
      </c>
      <c r="F29" s="12">
        <v>5</v>
      </c>
      <c r="G29" s="13">
        <v>574.55</v>
      </c>
      <c r="H29" t="e">
        <f>#REF!+#REF!</f>
        <v>#REF!</v>
      </c>
      <c r="J29" s="2" t="e">
        <f>D29+#REF!</f>
        <v>#REF!</v>
      </c>
      <c r="V29" s="11"/>
    </row>
    <row r="30" spans="2:23" ht="15.75">
      <c r="B30" s="7"/>
      <c r="C30" s="16" t="s">
        <v>73</v>
      </c>
      <c r="D30" s="12">
        <v>35</v>
      </c>
      <c r="E30" s="13">
        <v>2919.19</v>
      </c>
      <c r="F30" s="12">
        <v>3</v>
      </c>
      <c r="G30" s="13">
        <v>344.73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.75">
      <c r="B31" s="7" t="s">
        <v>23</v>
      </c>
      <c r="C31" s="7" t="s">
        <v>24</v>
      </c>
      <c r="D31" s="12">
        <v>77</v>
      </c>
      <c r="E31" s="13">
        <v>6287.06</v>
      </c>
      <c r="F31" s="12">
        <v>16</v>
      </c>
      <c r="G31" s="13">
        <v>1907.56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10</v>
      </c>
      <c r="E32" s="13">
        <v>832.7</v>
      </c>
      <c r="F32" s="12">
        <v>0</v>
      </c>
      <c r="G32" s="13">
        <v>0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6.5" thickBot="1">
      <c r="B33" s="120" t="s">
        <v>25</v>
      </c>
      <c r="C33" s="120"/>
      <c r="D33" s="21">
        <f>SUM(D8:D32)</f>
        <v>2855</v>
      </c>
      <c r="E33" s="57">
        <f aca="true" t="shared" si="0" ref="E33:S33">SUM(E8:E32)</f>
        <v>234445.26000000004</v>
      </c>
      <c r="F33" s="21">
        <f t="shared" si="0"/>
        <v>560</v>
      </c>
      <c r="G33" s="57">
        <f t="shared" si="0"/>
        <v>67012.81000000003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.75">
      <c r="D34" s="4"/>
      <c r="E34" s="4"/>
      <c r="F34" s="4"/>
      <c r="G34" s="4"/>
      <c r="V34" s="11" t="e">
        <f>SUM(V10:V33)</f>
        <v>#REF!</v>
      </c>
    </row>
    <row r="35" spans="4:7" ht="15.75">
      <c r="D35" s="4"/>
      <c r="E35" s="24"/>
      <c r="F35" s="4"/>
      <c r="G35" s="26"/>
    </row>
    <row r="36" spans="4:7" ht="15.75">
      <c r="D36" s="4"/>
      <c r="E36" s="4"/>
      <c r="F36" s="4"/>
      <c r="G36" s="4"/>
    </row>
    <row r="37" spans="3:22" ht="15.7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1">
      <selection activeCell="I27" sqref="I27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7" t="s">
        <v>90</v>
      </c>
      <c r="D2" s="117"/>
      <c r="E2" s="117"/>
      <c r="F2" s="117"/>
      <c r="G2" s="117"/>
      <c r="H2" s="117"/>
      <c r="I2" s="117"/>
      <c r="J2" s="117"/>
      <c r="K2" s="117"/>
      <c r="L2" s="117"/>
    </row>
    <row r="3" ht="8.25" customHeight="1"/>
    <row r="4" ht="7.5" customHeight="1"/>
    <row r="5" spans="3:12" ht="13.5" customHeight="1">
      <c r="C5" s="121" t="s">
        <v>78</v>
      </c>
      <c r="D5" s="121"/>
      <c r="E5" s="123" t="s">
        <v>75</v>
      </c>
      <c r="F5" s="123"/>
      <c r="G5" s="127" t="s">
        <v>81</v>
      </c>
      <c r="H5" s="128"/>
      <c r="I5" s="127" t="s">
        <v>82</v>
      </c>
      <c r="J5" s="128"/>
      <c r="K5" s="127" t="s">
        <v>76</v>
      </c>
      <c r="L5" s="128"/>
    </row>
    <row r="6" spans="3:12" ht="45.75" customHeight="1">
      <c r="C6" s="121"/>
      <c r="D6" s="121"/>
      <c r="E6" s="123"/>
      <c r="F6" s="123"/>
      <c r="G6" s="129"/>
      <c r="H6" s="130"/>
      <c r="I6" s="129"/>
      <c r="J6" s="130"/>
      <c r="K6" s="129"/>
      <c r="L6" s="130"/>
    </row>
    <row r="7" spans="3:12" ht="17.25" customHeight="1">
      <c r="C7" s="121"/>
      <c r="D7" s="121"/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3:12" ht="15.75">
      <c r="C8" s="97" t="s">
        <v>5</v>
      </c>
      <c r="D8" s="97" t="s">
        <v>6</v>
      </c>
      <c r="E8" s="90"/>
      <c r="F8" s="91"/>
      <c r="G8" s="12">
        <v>458</v>
      </c>
      <c r="H8" s="13">
        <v>119882</v>
      </c>
      <c r="I8" s="12">
        <v>457</v>
      </c>
      <c r="J8" s="13">
        <v>30772.11</v>
      </c>
      <c r="K8" s="12">
        <v>645</v>
      </c>
      <c r="L8" s="13">
        <v>141531.6</v>
      </c>
    </row>
    <row r="9" spans="3:12" ht="15.75">
      <c r="C9" s="97"/>
      <c r="D9" s="97" t="s">
        <v>70</v>
      </c>
      <c r="E9" s="90"/>
      <c r="F9" s="91"/>
      <c r="G9" s="12">
        <v>39</v>
      </c>
      <c r="H9" s="13">
        <v>10162</v>
      </c>
      <c r="I9" s="12">
        <v>39</v>
      </c>
      <c r="J9" s="13">
        <v>2620.5</v>
      </c>
      <c r="K9" s="12">
        <v>54</v>
      </c>
      <c r="L9" s="13">
        <v>11590.95</v>
      </c>
    </row>
    <row r="10" spans="3:12" ht="15.75">
      <c r="C10" s="97"/>
      <c r="D10" s="97" t="s">
        <v>71</v>
      </c>
      <c r="E10" s="90"/>
      <c r="F10" s="91"/>
      <c r="G10" s="12">
        <v>18</v>
      </c>
      <c r="H10" s="13">
        <v>4470</v>
      </c>
      <c r="I10" s="12">
        <v>18</v>
      </c>
      <c r="J10" s="13">
        <v>1152.7</v>
      </c>
      <c r="K10" s="12">
        <v>62</v>
      </c>
      <c r="L10" s="92">
        <v>13624.45</v>
      </c>
    </row>
    <row r="11" spans="3:12" ht="15.75">
      <c r="C11" s="97" t="s">
        <v>68</v>
      </c>
      <c r="D11" s="97" t="s">
        <v>69</v>
      </c>
      <c r="E11" s="90"/>
      <c r="F11" s="91"/>
      <c r="G11" s="12">
        <v>77</v>
      </c>
      <c r="H11" s="13">
        <v>19850</v>
      </c>
      <c r="I11" s="12">
        <v>77</v>
      </c>
      <c r="J11" s="13">
        <v>5118.74</v>
      </c>
      <c r="K11" s="7">
        <v>68</v>
      </c>
      <c r="L11" s="13">
        <v>14437.85</v>
      </c>
    </row>
    <row r="12" spans="3:12" ht="15.75">
      <c r="C12" s="97" t="s">
        <v>45</v>
      </c>
      <c r="D12" s="97" t="s">
        <v>7</v>
      </c>
      <c r="E12" s="90"/>
      <c r="F12" s="91"/>
      <c r="G12" s="12">
        <v>85</v>
      </c>
      <c r="H12" s="13">
        <v>20608</v>
      </c>
      <c r="I12" s="12">
        <v>85</v>
      </c>
      <c r="J12" s="13">
        <v>5314.24</v>
      </c>
      <c r="K12" s="12">
        <v>83</v>
      </c>
      <c r="L12" s="13">
        <v>17488.1</v>
      </c>
    </row>
    <row r="13" spans="3:12" ht="15.75">
      <c r="C13" s="97" t="s">
        <v>29</v>
      </c>
      <c r="D13" s="97" t="s">
        <v>30</v>
      </c>
      <c r="E13" s="90"/>
      <c r="F13" s="91"/>
      <c r="G13" s="12">
        <v>189</v>
      </c>
      <c r="H13" s="13">
        <v>45020</v>
      </c>
      <c r="I13" s="12">
        <v>183</v>
      </c>
      <c r="J13" s="13">
        <v>11255.93</v>
      </c>
      <c r="K13" s="12">
        <v>289</v>
      </c>
      <c r="L13" s="13">
        <v>62225.1</v>
      </c>
    </row>
    <row r="14" spans="3:12" ht="15.75">
      <c r="C14" s="97"/>
      <c r="D14" s="97" t="s">
        <v>31</v>
      </c>
      <c r="E14" s="90"/>
      <c r="F14" s="91"/>
      <c r="G14" s="12">
        <v>8</v>
      </c>
      <c r="H14" s="13">
        <v>2114</v>
      </c>
      <c r="I14" s="12">
        <v>8</v>
      </c>
      <c r="J14" s="13">
        <v>545.14</v>
      </c>
      <c r="K14" s="12">
        <v>8</v>
      </c>
      <c r="L14" s="13">
        <v>1626.8</v>
      </c>
    </row>
    <row r="15" spans="3:12" ht="15.75">
      <c r="C15" s="97"/>
      <c r="D15" s="97" t="s">
        <v>32</v>
      </c>
      <c r="E15" s="90"/>
      <c r="F15" s="91"/>
      <c r="G15" s="12">
        <v>11</v>
      </c>
      <c r="H15" s="13">
        <v>2336</v>
      </c>
      <c r="I15" s="12">
        <v>11</v>
      </c>
      <c r="J15" s="13">
        <v>602.4</v>
      </c>
      <c r="K15" s="12">
        <v>7</v>
      </c>
      <c r="L15" s="13">
        <v>1423.45</v>
      </c>
    </row>
    <row r="16" spans="3:12" ht="15.75">
      <c r="C16" s="97" t="s">
        <v>8</v>
      </c>
      <c r="D16" s="97" t="s">
        <v>9</v>
      </c>
      <c r="E16" s="90"/>
      <c r="F16" s="91"/>
      <c r="G16" s="12">
        <v>93</v>
      </c>
      <c r="H16" s="13">
        <v>23607</v>
      </c>
      <c r="I16" s="12">
        <v>93</v>
      </c>
      <c r="J16" s="13">
        <v>6006.36</v>
      </c>
      <c r="K16" s="12">
        <v>160</v>
      </c>
      <c r="L16" s="13">
        <v>35586.25</v>
      </c>
    </row>
    <row r="17" spans="3:12" ht="15.75">
      <c r="C17" s="97"/>
      <c r="D17" s="97" t="s">
        <v>10</v>
      </c>
      <c r="E17" s="12"/>
      <c r="F17" s="13"/>
      <c r="G17" s="12">
        <v>38</v>
      </c>
      <c r="H17" s="13">
        <v>9542</v>
      </c>
      <c r="I17" s="12">
        <v>38</v>
      </c>
      <c r="J17" s="13">
        <v>2460.62</v>
      </c>
      <c r="K17" s="12">
        <v>81</v>
      </c>
      <c r="L17" s="13">
        <v>17894.8</v>
      </c>
    </row>
    <row r="18" spans="3:12" ht="15.75">
      <c r="C18" s="97" t="s">
        <v>11</v>
      </c>
      <c r="D18" s="97" t="s">
        <v>12</v>
      </c>
      <c r="E18" s="90"/>
      <c r="F18" s="91"/>
      <c r="G18" s="12">
        <v>69</v>
      </c>
      <c r="H18" s="13">
        <v>19642</v>
      </c>
      <c r="I18" s="12">
        <v>69</v>
      </c>
      <c r="J18" s="13">
        <v>5065.06</v>
      </c>
      <c r="K18" s="12">
        <v>62</v>
      </c>
      <c r="L18" s="13">
        <v>14031.15</v>
      </c>
    </row>
    <row r="19" spans="3:12" ht="15.75">
      <c r="C19" s="97"/>
      <c r="D19" s="97" t="s">
        <v>13</v>
      </c>
      <c r="E19" s="90"/>
      <c r="F19" s="91"/>
      <c r="G19" s="12">
        <v>50</v>
      </c>
      <c r="H19" s="13">
        <v>12854</v>
      </c>
      <c r="I19" s="12">
        <v>50</v>
      </c>
      <c r="J19" s="13">
        <v>3314.7</v>
      </c>
      <c r="K19" s="12">
        <v>28</v>
      </c>
      <c r="L19" s="13">
        <v>6507.2</v>
      </c>
    </row>
    <row r="20" spans="3:12" ht="15.75">
      <c r="C20" s="97"/>
      <c r="D20" s="97" t="s">
        <v>14</v>
      </c>
      <c r="E20" s="12"/>
      <c r="F20" s="13"/>
      <c r="G20" s="12">
        <v>59</v>
      </c>
      <c r="H20" s="13">
        <v>16165</v>
      </c>
      <c r="I20" s="12">
        <v>59</v>
      </c>
      <c r="J20" s="13">
        <v>4168.45</v>
      </c>
      <c r="K20" s="12">
        <v>69</v>
      </c>
      <c r="L20" s="13">
        <v>15047.9</v>
      </c>
    </row>
    <row r="21" spans="3:12" ht="15.75">
      <c r="C21" s="97" t="s">
        <v>15</v>
      </c>
      <c r="D21" s="97" t="s">
        <v>16</v>
      </c>
      <c r="E21" s="90"/>
      <c r="F21" s="91"/>
      <c r="G21" s="12">
        <v>100</v>
      </c>
      <c r="H21" s="13">
        <v>26570.25</v>
      </c>
      <c r="I21" s="12">
        <v>100</v>
      </c>
      <c r="J21" s="13">
        <v>6851.67</v>
      </c>
      <c r="K21" s="12">
        <v>112</v>
      </c>
      <c r="L21" s="13">
        <v>22978.55</v>
      </c>
    </row>
    <row r="22" spans="3:12" ht="15.75">
      <c r="C22" s="97" t="s">
        <v>17</v>
      </c>
      <c r="D22" s="97" t="s">
        <v>18</v>
      </c>
      <c r="E22" s="90"/>
      <c r="F22" s="91"/>
      <c r="G22" s="12">
        <v>79</v>
      </c>
      <c r="H22" s="13">
        <v>18598.8</v>
      </c>
      <c r="I22" s="12">
        <v>78</v>
      </c>
      <c r="J22" s="13">
        <v>4707.76</v>
      </c>
      <c r="K22" s="12">
        <v>92</v>
      </c>
      <c r="L22" s="13">
        <v>19521.6</v>
      </c>
    </row>
    <row r="23" spans="3:12" ht="15.75">
      <c r="C23" s="97"/>
      <c r="D23" s="97" t="s">
        <v>26</v>
      </c>
      <c r="E23" s="12"/>
      <c r="F23" s="13"/>
      <c r="G23" s="12">
        <v>4</v>
      </c>
      <c r="H23" s="13">
        <v>914</v>
      </c>
      <c r="I23" s="12">
        <v>4</v>
      </c>
      <c r="J23" s="13">
        <v>235.7</v>
      </c>
      <c r="K23" s="12">
        <v>17</v>
      </c>
      <c r="L23" s="13">
        <v>3863.65</v>
      </c>
    </row>
    <row r="24" spans="3:12" ht="15.75">
      <c r="C24" s="97"/>
      <c r="D24" s="97" t="s">
        <v>47</v>
      </c>
      <c r="E24" s="90"/>
      <c r="F24" s="91"/>
      <c r="G24" s="12">
        <v>5</v>
      </c>
      <c r="H24" s="13">
        <v>1108</v>
      </c>
      <c r="I24" s="12">
        <v>5</v>
      </c>
      <c r="J24" s="13">
        <v>285.72</v>
      </c>
      <c r="K24" s="12">
        <v>19</v>
      </c>
      <c r="L24" s="13">
        <v>4067</v>
      </c>
    </row>
    <row r="25" spans="3:12" ht="15.75">
      <c r="C25" s="97" t="s">
        <v>19</v>
      </c>
      <c r="D25" s="97" t="s">
        <v>20</v>
      </c>
      <c r="E25" s="90"/>
      <c r="F25" s="91"/>
      <c r="G25" s="12">
        <v>20</v>
      </c>
      <c r="H25" s="13">
        <v>5429</v>
      </c>
      <c r="I25" s="12">
        <v>20</v>
      </c>
      <c r="J25" s="13">
        <v>1381.41</v>
      </c>
      <c r="K25" s="12">
        <v>52</v>
      </c>
      <c r="L25" s="13">
        <v>11184.25</v>
      </c>
    </row>
    <row r="26" spans="3:12" ht="15.75">
      <c r="C26" s="97"/>
      <c r="D26" s="97" t="s">
        <v>48</v>
      </c>
      <c r="E26" s="90"/>
      <c r="F26" s="91"/>
      <c r="G26" s="12">
        <v>7</v>
      </c>
      <c r="H26" s="13">
        <v>1994</v>
      </c>
      <c r="I26" s="12">
        <v>7</v>
      </c>
      <c r="J26" s="13">
        <v>514.18</v>
      </c>
      <c r="K26" s="12">
        <v>24</v>
      </c>
      <c r="L26" s="13">
        <v>4880.4</v>
      </c>
    </row>
    <row r="27" spans="3:12" ht="15.75">
      <c r="C27" s="97" t="s">
        <v>35</v>
      </c>
      <c r="D27" s="97" t="s">
        <v>33</v>
      </c>
      <c r="E27" s="90"/>
      <c r="F27" s="91"/>
      <c r="G27" s="12">
        <v>61</v>
      </c>
      <c r="H27" s="13">
        <v>14548</v>
      </c>
      <c r="I27" s="12">
        <v>61</v>
      </c>
      <c r="J27" s="13">
        <v>3751.56</v>
      </c>
      <c r="K27" s="12">
        <v>124</v>
      </c>
      <c r="L27" s="13">
        <v>26842.2</v>
      </c>
    </row>
    <row r="28" spans="3:12" ht="15.75">
      <c r="C28" s="97" t="s">
        <v>21</v>
      </c>
      <c r="D28" s="97" t="s">
        <v>22</v>
      </c>
      <c r="E28" s="90"/>
      <c r="F28" s="91"/>
      <c r="G28" s="93">
        <v>139</v>
      </c>
      <c r="H28" s="15">
        <v>32525.55</v>
      </c>
      <c r="I28" s="12">
        <v>138</v>
      </c>
      <c r="J28" s="13">
        <v>8336.31</v>
      </c>
      <c r="K28" s="12">
        <v>236</v>
      </c>
      <c r="L28" s="15">
        <v>52871</v>
      </c>
    </row>
    <row r="29" spans="3:12" ht="15.75">
      <c r="C29" s="97" t="s">
        <v>67</v>
      </c>
      <c r="D29" s="97" t="s">
        <v>72</v>
      </c>
      <c r="E29" s="12"/>
      <c r="F29" s="13"/>
      <c r="G29" s="12">
        <v>31</v>
      </c>
      <c r="H29" s="13">
        <v>7981</v>
      </c>
      <c r="I29" s="12">
        <v>31</v>
      </c>
      <c r="J29" s="13">
        <v>2058.05</v>
      </c>
      <c r="K29" s="12">
        <v>48</v>
      </c>
      <c r="L29" s="13">
        <v>10167.5</v>
      </c>
    </row>
    <row r="30" spans="3:12" ht="15.75">
      <c r="C30" s="97"/>
      <c r="D30" s="98" t="s">
        <v>73</v>
      </c>
      <c r="E30" s="90"/>
      <c r="F30" s="91"/>
      <c r="G30" s="12">
        <v>18</v>
      </c>
      <c r="H30" s="13">
        <v>4469</v>
      </c>
      <c r="I30" s="12">
        <v>18</v>
      </c>
      <c r="J30" s="13">
        <v>1152.45</v>
      </c>
      <c r="K30" s="12">
        <v>37</v>
      </c>
      <c r="L30" s="13">
        <v>7523.95</v>
      </c>
    </row>
    <row r="31" spans="3:12" ht="15.75">
      <c r="C31" s="97" t="s">
        <v>23</v>
      </c>
      <c r="D31" s="97" t="s">
        <v>24</v>
      </c>
      <c r="E31" s="90"/>
      <c r="F31" s="91"/>
      <c r="G31" s="12">
        <v>50</v>
      </c>
      <c r="H31" s="13">
        <v>11358</v>
      </c>
      <c r="I31" s="12">
        <v>50</v>
      </c>
      <c r="J31" s="13">
        <v>2928.94</v>
      </c>
      <c r="K31" s="12">
        <v>114</v>
      </c>
      <c r="L31" s="13">
        <v>23995.3</v>
      </c>
    </row>
    <row r="32" spans="3:12" ht="15.75" customHeight="1">
      <c r="C32" s="97"/>
      <c r="D32" s="97" t="s">
        <v>34</v>
      </c>
      <c r="E32" s="90"/>
      <c r="F32" s="91"/>
      <c r="G32" s="12">
        <v>21</v>
      </c>
      <c r="H32" s="13">
        <v>5118</v>
      </c>
      <c r="I32" s="12">
        <v>21</v>
      </c>
      <c r="J32" s="13">
        <v>1319.82</v>
      </c>
      <c r="K32" s="12">
        <v>12</v>
      </c>
      <c r="L32" s="13">
        <v>2643.55</v>
      </c>
    </row>
    <row r="33" spans="3:12" ht="15.75">
      <c r="C33" s="120" t="s">
        <v>25</v>
      </c>
      <c r="D33" s="120"/>
      <c r="E33" s="21">
        <f aca="true" t="shared" si="0" ref="E33:J33">SUM(E8:E32)</f>
        <v>0</v>
      </c>
      <c r="F33" s="57">
        <f t="shared" si="0"/>
        <v>0</v>
      </c>
      <c r="G33" s="21">
        <f t="shared" si="0"/>
        <v>1729</v>
      </c>
      <c r="H33" s="57">
        <f t="shared" si="0"/>
        <v>436865.6</v>
      </c>
      <c r="I33" s="21">
        <f t="shared" si="0"/>
        <v>1720</v>
      </c>
      <c r="J33" s="57">
        <f t="shared" si="0"/>
        <v>111920.51999999997</v>
      </c>
      <c r="K33" s="21">
        <f>SUM(K8:K32)</f>
        <v>2503</v>
      </c>
      <c r="L33" s="57">
        <f>SUM(L8:L32)</f>
        <v>543554.5500000002</v>
      </c>
    </row>
    <row r="34" spans="5:12" ht="15.75">
      <c r="E34" s="4"/>
      <c r="F34" s="4"/>
      <c r="G34" s="4"/>
      <c r="H34" s="4"/>
      <c r="I34" s="4"/>
      <c r="J34" s="4"/>
      <c r="K34" s="4"/>
      <c r="L34" s="4"/>
    </row>
    <row r="35" spans="5:12" ht="15.75">
      <c r="E35" s="4"/>
      <c r="F35" s="24"/>
      <c r="G35" s="24"/>
      <c r="H35" s="24"/>
      <c r="I35" s="4"/>
      <c r="J35" s="4"/>
      <c r="K35" s="4"/>
      <c r="L35" s="4"/>
    </row>
    <row r="36" spans="5:12" ht="15.75">
      <c r="E36" s="4"/>
      <c r="F36" s="4"/>
      <c r="G36" s="4"/>
      <c r="H36" s="4"/>
      <c r="I36" s="4"/>
      <c r="J36" s="4"/>
      <c r="K36" s="4"/>
      <c r="L36" s="4"/>
    </row>
    <row r="37" spans="5:12" ht="15.75">
      <c r="E37" s="4"/>
      <c r="F37" s="4"/>
      <c r="G37" s="4"/>
      <c r="H37" s="4"/>
      <c r="I37" s="4"/>
      <c r="J37" s="4"/>
      <c r="K37" s="4"/>
      <c r="L37" s="4"/>
    </row>
    <row r="38" ht="15.75">
      <c r="D38" s="3"/>
    </row>
    <row r="41" spans="10:12" ht="15.75">
      <c r="J41" s="28"/>
      <c r="K41" s="28"/>
      <c r="L41" s="28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7">
      <selection activeCell="C25" sqref="C25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62" t="s">
        <v>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ht="16.5" thickBot="1"/>
    <row r="3" spans="1:11" ht="54.75" thickBot="1">
      <c r="A3" s="33" t="s">
        <v>53</v>
      </c>
      <c r="B3" s="34" t="s">
        <v>54</v>
      </c>
      <c r="C3" s="35" t="s">
        <v>55</v>
      </c>
      <c r="D3" s="36" t="s">
        <v>56</v>
      </c>
      <c r="E3" s="169" t="s">
        <v>57</v>
      </c>
      <c r="F3" s="170"/>
      <c r="G3" s="37" t="s">
        <v>58</v>
      </c>
      <c r="H3" s="38"/>
      <c r="I3" s="38"/>
      <c r="J3" s="39" t="s">
        <v>59</v>
      </c>
      <c r="K3" s="40" t="s">
        <v>60</v>
      </c>
    </row>
    <row r="4" spans="1:11" ht="18">
      <c r="A4" s="152">
        <v>1</v>
      </c>
      <c r="B4" s="163">
        <v>4211</v>
      </c>
      <c r="C4" s="165" t="s">
        <v>41</v>
      </c>
      <c r="D4" s="41"/>
      <c r="E4" s="172">
        <f>'I '!C32</f>
        <v>6844</v>
      </c>
      <c r="F4" s="172">
        <f>'I '!D32</f>
        <v>13882</v>
      </c>
      <c r="G4" s="167">
        <f>'I '!E32</f>
        <v>643374.2000000001</v>
      </c>
      <c r="H4" s="99"/>
      <c r="I4" s="42"/>
      <c r="J4" s="131" t="s">
        <v>92</v>
      </c>
      <c r="K4" s="133" t="s">
        <v>93</v>
      </c>
    </row>
    <row r="5" spans="1:11" ht="18.75" thickBot="1">
      <c r="A5" s="153"/>
      <c r="B5" s="164"/>
      <c r="C5" s="166"/>
      <c r="D5" s="43">
        <v>18567</v>
      </c>
      <c r="E5" s="173"/>
      <c r="F5" s="173"/>
      <c r="G5" s="168"/>
      <c r="H5" s="100"/>
      <c r="I5" s="44"/>
      <c r="J5" s="132"/>
      <c r="K5" s="134"/>
    </row>
    <row r="6" spans="1:11" ht="18">
      <c r="A6" s="135">
        <v>2</v>
      </c>
      <c r="B6" s="137">
        <v>4211</v>
      </c>
      <c r="C6" s="139" t="s">
        <v>86</v>
      </c>
      <c r="D6" s="104"/>
      <c r="E6" s="141">
        <f>'I '!F32</f>
        <v>27837</v>
      </c>
      <c r="F6" s="141">
        <f>'I '!G32</f>
        <v>36715</v>
      </c>
      <c r="G6" s="143">
        <f>'I '!H32</f>
        <v>1106460</v>
      </c>
      <c r="H6" s="101"/>
      <c r="I6" s="46"/>
      <c r="J6" s="131" t="s">
        <v>92</v>
      </c>
      <c r="K6" s="133" t="s">
        <v>93</v>
      </c>
    </row>
    <row r="7" spans="1:11" ht="18.75" thickBot="1">
      <c r="A7" s="136"/>
      <c r="B7" s="138"/>
      <c r="C7" s="140"/>
      <c r="D7" s="104"/>
      <c r="E7" s="142"/>
      <c r="F7" s="142"/>
      <c r="G7" s="144"/>
      <c r="H7" s="101"/>
      <c r="I7" s="46"/>
      <c r="J7" s="132"/>
      <c r="K7" s="134"/>
    </row>
    <row r="8" spans="1:11" ht="18">
      <c r="A8" s="152">
        <v>2</v>
      </c>
      <c r="B8" s="137">
        <v>4213</v>
      </c>
      <c r="C8" s="154" t="s">
        <v>39</v>
      </c>
      <c r="D8" s="45"/>
      <c r="E8" s="174">
        <f>'I '!I32</f>
        <v>7586</v>
      </c>
      <c r="F8" s="174">
        <f>'I '!J32</f>
        <v>25919</v>
      </c>
      <c r="G8" s="156">
        <f>'I '!K32</f>
        <v>760067.95</v>
      </c>
      <c r="H8" s="101"/>
      <c r="I8" s="46"/>
      <c r="J8" s="158" t="s">
        <v>92</v>
      </c>
      <c r="K8" s="149" t="s">
        <v>93</v>
      </c>
    </row>
    <row r="9" spans="1:11" ht="18.75" thickBot="1">
      <c r="A9" s="153"/>
      <c r="B9" s="138"/>
      <c r="C9" s="155"/>
      <c r="D9" s="47">
        <v>39030</v>
      </c>
      <c r="E9" s="175"/>
      <c r="F9" s="175"/>
      <c r="G9" s="157"/>
      <c r="H9" s="151"/>
      <c r="I9" s="46"/>
      <c r="J9" s="159"/>
      <c r="K9" s="150"/>
    </row>
    <row r="10" spans="1:11" ht="18">
      <c r="A10" s="48">
        <v>3</v>
      </c>
      <c r="B10" s="49">
        <v>4213</v>
      </c>
      <c r="C10" s="50" t="s">
        <v>61</v>
      </c>
      <c r="D10" s="51"/>
      <c r="E10" s="160">
        <f>' II'!L31</f>
        <v>54</v>
      </c>
      <c r="F10" s="161"/>
      <c r="G10" s="85">
        <f>' II'!M31</f>
        <v>19455.08</v>
      </c>
      <c r="H10" s="151"/>
      <c r="I10" s="46"/>
      <c r="J10" s="69" t="s">
        <v>92</v>
      </c>
      <c r="K10" s="110" t="s">
        <v>93</v>
      </c>
    </row>
    <row r="11" spans="1:11" ht="54">
      <c r="A11" s="52">
        <v>4</v>
      </c>
      <c r="B11" s="53">
        <v>4213</v>
      </c>
      <c r="C11" s="54" t="s">
        <v>62</v>
      </c>
      <c r="D11" s="55"/>
      <c r="E11" s="145">
        <f>' II'!D31</f>
        <v>1721</v>
      </c>
      <c r="F11" s="146"/>
      <c r="G11" s="102">
        <f>' II'!F31</f>
        <v>323010.50000000006</v>
      </c>
      <c r="H11" s="151"/>
      <c r="I11" s="56"/>
      <c r="J11" s="5" t="s">
        <v>92</v>
      </c>
      <c r="K11" s="111" t="s">
        <v>93</v>
      </c>
    </row>
    <row r="12" spans="1:11" ht="54.75">
      <c r="A12" s="52">
        <v>5</v>
      </c>
      <c r="B12" s="53">
        <v>4213</v>
      </c>
      <c r="C12" s="54" t="s">
        <v>63</v>
      </c>
      <c r="D12" s="55"/>
      <c r="E12" s="145">
        <f>' II'!G31</f>
        <v>433</v>
      </c>
      <c r="F12" s="146"/>
      <c r="G12" s="102">
        <f>' II'!I31</f>
        <v>45316.41</v>
      </c>
      <c r="H12" s="108"/>
      <c r="I12" s="56"/>
      <c r="J12" s="5" t="s">
        <v>94</v>
      </c>
      <c r="K12" s="106" t="s">
        <v>93</v>
      </c>
    </row>
    <row r="13" spans="1:11" ht="18">
      <c r="A13" s="52">
        <v>6</v>
      </c>
      <c r="B13" s="53">
        <v>4214</v>
      </c>
      <c r="C13" s="54" t="s">
        <v>64</v>
      </c>
      <c r="D13" s="55">
        <v>5836</v>
      </c>
      <c r="E13" s="145">
        <f>'III '!D33</f>
        <v>2855</v>
      </c>
      <c r="F13" s="146"/>
      <c r="G13" s="147">
        <f>'III '!E33</f>
        <v>234445.26000000004</v>
      </c>
      <c r="H13" s="148"/>
      <c r="I13" s="46"/>
      <c r="J13" s="69" t="s">
        <v>92</v>
      </c>
      <c r="K13" s="106" t="s">
        <v>93</v>
      </c>
    </row>
    <row r="14" spans="1:12" ht="18">
      <c r="A14" s="52">
        <v>7</v>
      </c>
      <c r="B14" s="53">
        <v>4214</v>
      </c>
      <c r="C14" s="54" t="s">
        <v>65</v>
      </c>
      <c r="D14" s="55"/>
      <c r="E14" s="145">
        <f>'III '!F33</f>
        <v>560</v>
      </c>
      <c r="F14" s="146"/>
      <c r="G14" s="86">
        <f>'III '!G33</f>
        <v>67012.81000000003</v>
      </c>
      <c r="H14" s="101"/>
      <c r="I14" s="46"/>
      <c r="J14" s="69" t="s">
        <v>92</v>
      </c>
      <c r="K14" s="106" t="s">
        <v>93</v>
      </c>
      <c r="L14" s="88"/>
    </row>
    <row r="15" spans="1:12" ht="18">
      <c r="A15" s="52">
        <v>8</v>
      </c>
      <c r="B15" s="53">
        <v>4215</v>
      </c>
      <c r="C15" s="54" t="s">
        <v>66</v>
      </c>
      <c r="D15" s="55">
        <v>4545</v>
      </c>
      <c r="E15" s="145">
        <f>'I '!N32</f>
        <v>19379</v>
      </c>
      <c r="F15" s="146"/>
      <c r="G15" s="86">
        <f>'I '!O32</f>
        <v>1437184.64</v>
      </c>
      <c r="H15" s="151"/>
      <c r="I15" s="46"/>
      <c r="J15" s="69" t="s">
        <v>92</v>
      </c>
      <c r="K15" s="106" t="s">
        <v>93</v>
      </c>
      <c r="L15" s="89"/>
    </row>
    <row r="16" spans="1:12" ht="18">
      <c r="A16" s="52">
        <v>9</v>
      </c>
      <c r="B16" s="53">
        <v>4215</v>
      </c>
      <c r="C16" s="54" t="s">
        <v>36</v>
      </c>
      <c r="D16" s="55">
        <v>1166</v>
      </c>
      <c r="E16" s="145">
        <f>'I '!L32</f>
        <v>2997</v>
      </c>
      <c r="F16" s="146"/>
      <c r="G16" s="86">
        <f>'I '!M32</f>
        <v>591400.35</v>
      </c>
      <c r="H16" s="171"/>
      <c r="I16" s="56"/>
      <c r="J16" s="69" t="s">
        <v>92</v>
      </c>
      <c r="K16" s="106" t="s">
        <v>93</v>
      </c>
      <c r="L16" s="88"/>
    </row>
    <row r="17" spans="1:15" ht="37.5" customHeight="1">
      <c r="A17" s="52">
        <v>10</v>
      </c>
      <c r="B17" s="53">
        <v>4215</v>
      </c>
      <c r="C17" s="76" t="s">
        <v>76</v>
      </c>
      <c r="D17" s="73"/>
      <c r="E17" s="145">
        <f>' IV '!K33</f>
        <v>2503</v>
      </c>
      <c r="F17" s="146"/>
      <c r="G17" s="86">
        <f>' IV '!L33</f>
        <v>543554.5500000002</v>
      </c>
      <c r="H17" s="109"/>
      <c r="I17" s="56"/>
      <c r="J17" s="69" t="s">
        <v>92</v>
      </c>
      <c r="K17" s="106" t="s">
        <v>93</v>
      </c>
      <c r="O17" s="11"/>
    </row>
    <row r="18" spans="1:15" ht="37.5" customHeight="1">
      <c r="A18" s="52">
        <v>11</v>
      </c>
      <c r="B18" s="58">
        <v>4217</v>
      </c>
      <c r="C18" s="74" t="s">
        <v>77</v>
      </c>
      <c r="D18" s="77"/>
      <c r="E18" s="145">
        <f>'I '!P32</f>
        <v>409</v>
      </c>
      <c r="F18" s="146"/>
      <c r="G18" s="147">
        <f>'I '!Q32</f>
        <v>117299.52999999998</v>
      </c>
      <c r="H18" s="148"/>
      <c r="I18" s="56"/>
      <c r="J18" s="69" t="s">
        <v>92</v>
      </c>
      <c r="K18" s="106" t="s">
        <v>93</v>
      </c>
      <c r="O18" s="11"/>
    </row>
    <row r="19" spans="1:11" ht="36.75" hidden="1" thickBot="1">
      <c r="A19" s="52">
        <v>12</v>
      </c>
      <c r="B19" s="58">
        <v>4218</v>
      </c>
      <c r="C19" s="94" t="s">
        <v>75</v>
      </c>
      <c r="D19" s="75"/>
      <c r="E19" s="183">
        <f>' IV '!E33</f>
        <v>0</v>
      </c>
      <c r="F19" s="184"/>
      <c r="G19" s="87">
        <f>' IV '!F33</f>
        <v>0</v>
      </c>
      <c r="H19" s="109"/>
      <c r="I19" s="56"/>
      <c r="J19" s="69" t="s">
        <v>79</v>
      </c>
      <c r="K19" s="106" t="s">
        <v>80</v>
      </c>
    </row>
    <row r="20" spans="1:11" ht="36.75" thickBot="1">
      <c r="A20" s="52">
        <v>12</v>
      </c>
      <c r="B20" s="70">
        <v>4218</v>
      </c>
      <c r="C20" s="95" t="s">
        <v>84</v>
      </c>
      <c r="D20" s="65"/>
      <c r="E20" s="179">
        <f>' IV '!G33</f>
        <v>1729</v>
      </c>
      <c r="F20" s="180"/>
      <c r="G20" s="181">
        <f>' IV '!H33</f>
        <v>436865.6</v>
      </c>
      <c r="H20" s="182"/>
      <c r="I20" s="65"/>
      <c r="J20" s="69" t="s">
        <v>92</v>
      </c>
      <c r="K20" s="106" t="s">
        <v>93</v>
      </c>
    </row>
    <row r="21" spans="1:11" ht="37.5" customHeight="1" thickBot="1">
      <c r="A21" s="96">
        <v>13</v>
      </c>
      <c r="B21" s="71">
        <v>4218</v>
      </c>
      <c r="C21" s="66" t="s">
        <v>83</v>
      </c>
      <c r="D21" s="67"/>
      <c r="E21" s="176">
        <f>' IV '!I33</f>
        <v>1720</v>
      </c>
      <c r="F21" s="176"/>
      <c r="G21" s="177">
        <f>' IV '!J33</f>
        <v>111920.51999999997</v>
      </c>
      <c r="H21" s="178"/>
      <c r="I21" s="59"/>
      <c r="J21" s="72" t="s">
        <v>95</v>
      </c>
      <c r="K21" s="107" t="s">
        <v>93</v>
      </c>
    </row>
  </sheetData>
  <sheetProtection/>
  <mergeCells count="44"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  <mergeCell ref="E14:F14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A1:K1"/>
    <mergeCell ref="A4:A5"/>
    <mergeCell ref="B4:B5"/>
    <mergeCell ref="C4:C5"/>
    <mergeCell ref="G4:G5"/>
    <mergeCell ref="E3:F3"/>
    <mergeCell ref="E18:F18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J6:J7"/>
    <mergeCell ref="K6:K7"/>
    <mergeCell ref="A6:A7"/>
    <mergeCell ref="B6:B7"/>
    <mergeCell ref="C6:C7"/>
    <mergeCell ref="E6:E7"/>
    <mergeCell ref="F6:F7"/>
    <mergeCell ref="G6:G7"/>
  </mergeCells>
  <printOptions/>
  <pageMargins left="0" right="0" top="0.7480314960629921" bottom="0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2022-01-25T11:07:13Z</cp:lastPrinted>
  <dcterms:created xsi:type="dcterms:W3CDTF">2004-03-12T09:29:14Z</dcterms:created>
  <dcterms:modified xsi:type="dcterms:W3CDTF">2022-01-25T11:51:15Z</dcterms:modified>
  <cp:category/>
  <cp:version/>
  <cp:contentType/>
  <cp:contentStatus/>
</cp:coreProperties>
</file>