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JANUAR\"/>
    </mc:Choice>
  </mc:AlternateContent>
  <xr:revisionPtr revIDLastSave="0" documentId="13_ncr:1_{9D81D772-6A92-4EC2-8E50-05D6275C0916}" xr6:coauthVersionLast="36" xr6:coauthVersionMax="36" xr10:uidLastSave="{00000000-0000-0000-0000-000000000000}"/>
  <workbookProtection workbookAlgorithmName="SHA-512" workbookHashValue="zqXKaiuAO35JIOgkJCbN2oFIWce32AETz5G8We5QWnarLuiZ4w4wqx5ajLoL+VLl5gwAMb0afmZLA7M63i1HRg==" workbookSaltValue="p+WclJHuHZW9NmDlbZaCyQ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2" i="5" l="1"/>
  <c r="Q392" i="5"/>
  <c r="U391" i="5"/>
  <c r="P391" i="5"/>
  <c r="O391" i="5"/>
  <c r="N391" i="5"/>
  <c r="M391" i="5"/>
  <c r="L391" i="5"/>
  <c r="K391" i="5"/>
  <c r="J391" i="5"/>
  <c r="I391" i="5"/>
  <c r="H391" i="5"/>
  <c r="G391" i="5"/>
  <c r="Q391" i="5" s="1"/>
  <c r="F391" i="5"/>
  <c r="E391" i="5"/>
  <c r="U390" i="5"/>
  <c r="Q390" i="5"/>
  <c r="U389" i="5"/>
  <c r="Q389" i="5"/>
  <c r="U388" i="5"/>
  <c r="Q388" i="5"/>
  <c r="U387" i="5"/>
  <c r="P387" i="5"/>
  <c r="O387" i="5"/>
  <c r="N387" i="5"/>
  <c r="M387" i="5"/>
  <c r="L387" i="5"/>
  <c r="K387" i="5"/>
  <c r="J387" i="5"/>
  <c r="I387" i="5"/>
  <c r="H387" i="5"/>
  <c r="G387" i="5"/>
  <c r="Q387" i="5" s="1"/>
  <c r="F387" i="5"/>
  <c r="E387" i="5"/>
  <c r="U386" i="5"/>
  <c r="Q386" i="5"/>
  <c r="U385" i="5"/>
  <c r="Q385" i="5"/>
  <c r="U384" i="5"/>
  <c r="Q384" i="5"/>
  <c r="U383" i="5"/>
  <c r="P383" i="5"/>
  <c r="O383" i="5"/>
  <c r="N383" i="5"/>
  <c r="N373" i="5" s="1"/>
  <c r="M383" i="5"/>
  <c r="L383" i="5"/>
  <c r="L373" i="5" s="1"/>
  <c r="K383" i="5"/>
  <c r="J383" i="5"/>
  <c r="I383" i="5"/>
  <c r="H383" i="5"/>
  <c r="G383" i="5"/>
  <c r="Q383" i="5" s="1"/>
  <c r="F383" i="5"/>
  <c r="E383" i="5"/>
  <c r="U382" i="5"/>
  <c r="Q382" i="5"/>
  <c r="U381" i="5"/>
  <c r="Q381" i="5"/>
  <c r="U380" i="5"/>
  <c r="Q380" i="5"/>
  <c r="U379" i="5"/>
  <c r="Q379" i="5"/>
  <c r="U378" i="5"/>
  <c r="Q378" i="5"/>
  <c r="U377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Q377" i="5" s="1"/>
  <c r="U376" i="5"/>
  <c r="Q376" i="5"/>
  <c r="U375" i="5"/>
  <c r="Q375" i="5"/>
  <c r="U374" i="5"/>
  <c r="Q374" i="5"/>
  <c r="U373" i="5"/>
  <c r="P373" i="5"/>
  <c r="O373" i="5"/>
  <c r="M373" i="5"/>
  <c r="K373" i="5"/>
  <c r="J373" i="5"/>
  <c r="I373" i="5"/>
  <c r="H373" i="5"/>
  <c r="F373" i="5"/>
  <c r="E373" i="5"/>
  <c r="U372" i="5"/>
  <c r="Q372" i="5"/>
  <c r="U371" i="5"/>
  <c r="P371" i="5"/>
  <c r="O371" i="5"/>
  <c r="N371" i="5"/>
  <c r="M371" i="5"/>
  <c r="L371" i="5"/>
  <c r="K371" i="5"/>
  <c r="J371" i="5"/>
  <c r="I371" i="5"/>
  <c r="H371" i="5"/>
  <c r="G371" i="5"/>
  <c r="Q371" i="5" s="1"/>
  <c r="F371" i="5"/>
  <c r="E371" i="5"/>
  <c r="U370" i="5"/>
  <c r="Q370" i="5"/>
  <c r="U369" i="5"/>
  <c r="Q369" i="5"/>
  <c r="U368" i="5"/>
  <c r="Q368" i="5"/>
  <c r="U367" i="5"/>
  <c r="P367" i="5"/>
  <c r="O367" i="5"/>
  <c r="N367" i="5"/>
  <c r="M367" i="5"/>
  <c r="L367" i="5"/>
  <c r="L353" i="5" s="1"/>
  <c r="K367" i="5"/>
  <c r="J367" i="5"/>
  <c r="I367" i="5"/>
  <c r="H367" i="5"/>
  <c r="G367" i="5"/>
  <c r="Q367" i="5" s="1"/>
  <c r="F367" i="5"/>
  <c r="E367" i="5"/>
  <c r="U366" i="5"/>
  <c r="Q366" i="5"/>
  <c r="U365" i="5"/>
  <c r="Q365" i="5"/>
  <c r="U364" i="5"/>
  <c r="Q364" i="5"/>
  <c r="U363" i="5"/>
  <c r="Q363" i="5"/>
  <c r="U362" i="5"/>
  <c r="P362" i="5"/>
  <c r="O362" i="5"/>
  <c r="N362" i="5"/>
  <c r="M362" i="5"/>
  <c r="L362" i="5"/>
  <c r="K362" i="5"/>
  <c r="J362" i="5"/>
  <c r="I362" i="5"/>
  <c r="H362" i="5"/>
  <c r="G362" i="5"/>
  <c r="F362" i="5"/>
  <c r="Q362" i="5" s="1"/>
  <c r="E362" i="5"/>
  <c r="U361" i="5"/>
  <c r="Q361" i="5"/>
  <c r="U360" i="5"/>
  <c r="Q360" i="5"/>
  <c r="U359" i="5"/>
  <c r="Q359" i="5"/>
  <c r="U358" i="5"/>
  <c r="Q358" i="5"/>
  <c r="U357" i="5"/>
  <c r="P357" i="5"/>
  <c r="O357" i="5"/>
  <c r="O353" i="5" s="1"/>
  <c r="N357" i="5"/>
  <c r="M357" i="5"/>
  <c r="L357" i="5"/>
  <c r="K357" i="5"/>
  <c r="K353" i="5" s="1"/>
  <c r="J357" i="5"/>
  <c r="I357" i="5"/>
  <c r="H357" i="5"/>
  <c r="H353" i="5" s="1"/>
  <c r="G357" i="5"/>
  <c r="F357" i="5"/>
  <c r="E357" i="5"/>
  <c r="E353" i="5" s="1"/>
  <c r="U356" i="5"/>
  <c r="Q356" i="5"/>
  <c r="U355" i="5"/>
  <c r="Q355" i="5"/>
  <c r="U354" i="5"/>
  <c r="P354" i="5"/>
  <c r="P353" i="5" s="1"/>
  <c r="O354" i="5"/>
  <c r="N354" i="5"/>
  <c r="N353" i="5" s="1"/>
  <c r="M354" i="5"/>
  <c r="L354" i="5"/>
  <c r="K354" i="5"/>
  <c r="J354" i="5"/>
  <c r="I354" i="5"/>
  <c r="I353" i="5" s="1"/>
  <c r="H354" i="5"/>
  <c r="G354" i="5"/>
  <c r="F354" i="5"/>
  <c r="F353" i="5" s="1"/>
  <c r="E354" i="5"/>
  <c r="M353" i="5"/>
  <c r="J353" i="5"/>
  <c r="U352" i="5"/>
  <c r="Q352" i="5"/>
  <c r="U351" i="5"/>
  <c r="P351" i="5"/>
  <c r="O351" i="5"/>
  <c r="N351" i="5"/>
  <c r="M351" i="5"/>
  <c r="L351" i="5"/>
  <c r="K351" i="5"/>
  <c r="J351" i="5"/>
  <c r="I351" i="5"/>
  <c r="H351" i="5"/>
  <c r="G351" i="5"/>
  <c r="F351" i="5"/>
  <c r="Q351" i="5" s="1"/>
  <c r="E351" i="5"/>
  <c r="U350" i="5"/>
  <c r="Q350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U349" i="5" s="1"/>
  <c r="U348" i="5"/>
  <c r="Q348" i="5"/>
  <c r="U347" i="5"/>
  <c r="Q347" i="5"/>
  <c r="U346" i="5"/>
  <c r="Q346" i="5"/>
  <c r="U345" i="5"/>
  <c r="Q345" i="5"/>
  <c r="U344" i="5"/>
  <c r="Q344" i="5"/>
  <c r="U343" i="5"/>
  <c r="P343" i="5"/>
  <c r="O343" i="5"/>
  <c r="N343" i="5"/>
  <c r="M343" i="5"/>
  <c r="L343" i="5"/>
  <c r="K343" i="5"/>
  <c r="J343" i="5"/>
  <c r="I343" i="5"/>
  <c r="H343" i="5"/>
  <c r="G343" i="5"/>
  <c r="F343" i="5"/>
  <c r="Q343" i="5" s="1"/>
  <c r="E343" i="5"/>
  <c r="U342" i="5"/>
  <c r="Q342" i="5"/>
  <c r="P341" i="5"/>
  <c r="O341" i="5"/>
  <c r="O340" i="5" s="1"/>
  <c r="N341" i="5"/>
  <c r="M341" i="5"/>
  <c r="L341" i="5"/>
  <c r="L340" i="5" s="1"/>
  <c r="K341" i="5"/>
  <c r="J341" i="5"/>
  <c r="J340" i="5" s="1"/>
  <c r="I341" i="5"/>
  <c r="H341" i="5"/>
  <c r="G341" i="5"/>
  <c r="F341" i="5"/>
  <c r="E341" i="5"/>
  <c r="U341" i="5" s="1"/>
  <c r="P340" i="5"/>
  <c r="N340" i="5"/>
  <c r="M340" i="5"/>
  <c r="K340" i="5"/>
  <c r="I340" i="5"/>
  <c r="H340" i="5"/>
  <c r="G340" i="5"/>
  <c r="F340" i="5"/>
  <c r="U339" i="5"/>
  <c r="Q339" i="5"/>
  <c r="P338" i="5"/>
  <c r="O338" i="5"/>
  <c r="O319" i="5" s="1"/>
  <c r="N338" i="5"/>
  <c r="M338" i="5"/>
  <c r="M319" i="5" s="1"/>
  <c r="L338" i="5"/>
  <c r="K338" i="5"/>
  <c r="J338" i="5"/>
  <c r="J319" i="5" s="1"/>
  <c r="I338" i="5"/>
  <c r="I319" i="5" s="1"/>
  <c r="H338" i="5"/>
  <c r="G338" i="5"/>
  <c r="F338" i="5"/>
  <c r="E338" i="5"/>
  <c r="U338" i="5" s="1"/>
  <c r="U337" i="5"/>
  <c r="Q337" i="5"/>
  <c r="U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Q336" i="5" s="1"/>
  <c r="U335" i="5"/>
  <c r="Q335" i="5"/>
  <c r="U334" i="5"/>
  <c r="P334" i="5"/>
  <c r="O334" i="5"/>
  <c r="N334" i="5"/>
  <c r="M334" i="5"/>
  <c r="L334" i="5"/>
  <c r="K334" i="5"/>
  <c r="J334" i="5"/>
  <c r="I334" i="5"/>
  <c r="H334" i="5"/>
  <c r="G334" i="5"/>
  <c r="Q334" i="5" s="1"/>
  <c r="F334" i="5"/>
  <c r="E334" i="5"/>
  <c r="U333" i="5"/>
  <c r="Q333" i="5"/>
  <c r="U332" i="5"/>
  <c r="Q332" i="5"/>
  <c r="U331" i="5"/>
  <c r="Q331" i="5"/>
  <c r="U330" i="5"/>
  <c r="Q330" i="5"/>
  <c r="U329" i="5"/>
  <c r="Q329" i="5"/>
  <c r="U328" i="5"/>
  <c r="Q328" i="5"/>
  <c r="U327" i="5"/>
  <c r="Q327" i="5"/>
  <c r="U326" i="5"/>
  <c r="Q326" i="5"/>
  <c r="U325" i="5"/>
  <c r="Q325" i="5"/>
  <c r="U324" i="5"/>
  <c r="Q324" i="5"/>
  <c r="U323" i="5"/>
  <c r="Q323" i="5"/>
  <c r="U322" i="5"/>
  <c r="Q322" i="5"/>
  <c r="U321" i="5"/>
  <c r="Q321" i="5"/>
  <c r="P320" i="5"/>
  <c r="O320" i="5"/>
  <c r="N320" i="5"/>
  <c r="N319" i="5" s="1"/>
  <c r="M320" i="5"/>
  <c r="L320" i="5"/>
  <c r="L319" i="5" s="1"/>
  <c r="K320" i="5"/>
  <c r="J320" i="5"/>
  <c r="I320" i="5"/>
  <c r="H320" i="5"/>
  <c r="G320" i="5"/>
  <c r="Q320" i="5" s="1"/>
  <c r="F320" i="5"/>
  <c r="E320" i="5"/>
  <c r="U320" i="5" s="1"/>
  <c r="P319" i="5"/>
  <c r="K319" i="5"/>
  <c r="H319" i="5"/>
  <c r="F319" i="5"/>
  <c r="U318" i="5"/>
  <c r="Q318" i="5"/>
  <c r="U317" i="5"/>
  <c r="P317" i="5"/>
  <c r="O317" i="5"/>
  <c r="N317" i="5"/>
  <c r="N306" i="5" s="1"/>
  <c r="M317" i="5"/>
  <c r="L317" i="5"/>
  <c r="L306" i="5" s="1"/>
  <c r="K317" i="5"/>
  <c r="J317" i="5"/>
  <c r="I317" i="5"/>
  <c r="H317" i="5"/>
  <c r="G317" i="5"/>
  <c r="G306" i="5" s="1"/>
  <c r="F317" i="5"/>
  <c r="E317" i="5"/>
  <c r="U316" i="5"/>
  <c r="Q316" i="5"/>
  <c r="U315" i="5"/>
  <c r="Q315" i="5"/>
  <c r="U314" i="5"/>
  <c r="Q314" i="5"/>
  <c r="U313" i="5"/>
  <c r="Q313" i="5"/>
  <c r="U312" i="5"/>
  <c r="Q312" i="5"/>
  <c r="U311" i="5"/>
  <c r="Q311" i="5"/>
  <c r="U310" i="5"/>
  <c r="Q310" i="5"/>
  <c r="U309" i="5"/>
  <c r="Q309" i="5"/>
  <c r="U308" i="5"/>
  <c r="Q308" i="5"/>
  <c r="U307" i="5"/>
  <c r="Q307" i="5"/>
  <c r="U306" i="5"/>
  <c r="P306" i="5"/>
  <c r="O306" i="5"/>
  <c r="M306" i="5"/>
  <c r="K306" i="5"/>
  <c r="J306" i="5"/>
  <c r="I306" i="5"/>
  <c r="H306" i="5"/>
  <c r="F306" i="5"/>
  <c r="E306" i="5"/>
  <c r="U305" i="5"/>
  <c r="Q305" i="5"/>
  <c r="U304" i="5"/>
  <c r="P304" i="5"/>
  <c r="O304" i="5"/>
  <c r="O293" i="5" s="1"/>
  <c r="N304" i="5"/>
  <c r="M304" i="5"/>
  <c r="L304" i="5"/>
  <c r="L293" i="5" s="1"/>
  <c r="K304" i="5"/>
  <c r="K293" i="5" s="1"/>
  <c r="J304" i="5"/>
  <c r="I304" i="5"/>
  <c r="H304" i="5"/>
  <c r="G304" i="5"/>
  <c r="Q304" i="5" s="1"/>
  <c r="F304" i="5"/>
  <c r="E304" i="5"/>
  <c r="E293" i="5" s="1"/>
  <c r="U303" i="5"/>
  <c r="Q303" i="5"/>
  <c r="U302" i="5"/>
  <c r="Q302" i="5"/>
  <c r="U301" i="5"/>
  <c r="Q301" i="5"/>
  <c r="U300" i="5"/>
  <c r="Q300" i="5"/>
  <c r="U299" i="5"/>
  <c r="Q299" i="5"/>
  <c r="U298" i="5"/>
  <c r="Q298" i="5"/>
  <c r="U297" i="5"/>
  <c r="Q297" i="5"/>
  <c r="U296" i="5"/>
  <c r="Q296" i="5"/>
  <c r="U295" i="5"/>
  <c r="Q295" i="5"/>
  <c r="U294" i="5"/>
  <c r="P294" i="5"/>
  <c r="P293" i="5" s="1"/>
  <c r="O294" i="5"/>
  <c r="N294" i="5"/>
  <c r="N293" i="5" s="1"/>
  <c r="M294" i="5"/>
  <c r="L294" i="5"/>
  <c r="K294" i="5"/>
  <c r="J294" i="5"/>
  <c r="I294" i="5"/>
  <c r="I293" i="5" s="1"/>
  <c r="H294" i="5"/>
  <c r="G294" i="5"/>
  <c r="F294" i="5"/>
  <c r="F293" i="5" s="1"/>
  <c r="E294" i="5"/>
  <c r="M293" i="5"/>
  <c r="J293" i="5"/>
  <c r="H293" i="5"/>
  <c r="U292" i="5"/>
  <c r="Q292" i="5"/>
  <c r="U291" i="5"/>
  <c r="P291" i="5"/>
  <c r="O291" i="5"/>
  <c r="N291" i="5"/>
  <c r="M291" i="5"/>
  <c r="L291" i="5"/>
  <c r="K291" i="5"/>
  <c r="J291" i="5"/>
  <c r="I291" i="5"/>
  <c r="H291" i="5"/>
  <c r="G291" i="5"/>
  <c r="F291" i="5"/>
  <c r="Q291" i="5" s="1"/>
  <c r="E291" i="5"/>
  <c r="U290" i="5"/>
  <c r="Q290" i="5"/>
  <c r="U289" i="5"/>
  <c r="Q289" i="5"/>
  <c r="U288" i="5"/>
  <c r="Q288" i="5"/>
  <c r="U287" i="5"/>
  <c r="Q287" i="5"/>
  <c r="U286" i="5"/>
  <c r="Q286" i="5"/>
  <c r="U285" i="5"/>
  <c r="Q285" i="5"/>
  <c r="U284" i="5"/>
  <c r="Q284" i="5"/>
  <c r="P283" i="5"/>
  <c r="O283" i="5"/>
  <c r="N283" i="5"/>
  <c r="M283" i="5"/>
  <c r="L283" i="5"/>
  <c r="K283" i="5"/>
  <c r="J283" i="5"/>
  <c r="I283" i="5"/>
  <c r="H283" i="5"/>
  <c r="G283" i="5"/>
  <c r="Q283" i="5" s="1"/>
  <c r="F283" i="5"/>
  <c r="E283" i="5"/>
  <c r="U283" i="5" s="1"/>
  <c r="U282" i="5"/>
  <c r="Q282" i="5"/>
  <c r="U281" i="5"/>
  <c r="Q281" i="5"/>
  <c r="U280" i="5"/>
  <c r="Q280" i="5"/>
  <c r="U279" i="5"/>
  <c r="Q279" i="5"/>
  <c r="U278" i="5"/>
  <c r="P278" i="5"/>
  <c r="O278" i="5"/>
  <c r="N278" i="5"/>
  <c r="M278" i="5"/>
  <c r="L278" i="5"/>
  <c r="K278" i="5"/>
  <c r="J278" i="5"/>
  <c r="I278" i="5"/>
  <c r="H278" i="5"/>
  <c r="G278" i="5"/>
  <c r="F278" i="5"/>
  <c r="Q278" i="5" s="1"/>
  <c r="E278" i="5"/>
  <c r="U277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U276" i="5" s="1"/>
  <c r="U275" i="5"/>
  <c r="Q275" i="5"/>
  <c r="U274" i="5"/>
  <c r="Q274" i="5"/>
  <c r="U273" i="5"/>
  <c r="Q273" i="5"/>
  <c r="U272" i="5"/>
  <c r="Q272" i="5"/>
  <c r="U271" i="5"/>
  <c r="Q271" i="5"/>
  <c r="U270" i="5"/>
  <c r="P270" i="5"/>
  <c r="O270" i="5"/>
  <c r="N270" i="5"/>
  <c r="M270" i="5"/>
  <c r="L270" i="5"/>
  <c r="K270" i="5"/>
  <c r="J270" i="5"/>
  <c r="I270" i="5"/>
  <c r="H270" i="5"/>
  <c r="G270" i="5"/>
  <c r="F270" i="5"/>
  <c r="Q270" i="5" s="1"/>
  <c r="E270" i="5"/>
  <c r="U269" i="5"/>
  <c r="Q269" i="5"/>
  <c r="U268" i="5"/>
  <c r="Q268" i="5"/>
  <c r="U267" i="5"/>
  <c r="Q267" i="5"/>
  <c r="U266" i="5"/>
  <c r="P266" i="5"/>
  <c r="P251" i="5" s="1"/>
  <c r="O266" i="5"/>
  <c r="N266" i="5"/>
  <c r="M266" i="5"/>
  <c r="L266" i="5"/>
  <c r="K266" i="5"/>
  <c r="J266" i="5"/>
  <c r="I266" i="5"/>
  <c r="H266" i="5"/>
  <c r="G266" i="5"/>
  <c r="F266" i="5"/>
  <c r="F251" i="5" s="1"/>
  <c r="E266" i="5"/>
  <c r="U265" i="5"/>
  <c r="Q265" i="5"/>
  <c r="U264" i="5"/>
  <c r="Q264" i="5"/>
  <c r="U263" i="5"/>
  <c r="Q263" i="5"/>
  <c r="U262" i="5"/>
  <c r="Q262" i="5"/>
  <c r="U261" i="5"/>
  <c r="Q261" i="5"/>
  <c r="U260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U259" i="5" s="1"/>
  <c r="U258" i="5"/>
  <c r="Q258" i="5"/>
  <c r="U257" i="5"/>
  <c r="Q257" i="5"/>
  <c r="U256" i="5"/>
  <c r="Q256" i="5"/>
  <c r="P255" i="5"/>
  <c r="O255" i="5"/>
  <c r="O251" i="5" s="1"/>
  <c r="N255" i="5"/>
  <c r="M255" i="5"/>
  <c r="L255" i="5"/>
  <c r="L251" i="5" s="1"/>
  <c r="K255" i="5"/>
  <c r="J255" i="5"/>
  <c r="I255" i="5"/>
  <c r="I251" i="5" s="1"/>
  <c r="H255" i="5"/>
  <c r="G255" i="5"/>
  <c r="F255" i="5"/>
  <c r="E255" i="5"/>
  <c r="U255" i="5" s="1"/>
  <c r="U254" i="5"/>
  <c r="Q254" i="5"/>
  <c r="U253" i="5"/>
  <c r="Q253" i="5"/>
  <c r="U252" i="5"/>
  <c r="P252" i="5"/>
  <c r="O252" i="5"/>
  <c r="N252" i="5"/>
  <c r="M252" i="5"/>
  <c r="M251" i="5" s="1"/>
  <c r="L252" i="5"/>
  <c r="K252" i="5"/>
  <c r="J252" i="5"/>
  <c r="J251" i="5" s="1"/>
  <c r="I252" i="5"/>
  <c r="H252" i="5"/>
  <c r="H251" i="5" s="1"/>
  <c r="G252" i="5"/>
  <c r="Q252" i="5" s="1"/>
  <c r="F252" i="5"/>
  <c r="E252" i="5"/>
  <c r="N251" i="5"/>
  <c r="K251" i="5"/>
  <c r="G251" i="5"/>
  <c r="U250" i="5"/>
  <c r="Q250" i="5"/>
  <c r="U249" i="5"/>
  <c r="P249" i="5"/>
  <c r="O249" i="5"/>
  <c r="N249" i="5"/>
  <c r="M249" i="5"/>
  <c r="L249" i="5"/>
  <c r="K249" i="5"/>
  <c r="J249" i="5"/>
  <c r="I249" i="5"/>
  <c r="H249" i="5"/>
  <c r="G249" i="5"/>
  <c r="Q249" i="5" s="1"/>
  <c r="F249" i="5"/>
  <c r="E249" i="5"/>
  <c r="U248" i="5"/>
  <c r="Q248" i="5"/>
  <c r="U247" i="5"/>
  <c r="Q247" i="5"/>
  <c r="U246" i="5"/>
  <c r="Q246" i="5"/>
  <c r="U245" i="5"/>
  <c r="P245" i="5"/>
  <c r="O245" i="5"/>
  <c r="N245" i="5"/>
  <c r="M245" i="5"/>
  <c r="L245" i="5"/>
  <c r="K245" i="5"/>
  <c r="J245" i="5"/>
  <c r="I245" i="5"/>
  <c r="H245" i="5"/>
  <c r="G245" i="5"/>
  <c r="Q245" i="5" s="1"/>
  <c r="F245" i="5"/>
  <c r="E245" i="5"/>
  <c r="U244" i="5"/>
  <c r="Q244" i="5"/>
  <c r="U243" i="5"/>
  <c r="P243" i="5"/>
  <c r="O243" i="5"/>
  <c r="N243" i="5"/>
  <c r="M243" i="5"/>
  <c r="L243" i="5"/>
  <c r="K243" i="5"/>
  <c r="J243" i="5"/>
  <c r="I243" i="5"/>
  <c r="H243" i="5"/>
  <c r="G243" i="5"/>
  <c r="F243" i="5"/>
  <c r="Q243" i="5" s="1"/>
  <c r="E243" i="5"/>
  <c r="U242" i="5"/>
  <c r="Q242" i="5"/>
  <c r="U241" i="5"/>
  <c r="Q241" i="5"/>
  <c r="U240" i="5"/>
  <c r="Q240" i="5"/>
  <c r="U239" i="5"/>
  <c r="P239" i="5"/>
  <c r="P238" i="5" s="1"/>
  <c r="O239" i="5"/>
  <c r="N239" i="5"/>
  <c r="N238" i="5" s="1"/>
  <c r="M239" i="5"/>
  <c r="L239" i="5"/>
  <c r="K239" i="5"/>
  <c r="J239" i="5"/>
  <c r="I239" i="5"/>
  <c r="I238" i="5" s="1"/>
  <c r="H239" i="5"/>
  <c r="H238" i="5" s="1"/>
  <c r="G239" i="5"/>
  <c r="F239" i="5"/>
  <c r="F238" i="5" s="1"/>
  <c r="E239" i="5"/>
  <c r="U238" i="5"/>
  <c r="O238" i="5"/>
  <c r="M238" i="5"/>
  <c r="L238" i="5"/>
  <c r="K238" i="5"/>
  <c r="J238" i="5"/>
  <c r="G238" i="5"/>
  <c r="E238" i="5"/>
  <c r="U237" i="5"/>
  <c r="Q237" i="5"/>
  <c r="U236" i="5"/>
  <c r="P236" i="5"/>
  <c r="O236" i="5"/>
  <c r="N236" i="5"/>
  <c r="M236" i="5"/>
  <c r="M227" i="5" s="1"/>
  <c r="L236" i="5"/>
  <c r="K236" i="5"/>
  <c r="J236" i="5"/>
  <c r="I236" i="5"/>
  <c r="I227" i="5" s="1"/>
  <c r="H236" i="5"/>
  <c r="G236" i="5"/>
  <c r="F236" i="5"/>
  <c r="Q236" i="5" s="1"/>
  <c r="E236" i="5"/>
  <c r="U235" i="5"/>
  <c r="Q235" i="5"/>
  <c r="U234" i="5"/>
  <c r="Q234" i="5"/>
  <c r="U233" i="5"/>
  <c r="Q233" i="5"/>
  <c r="U232" i="5"/>
  <c r="Q232" i="5"/>
  <c r="U231" i="5"/>
  <c r="Q231" i="5"/>
  <c r="U230" i="5"/>
  <c r="Q230" i="5"/>
  <c r="U229" i="5"/>
  <c r="Q229" i="5"/>
  <c r="P228" i="5"/>
  <c r="P227" i="5" s="1"/>
  <c r="O228" i="5"/>
  <c r="N228" i="5"/>
  <c r="N227" i="5" s="1"/>
  <c r="M228" i="5"/>
  <c r="L228" i="5"/>
  <c r="L227" i="5" s="1"/>
  <c r="K228" i="5"/>
  <c r="J228" i="5"/>
  <c r="I228" i="5"/>
  <c r="H228" i="5"/>
  <c r="G228" i="5"/>
  <c r="G227" i="5" s="1"/>
  <c r="F228" i="5"/>
  <c r="F227" i="5" s="1"/>
  <c r="E228" i="5"/>
  <c r="U228" i="5" s="1"/>
  <c r="U227" i="5"/>
  <c r="O227" i="5"/>
  <c r="K227" i="5"/>
  <c r="J227" i="5"/>
  <c r="H227" i="5"/>
  <c r="E227" i="5"/>
  <c r="U226" i="5"/>
  <c r="Q226" i="5"/>
  <c r="P225" i="5"/>
  <c r="O225" i="5"/>
  <c r="N225" i="5"/>
  <c r="M225" i="5"/>
  <c r="L225" i="5"/>
  <c r="K225" i="5"/>
  <c r="J225" i="5"/>
  <c r="I225" i="5"/>
  <c r="H225" i="5"/>
  <c r="G225" i="5"/>
  <c r="G205" i="5" s="1"/>
  <c r="F225" i="5"/>
  <c r="E225" i="5"/>
  <c r="U225" i="5" s="1"/>
  <c r="U224" i="5"/>
  <c r="Q224" i="5"/>
  <c r="U223" i="5"/>
  <c r="P223" i="5"/>
  <c r="O223" i="5"/>
  <c r="N223" i="5"/>
  <c r="M223" i="5"/>
  <c r="L223" i="5"/>
  <c r="K223" i="5"/>
  <c r="J223" i="5"/>
  <c r="I223" i="5"/>
  <c r="H223" i="5"/>
  <c r="G223" i="5"/>
  <c r="Q223" i="5" s="1"/>
  <c r="F223" i="5"/>
  <c r="E223" i="5"/>
  <c r="U222" i="5"/>
  <c r="Q222" i="5"/>
  <c r="U221" i="5"/>
  <c r="P221" i="5"/>
  <c r="O221" i="5"/>
  <c r="N221" i="5"/>
  <c r="M221" i="5"/>
  <c r="L221" i="5"/>
  <c r="K221" i="5"/>
  <c r="J221" i="5"/>
  <c r="I221" i="5"/>
  <c r="H221" i="5"/>
  <c r="G221" i="5"/>
  <c r="F221" i="5"/>
  <c r="Q221" i="5" s="1"/>
  <c r="E221" i="5"/>
  <c r="U220" i="5"/>
  <c r="Q220" i="5"/>
  <c r="P219" i="5"/>
  <c r="O219" i="5"/>
  <c r="N219" i="5"/>
  <c r="M219" i="5"/>
  <c r="L219" i="5"/>
  <c r="L205" i="5" s="1"/>
  <c r="L204" i="5" s="1"/>
  <c r="K219" i="5"/>
  <c r="J219" i="5"/>
  <c r="I219" i="5"/>
  <c r="H219" i="5"/>
  <c r="G219" i="5"/>
  <c r="F219" i="5"/>
  <c r="E219" i="5"/>
  <c r="U219" i="5" s="1"/>
  <c r="U218" i="5"/>
  <c r="Q218" i="5"/>
  <c r="U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7" i="5" s="1"/>
  <c r="U216" i="5"/>
  <c r="Q216" i="5"/>
  <c r="U215" i="5"/>
  <c r="Q215" i="5"/>
  <c r="U214" i="5"/>
  <c r="Q214" i="5"/>
  <c r="U213" i="5"/>
  <c r="P213" i="5"/>
  <c r="O213" i="5"/>
  <c r="O205" i="5" s="1"/>
  <c r="N213" i="5"/>
  <c r="M213" i="5"/>
  <c r="L213" i="5"/>
  <c r="K213" i="5"/>
  <c r="K205" i="5" s="1"/>
  <c r="K204" i="5" s="1"/>
  <c r="J213" i="5"/>
  <c r="I213" i="5"/>
  <c r="H213" i="5"/>
  <c r="G213" i="5"/>
  <c r="F213" i="5"/>
  <c r="E213" i="5"/>
  <c r="E205" i="5" s="1"/>
  <c r="U212" i="5"/>
  <c r="Q212" i="5"/>
  <c r="U211" i="5"/>
  <c r="Q211" i="5"/>
  <c r="U210" i="5"/>
  <c r="P210" i="5"/>
  <c r="O210" i="5"/>
  <c r="N210" i="5"/>
  <c r="M210" i="5"/>
  <c r="L210" i="5"/>
  <c r="K210" i="5"/>
  <c r="J210" i="5"/>
  <c r="I210" i="5"/>
  <c r="H210" i="5"/>
  <c r="G210" i="5"/>
  <c r="F210" i="5"/>
  <c r="Q210" i="5" s="1"/>
  <c r="E210" i="5"/>
  <c r="U209" i="5"/>
  <c r="Q209" i="5"/>
  <c r="U208" i="5"/>
  <c r="Q208" i="5"/>
  <c r="U207" i="5"/>
  <c r="Q207" i="5"/>
  <c r="U206" i="5"/>
  <c r="P206" i="5"/>
  <c r="P205" i="5" s="1"/>
  <c r="O206" i="5"/>
  <c r="N206" i="5"/>
  <c r="N205" i="5" s="1"/>
  <c r="M206" i="5"/>
  <c r="L206" i="5"/>
  <c r="K206" i="5"/>
  <c r="J206" i="5"/>
  <c r="I206" i="5"/>
  <c r="I205" i="5" s="1"/>
  <c r="H206" i="5"/>
  <c r="H205" i="5" s="1"/>
  <c r="G206" i="5"/>
  <c r="F206" i="5"/>
  <c r="F205" i="5" s="1"/>
  <c r="E206" i="5"/>
  <c r="M205" i="5"/>
  <c r="J205" i="5"/>
  <c r="J204" i="5" s="1"/>
  <c r="U195" i="5"/>
  <c r="Q195" i="5"/>
  <c r="U194" i="5"/>
  <c r="Q194" i="5"/>
  <c r="U193" i="5"/>
  <c r="Q193" i="5"/>
  <c r="U192" i="5"/>
  <c r="Q192" i="5"/>
  <c r="U191" i="5"/>
  <c r="Q191" i="5"/>
  <c r="U190" i="5"/>
  <c r="Q190" i="5"/>
  <c r="U189" i="5"/>
  <c r="Q189" i="5"/>
  <c r="U188" i="5"/>
  <c r="Q188" i="5"/>
  <c r="U187" i="5"/>
  <c r="Q187" i="5"/>
  <c r="U186" i="5"/>
  <c r="Q186" i="5"/>
  <c r="U185" i="5"/>
  <c r="Q185" i="5"/>
  <c r="U184" i="5"/>
  <c r="Q184" i="5"/>
  <c r="U183" i="5"/>
  <c r="Q183" i="5"/>
  <c r="U182" i="5"/>
  <c r="Q182" i="5"/>
  <c r="U181" i="5"/>
  <c r="Q181" i="5"/>
  <c r="U180" i="5"/>
  <c r="Q180" i="5"/>
  <c r="U179" i="5"/>
  <c r="Q179" i="5"/>
  <c r="U178" i="5"/>
  <c r="Q178" i="5"/>
  <c r="U177" i="5"/>
  <c r="Q177" i="5"/>
  <c r="U176" i="5"/>
  <c r="Q176" i="5"/>
  <c r="U175" i="5"/>
  <c r="Q175" i="5"/>
  <c r="U174" i="5"/>
  <c r="Q174" i="5"/>
  <c r="U173" i="5"/>
  <c r="Q173" i="5"/>
  <c r="U172" i="5"/>
  <c r="Q172" i="5"/>
  <c r="U171" i="5"/>
  <c r="Q171" i="5"/>
  <c r="U170" i="5"/>
  <c r="Q170" i="5"/>
  <c r="U169" i="5"/>
  <c r="Q169" i="5"/>
  <c r="U168" i="5"/>
  <c r="Q168" i="5"/>
  <c r="U167" i="5"/>
  <c r="Q167" i="5"/>
  <c r="U166" i="5"/>
  <c r="Q166" i="5"/>
  <c r="U165" i="5"/>
  <c r="Q165" i="5"/>
  <c r="U164" i="5"/>
  <c r="Q164" i="5"/>
  <c r="U163" i="5"/>
  <c r="Q163" i="5"/>
  <c r="U162" i="5"/>
  <c r="Q162" i="5"/>
  <c r="U161" i="5"/>
  <c r="Q161" i="5"/>
  <c r="U160" i="5"/>
  <c r="Q160" i="5"/>
  <c r="U159" i="5"/>
  <c r="Q159" i="5"/>
  <c r="U158" i="5"/>
  <c r="Q158" i="5"/>
  <c r="U157" i="5"/>
  <c r="Q157" i="5"/>
  <c r="U156" i="5"/>
  <c r="Q156" i="5"/>
  <c r="U155" i="5"/>
  <c r="Q155" i="5"/>
  <c r="U154" i="5"/>
  <c r="Q154" i="5"/>
  <c r="U153" i="5"/>
  <c r="Q153" i="5"/>
  <c r="U152" i="5"/>
  <c r="Q152" i="5"/>
  <c r="U151" i="5"/>
  <c r="Q151" i="5"/>
  <c r="U150" i="5"/>
  <c r="Q150" i="5"/>
  <c r="U149" i="5"/>
  <c r="Q149" i="5"/>
  <c r="U148" i="5"/>
  <c r="Q148" i="5"/>
  <c r="U147" i="5"/>
  <c r="Q147" i="5"/>
  <c r="U146" i="5"/>
  <c r="Q146" i="5"/>
  <c r="U145" i="5"/>
  <c r="Q145" i="5"/>
  <c r="U144" i="5"/>
  <c r="Q144" i="5"/>
  <c r="U143" i="5"/>
  <c r="Q143" i="5"/>
  <c r="U142" i="5"/>
  <c r="Q142" i="5"/>
  <c r="U141" i="5"/>
  <c r="Q141" i="5"/>
  <c r="U140" i="5"/>
  <c r="Q140" i="5"/>
  <c r="U139" i="5"/>
  <c r="Q139" i="5"/>
  <c r="U138" i="5"/>
  <c r="Q138" i="5"/>
  <c r="U137" i="5"/>
  <c r="Q137" i="5"/>
  <c r="U136" i="5"/>
  <c r="Q136" i="5"/>
  <c r="U135" i="5"/>
  <c r="Q135" i="5"/>
  <c r="U134" i="5"/>
  <c r="Q134" i="5"/>
  <c r="U133" i="5"/>
  <c r="Q133" i="5"/>
  <c r="U132" i="5"/>
  <c r="Q132" i="5"/>
  <c r="U131" i="5"/>
  <c r="Q131" i="5"/>
  <c r="U130" i="5"/>
  <c r="Q130" i="5"/>
  <c r="U129" i="5"/>
  <c r="Q129" i="5"/>
  <c r="U128" i="5"/>
  <c r="Q128" i="5"/>
  <c r="U127" i="5"/>
  <c r="Q127" i="5"/>
  <c r="U126" i="5"/>
  <c r="Q126" i="5"/>
  <c r="U125" i="5"/>
  <c r="Q125" i="5"/>
  <c r="U124" i="5"/>
  <c r="Q124" i="5"/>
  <c r="U123" i="5"/>
  <c r="Q123" i="5"/>
  <c r="U122" i="5"/>
  <c r="Q122" i="5"/>
  <c r="U121" i="5"/>
  <c r="Q121" i="5"/>
  <c r="U120" i="5"/>
  <c r="Q120" i="5"/>
  <c r="U119" i="5"/>
  <c r="Q119" i="5"/>
  <c r="U118" i="5"/>
  <c r="Q118" i="5"/>
  <c r="U117" i="5"/>
  <c r="Q117" i="5"/>
  <c r="U116" i="5"/>
  <c r="Q116" i="5"/>
  <c r="U115" i="5"/>
  <c r="Q115" i="5"/>
  <c r="U114" i="5"/>
  <c r="Q114" i="5"/>
  <c r="U113" i="5"/>
  <c r="Q113" i="5"/>
  <c r="U112" i="5"/>
  <c r="Q112" i="5"/>
  <c r="U111" i="5"/>
  <c r="Q111" i="5"/>
  <c r="U110" i="5"/>
  <c r="Q110" i="5"/>
  <c r="U109" i="5"/>
  <c r="Q109" i="5"/>
  <c r="U108" i="5"/>
  <c r="Q108" i="5"/>
  <c r="U107" i="5"/>
  <c r="Q107" i="5"/>
  <c r="U106" i="5"/>
  <c r="Q106" i="5"/>
  <c r="U105" i="5"/>
  <c r="Q105" i="5"/>
  <c r="U104" i="5"/>
  <c r="Q104" i="5"/>
  <c r="U103" i="5"/>
  <c r="Q103" i="5"/>
  <c r="U102" i="5"/>
  <c r="Q102" i="5"/>
  <c r="U101" i="5"/>
  <c r="Q101" i="5"/>
  <c r="U100" i="5"/>
  <c r="Q100" i="5"/>
  <c r="U99" i="5"/>
  <c r="Q99" i="5"/>
  <c r="U98" i="5"/>
  <c r="Q98" i="5"/>
  <c r="U97" i="5"/>
  <c r="Q97" i="5"/>
  <c r="U96" i="5"/>
  <c r="Q96" i="5"/>
  <c r="U95" i="5"/>
  <c r="Q95" i="5"/>
  <c r="U94" i="5"/>
  <c r="Q94" i="5"/>
  <c r="U93" i="5"/>
  <c r="Q93" i="5"/>
  <c r="U92" i="5"/>
  <c r="Q92" i="5"/>
  <c r="U91" i="5"/>
  <c r="Q91" i="5"/>
  <c r="U90" i="5"/>
  <c r="Q90" i="5"/>
  <c r="U89" i="5"/>
  <c r="Q89" i="5"/>
  <c r="U88" i="5"/>
  <c r="Q88" i="5"/>
  <c r="U87" i="5"/>
  <c r="Q87" i="5"/>
  <c r="U86" i="5"/>
  <c r="Q86" i="5"/>
  <c r="U85" i="5"/>
  <c r="Q85" i="5"/>
  <c r="U84" i="5"/>
  <c r="Q84" i="5"/>
  <c r="U83" i="5"/>
  <c r="Q83" i="5"/>
  <c r="U82" i="5"/>
  <c r="Q82" i="5"/>
  <c r="U81" i="5"/>
  <c r="Q81" i="5"/>
  <c r="U80" i="5"/>
  <c r="Q80" i="5"/>
  <c r="U79" i="5"/>
  <c r="Q79" i="5"/>
  <c r="U78" i="5"/>
  <c r="Q78" i="5"/>
  <c r="U77" i="5"/>
  <c r="Q77" i="5"/>
  <c r="U76" i="5"/>
  <c r="Q76" i="5"/>
  <c r="U75" i="5"/>
  <c r="Q75" i="5"/>
  <c r="U74" i="5"/>
  <c r="Q74" i="5"/>
  <c r="U73" i="5"/>
  <c r="Q73" i="5"/>
  <c r="U72" i="5"/>
  <c r="Q72" i="5"/>
  <c r="U71" i="5"/>
  <c r="Q71" i="5"/>
  <c r="U70" i="5"/>
  <c r="Q70" i="5"/>
  <c r="U69" i="5"/>
  <c r="Q69" i="5"/>
  <c r="U68" i="5"/>
  <c r="Q68" i="5"/>
  <c r="U67" i="5"/>
  <c r="Q67" i="5"/>
  <c r="U66" i="5"/>
  <c r="Q66" i="5"/>
  <c r="U65" i="5"/>
  <c r="Q65" i="5"/>
  <c r="U64" i="5"/>
  <c r="Q64" i="5"/>
  <c r="U63" i="5"/>
  <c r="Q63" i="5"/>
  <c r="U62" i="5"/>
  <c r="Q62" i="5"/>
  <c r="U61" i="5"/>
  <c r="Q61" i="5"/>
  <c r="U60" i="5"/>
  <c r="Q60" i="5"/>
  <c r="U59" i="5"/>
  <c r="Q59" i="5"/>
  <c r="U58" i="5"/>
  <c r="Q58" i="5"/>
  <c r="U57" i="5"/>
  <c r="Q57" i="5"/>
  <c r="U56" i="5"/>
  <c r="Q56" i="5"/>
  <c r="U55" i="5"/>
  <c r="Q55" i="5"/>
  <c r="U54" i="5"/>
  <c r="Q54" i="5"/>
  <c r="U53" i="5"/>
  <c r="Q53" i="5"/>
  <c r="U52" i="5"/>
  <c r="Q52" i="5"/>
  <c r="U51" i="5"/>
  <c r="Q51" i="5"/>
  <c r="U50" i="5"/>
  <c r="Q50" i="5"/>
  <c r="U49" i="5"/>
  <c r="Q49" i="5"/>
  <c r="U48" i="5"/>
  <c r="Q48" i="5"/>
  <c r="U47" i="5"/>
  <c r="Q47" i="5"/>
  <c r="U46" i="5"/>
  <c r="Q46" i="5"/>
  <c r="U45" i="5"/>
  <c r="Q45" i="5"/>
  <c r="U44" i="5"/>
  <c r="Q44" i="5"/>
  <c r="U43" i="5"/>
  <c r="Q43" i="5"/>
  <c r="U42" i="5"/>
  <c r="Q42" i="5"/>
  <c r="U41" i="5"/>
  <c r="Q41" i="5"/>
  <c r="U40" i="5"/>
  <c r="Q40" i="5"/>
  <c r="U39" i="5"/>
  <c r="Q39" i="5"/>
  <c r="U38" i="5"/>
  <c r="Q38" i="5"/>
  <c r="U37" i="5"/>
  <c r="Q37" i="5"/>
  <c r="U36" i="5"/>
  <c r="Q36" i="5"/>
  <c r="U35" i="5"/>
  <c r="Q35" i="5"/>
  <c r="U34" i="5"/>
  <c r="Q34" i="5"/>
  <c r="U33" i="5"/>
  <c r="Q33" i="5"/>
  <c r="U32" i="5"/>
  <c r="Q32" i="5"/>
  <c r="U31" i="5"/>
  <c r="Q31" i="5"/>
  <c r="U30" i="5"/>
  <c r="Q30" i="5"/>
  <c r="U29" i="5"/>
  <c r="Q29" i="5"/>
  <c r="U28" i="5"/>
  <c r="Q28" i="5"/>
  <c r="U27" i="5"/>
  <c r="Q27" i="5"/>
  <c r="U26" i="5"/>
  <c r="Q26" i="5"/>
  <c r="U25" i="5"/>
  <c r="Q25" i="5"/>
  <c r="U24" i="5"/>
  <c r="Q24" i="5"/>
  <c r="U23" i="5"/>
  <c r="Q23" i="5"/>
  <c r="U22" i="5"/>
  <c r="Q22" i="5"/>
  <c r="U21" i="5"/>
  <c r="Q21" i="5"/>
  <c r="U20" i="5"/>
  <c r="Q20" i="5"/>
  <c r="U19" i="5"/>
  <c r="Q19" i="5"/>
  <c r="U18" i="5"/>
  <c r="Q18" i="5"/>
  <c r="U17" i="5"/>
  <c r="Q17" i="5"/>
  <c r="U16" i="5"/>
  <c r="Q16" i="5"/>
  <c r="U15" i="5"/>
  <c r="Q15" i="5"/>
  <c r="U14" i="5"/>
  <c r="Q14" i="5"/>
  <c r="U13" i="5"/>
  <c r="Q13" i="5"/>
  <c r="U12" i="5"/>
  <c r="Q12" i="5"/>
  <c r="U11" i="5"/>
  <c r="Q11" i="5"/>
  <c r="U10" i="5"/>
  <c r="Q10" i="5"/>
  <c r="U9" i="5"/>
  <c r="U7" i="5" s="1"/>
  <c r="Q9" i="5"/>
  <c r="U8" i="5"/>
  <c r="Q8" i="5"/>
  <c r="Q7" i="5"/>
  <c r="U293" i="5" l="1"/>
  <c r="Q293" i="5"/>
  <c r="U205" i="5"/>
  <c r="Q205" i="5"/>
  <c r="Q227" i="5"/>
  <c r="H204" i="5"/>
  <c r="I204" i="5"/>
  <c r="Q238" i="5"/>
  <c r="U353" i="5"/>
  <c r="O204" i="5"/>
  <c r="N204" i="5"/>
  <c r="Q306" i="5"/>
  <c r="M204" i="5"/>
  <c r="F204" i="5"/>
  <c r="P204" i="5"/>
  <c r="Q225" i="5"/>
  <c r="G293" i="5"/>
  <c r="E319" i="5"/>
  <c r="E204" i="5" s="1"/>
  <c r="Q204" i="5" s="1"/>
  <c r="G353" i="5"/>
  <c r="Q353" i="5" s="1"/>
  <c r="Q213" i="5"/>
  <c r="G319" i="5"/>
  <c r="G204" i="5" s="1"/>
  <c r="E340" i="5"/>
  <c r="Q357" i="5"/>
  <c r="G373" i="5"/>
  <c r="Q373" i="5" s="1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U340" i="5" l="1"/>
  <c r="Q340" i="5"/>
  <c r="Q319" i="5"/>
  <c r="U319" i="5"/>
  <c r="U251" i="5"/>
  <c r="U204" i="5" s="1"/>
  <c r="Q251" i="5"/>
  <c r="Q7" i="1" l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G20" i="3" l="1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<sst xmlns="http://schemas.openxmlformats.org/spreadsheetml/2006/main" count="2027" uniqueCount="367">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</sst>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5" sqref="F4:F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D6" sqref="D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hidden="1" customWidth="1"/>
    <col min="13" max="13" width="15.28515625" style="6" hidden="1" customWidth="1"/>
    <col min="14" max="14" width="9.28515625" style="6" hidden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Januar</v>
      </c>
      <c r="K10" s="167"/>
      <c r="L10" s="120" t="s">
        <v>6</v>
      </c>
      <c r="M10" s="166" t="str">
        <f>IF(J10="Januar","-",'Analitika 2026'!F4)</f>
        <v>-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53662719.410000004</v>
      </c>
      <c r="K13" s="116">
        <f>IFERROR($J13/$J$33,0)</f>
        <v>0.22736105614891161</v>
      </c>
      <c r="L13" s="109"/>
      <c r="M13" s="121" t="str">
        <f>IF($J$10="Januar","-",
VLOOKUP(D13,'Analitika 2026'!$C$9:$L$196,4,FALSE))</f>
        <v>-</v>
      </c>
      <c r="N13" s="116" t="str">
        <f>IF($J$10="Januar","-",IFERROR($M13/$M$33,0))</f>
        <v>-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17931399.989999998</v>
      </c>
      <c r="K15" s="116">
        <f>IFERROR($J15/$J$33,0)</f>
        <v>7.5972706653313127E-2</v>
      </c>
      <c r="L15" s="109"/>
      <c r="M15" s="121" t="str">
        <f>IF($J$10="Januar","-",
VLOOKUP(D15,'Analitika 2026'!$C$9:$L$196,4,FALSE))</f>
        <v>-</v>
      </c>
      <c r="N15" s="116" t="str">
        <f>IF($J$10="Januar","-",IFERROR($M15/$M$33,0))</f>
        <v>-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12612709.870000005</v>
      </c>
      <c r="K17" s="116">
        <f>IFERROR($J17/$J$33,0)</f>
        <v>5.3438198221624614E-2</v>
      </c>
      <c r="L17" s="109"/>
      <c r="M17" s="121" t="str">
        <f>IF($J$10="Januar","-",
VLOOKUP(D17,'Analitika 2026'!$C$9:$L$196,4,FALSE))</f>
        <v>-</v>
      </c>
      <c r="N17" s="116" t="str">
        <f>IF($J$10="Januar","-",IFERROR($M17/$M$33,0))</f>
        <v>-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6686413.3500000006</v>
      </c>
      <c r="K19" s="116">
        <f>IFERROR($J19/$J$33,0)</f>
        <v>2.8329350763779754E-2</v>
      </c>
      <c r="L19" s="109"/>
      <c r="M19" s="121" t="str">
        <f>IF($J$10="Januar","-",
VLOOKUP(D19,'Analitika 2026'!$C$9:$L$196,4,FALSE))</f>
        <v>-</v>
      </c>
      <c r="N19" s="116" t="str">
        <f>IF($J$10="Januar","-",IFERROR($M19/$M$33,0))</f>
        <v>-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1291581.4099999999</v>
      </c>
      <c r="K21" s="116">
        <f>IFERROR($J21/$J$33,0)</f>
        <v>5.4722406301529695E-3</v>
      </c>
      <c r="L21" s="109"/>
      <c r="M21" s="121" t="str">
        <f>IF($J$10="Januar","-",
VLOOKUP(D21,'Analitika 2026'!$C$9:$L$196,4,FALSE))</f>
        <v>-</v>
      </c>
      <c r="N21" s="116" t="str">
        <f>IF($J$10="Januar","-",IFERROR($M21/$M$33,0))</f>
        <v>-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271179.65999999997</v>
      </c>
      <c r="K23" s="116">
        <f>IFERROR($J23/$J$33,0)</f>
        <v>1.1489483682821573E-3</v>
      </c>
      <c r="L23" s="109"/>
      <c r="M23" s="121" t="str">
        <f>IF($J$10="Januar","-",
VLOOKUP(D23,'Analitika 2026'!$C$9:$L$196,4,FALSE))</f>
        <v>-</v>
      </c>
      <c r="N23" s="116" t="str">
        <f>IF($J$10="Januar","-",IFERROR($M23/$M$33,0))</f>
        <v>-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30735686.260000002</v>
      </c>
      <c r="K25" s="116">
        <f>IFERROR($J25/$J$33,0)</f>
        <v>0.13022258592867667</v>
      </c>
      <c r="L25" s="109"/>
      <c r="M25" s="121" t="str">
        <f>IF($J$10="Januar","-",
VLOOKUP(D25,'Analitika 2026'!$C$9:$L$196,4,FALSE))</f>
        <v>-</v>
      </c>
      <c r="N25" s="116" t="str">
        <f>IF($J$10="Januar","-",IFERROR($M25/$M$33,0))</f>
        <v>-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1056815.9000000001</v>
      </c>
      <c r="K27" s="116">
        <f>IFERROR($J27/$J$33,0)</f>
        <v>4.4775736641886775E-3</v>
      </c>
      <c r="L27" s="109"/>
      <c r="M27" s="121" t="str">
        <f>IF($J$10="Januar","-",
VLOOKUP(D27,'Analitika 2026'!$C$9:$L$196,4,FALSE))</f>
        <v>-</v>
      </c>
      <c r="N27" s="116" t="str">
        <f>IF($J$10="Januar","-",IFERROR($M27/$M$33,0))</f>
        <v>-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19412144.900000002</v>
      </c>
      <c r="K29" s="116">
        <f>IFERROR($J29/$J$33,0)</f>
        <v>8.224640523449217E-2</v>
      </c>
      <c r="L29" s="109"/>
      <c r="M29" s="121" t="str">
        <f>IF($J$10="Januar","-",
VLOOKUP(D29,'Analitika 2026'!$C$9:$L$196,4,FALSE))</f>
        <v>-</v>
      </c>
      <c r="N29" s="116" t="str">
        <f>IF($J$10="Januar","-",IFERROR($M29/$M$33,0))</f>
        <v>-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92363584.530000001</v>
      </c>
      <c r="K31" s="116">
        <f>IFERROR($J31/$J$33,0)</f>
        <v>0.39133093438657829</v>
      </c>
      <c r="L31" s="109"/>
      <c r="M31" s="121" t="str">
        <f>IF($J$10="Januar","-",
VLOOKUP(D31,'Analitika 2026'!$C$9:$L$196,4,FALSE))</f>
        <v>-</v>
      </c>
      <c r="N31" s="116" t="str">
        <f>IF($J$10="Januar","-",IFERROR($M31/$M$33,0))</f>
        <v>-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236024235.28</v>
      </c>
      <c r="K33" s="118">
        <f>IFERROR($J33/$J$33,0)</f>
        <v>1</v>
      </c>
      <c r="L33" s="115"/>
      <c r="M33" s="124">
        <f>SUM(M13:M31)</f>
        <v>0</v>
      </c>
      <c r="N33" s="119">
        <f>IFERROR($M33/$M$33,0)</f>
        <v>0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a+XPdlKYDCsFkpz1xWBKPR8rypIj+hySsOspyaNPIteoRPDUH31j/IQY+ZCRU2MSdsV3Q70Z1ZkqvnA0NDAyKg==" saltValue="WpzK/fcEdu4tGcyjwq3Jy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/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hidden="1" customWidth="1"/>
    <col min="7" max="7" width="9.42578125" style="83" hidden="1" customWidth="1"/>
    <col min="8" max="8" width="8.85546875" style="83" hidden="1" customWidth="1"/>
    <col min="9" max="9" width="10.85546875" style="82" hidden="1" customWidth="1"/>
    <col min="10" max="10" width="10.5703125" style="83" hidden="1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</v>
      </c>
      <c r="G4" s="42"/>
      <c r="H4" s="42"/>
      <c r="I4" s="42"/>
      <c r="J4" s="42"/>
      <c r="K4" s="43" t="s">
        <v>10</v>
      </c>
      <c r="L4" s="44" t="str">
        <f>Master!D4</f>
        <v>Januar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318938374.52999991</v>
      </c>
      <c r="F8" s="138">
        <f>F9+F31+F42+F55+F97+F110+F123+F144+F157+F177</f>
        <v>236024235.28</v>
      </c>
      <c r="G8" s="139">
        <f t="shared" ref="G8" si="0">IFERROR(F8/E8,0)</f>
        <v>0.74003084648504458</v>
      </c>
      <c r="H8" s="140">
        <f>F8/$D$4</f>
        <v>2.7558115414613643E-2</v>
      </c>
      <c r="I8" s="138">
        <f>I9+I31+I42+I55+I97+I110+I123+I144+I157+I177</f>
        <v>-82914139.249999925</v>
      </c>
      <c r="J8" s="141">
        <f t="shared" ref="J8:J9" si="1">IFERROR(I8/E8,0)</f>
        <v>-0.25996915351495553</v>
      </c>
      <c r="K8" s="137">
        <f>K9+K31+K42+K55+K97+K110+K123+K144+K157+K177</f>
        <v>318938374.52999991</v>
      </c>
      <c r="L8" s="138">
        <f>L9+L31+L42+L55+L97+L110+L123+L144+L157+L177</f>
        <v>236024235.28</v>
      </c>
      <c r="M8" s="139">
        <f>IFERROR(L8/K8,0)</f>
        <v>0.74003084648504458</v>
      </c>
      <c r="N8" s="140">
        <f>L8/$D$4</f>
        <v>2.7558115414613643E-2</v>
      </c>
      <c r="O8" s="138">
        <f>O9+O31+O42+O55+O97+O110+O123+O144+O157+O177</f>
        <v>-82914139.249999925</v>
      </c>
      <c r="P8" s="141">
        <f t="shared" ref="P8:P9" si="2">IFERROR(O8/K8,0)</f>
        <v>-0.25996915351495553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75896585.410000026</v>
      </c>
      <c r="F9" s="143">
        <f>IFERROR(VLOOKUP($C9,'2026'!$C$8:$U$195,19,FALSE),0)</f>
        <v>53662719.410000004</v>
      </c>
      <c r="G9" s="144">
        <f t="shared" ref="G9" si="3">IFERROR(F9/E9,0)</f>
        <v>0.70705050984980777</v>
      </c>
      <c r="H9" s="145">
        <f t="shared" ref="H9" si="4">F9/$D$4</f>
        <v>6.2656422261401588E-3</v>
      </c>
      <c r="I9" s="143">
        <f t="shared" ref="I9" si="5">F9-E9</f>
        <v>-22233866.000000022</v>
      </c>
      <c r="J9" s="146">
        <f t="shared" si="1"/>
        <v>-0.29294949015019217</v>
      </c>
      <c r="K9" s="142">
        <f>VLOOKUP($C9,'2026'!$C$205:$U$392,VLOOKUP($L$4,Master!$D$9:$G$20,4,FALSE),FALSE)</f>
        <v>75896585.410000026</v>
      </c>
      <c r="L9" s="143">
        <f>VLOOKUP($C9,'2026'!$C$8:$U$195,VLOOKUP($L$4,Master!$D$9:$G$20,4,FALSE),FALSE)</f>
        <v>53662719.410000004</v>
      </c>
      <c r="M9" s="145">
        <f>IFERROR(L9/K9,0)</f>
        <v>0.70705050984980777</v>
      </c>
      <c r="N9" s="145">
        <f>L9/$D$4</f>
        <v>6.2656422261401588E-3</v>
      </c>
      <c r="O9" s="143">
        <f>L9-K9</f>
        <v>-22233866.000000022</v>
      </c>
      <c r="P9" s="146">
        <f t="shared" si="2"/>
        <v>-0.29294949015019217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63829115.750000015</v>
      </c>
      <c r="F10" s="148">
        <f>IFERROR(VLOOKUP($C10,'2026'!$C$8:$U$195,19,FALSE),0)</f>
        <v>46294172.940000005</v>
      </c>
      <c r="G10" s="149">
        <f t="shared" ref="G10:G73" si="6">IFERROR(F10/E10,0)</f>
        <v>0.72528300597678252</v>
      </c>
      <c r="H10" s="150">
        <f t="shared" ref="H10:H73" si="7">F10/$D$4</f>
        <v>5.4052930598043111E-3</v>
      </c>
      <c r="I10" s="148">
        <f t="shared" ref="I10:I73" si="8">F10-E10</f>
        <v>-17534942.81000001</v>
      </c>
      <c r="J10" s="151">
        <f t="shared" ref="J10:J73" si="9">IFERROR(I10/E10,0)</f>
        <v>-0.27471699402321748</v>
      </c>
      <c r="K10" s="147">
        <f>VLOOKUP($C10,'2026'!$C$205:$U$392,VLOOKUP($L$4,Master!$D$9:$G$20,4,FALSE),FALSE)</f>
        <v>63829115.750000015</v>
      </c>
      <c r="L10" s="148">
        <f>VLOOKUP($C10,'2026'!$C$8:$U$195,VLOOKUP($L$4,Master!$D$9:$G$20,4,FALSE),FALSE)</f>
        <v>46294172.940000005</v>
      </c>
      <c r="M10" s="150">
        <f t="shared" ref="M10:M73" si="10">IFERROR(L10/K10,0)</f>
        <v>0.72528300597678252</v>
      </c>
      <c r="N10" s="150">
        <f t="shared" ref="N10:N73" si="11">L10/$D$4</f>
        <v>5.4052930598043111E-3</v>
      </c>
      <c r="O10" s="148">
        <f t="shared" ref="O10:O73" si="12">L10-K10</f>
        <v>-17534942.81000001</v>
      </c>
      <c r="P10" s="151">
        <f t="shared" ref="P10:P73" si="13">IFERROR(O10/K10,0)</f>
        <v>-0.27471699402321748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7634843.6500000004</v>
      </c>
      <c r="F11" s="153">
        <f>IFERROR(VLOOKUP($C11,'2026'!$C$8:$U$195,19,FALSE),0)</f>
        <v>1572617.21</v>
      </c>
      <c r="G11" s="154">
        <f t="shared" si="6"/>
        <v>0.20597896723137216</v>
      </c>
      <c r="H11" s="155">
        <f t="shared" si="7"/>
        <v>1.8361829040468907E-4</v>
      </c>
      <c r="I11" s="156">
        <f t="shared" si="8"/>
        <v>-6062226.4400000004</v>
      </c>
      <c r="J11" s="157">
        <f t="shared" si="9"/>
        <v>-0.79402103276862779</v>
      </c>
      <c r="K11" s="163">
        <f>VLOOKUP($C11,'2026'!$C$205:$U$392,VLOOKUP($L$4,Master!$D$9:$G$20,4,FALSE),FALSE)</f>
        <v>7634843.6500000004</v>
      </c>
      <c r="L11" s="164">
        <f>VLOOKUP($C11,'2026'!$C$8:$U$195,VLOOKUP($L$4,Master!$D$9:$G$20,4,FALSE),FALSE)</f>
        <v>1572617.21</v>
      </c>
      <c r="M11" s="155">
        <f t="shared" si="10"/>
        <v>0.20597896723137216</v>
      </c>
      <c r="N11" s="155">
        <f t="shared" si="11"/>
        <v>1.8361829040468907E-4</v>
      </c>
      <c r="O11" s="156">
        <f t="shared" si="12"/>
        <v>-6062226.4400000004</v>
      </c>
      <c r="P11" s="157">
        <f t="shared" si="13"/>
        <v>-0.79402103276862779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53185961.140000015</v>
      </c>
      <c r="F12" s="153">
        <f>IFERROR(VLOOKUP($C12,'2026'!$C$8:$U$195,19,FALSE),0)</f>
        <v>43574618.240000002</v>
      </c>
      <c r="G12" s="154">
        <f t="shared" si="6"/>
        <v>0.81928797197628289</v>
      </c>
      <c r="H12" s="155">
        <f t="shared" si="7"/>
        <v>5.0877587091049201E-3</v>
      </c>
      <c r="I12" s="156">
        <f t="shared" si="8"/>
        <v>-9611342.9000000134</v>
      </c>
      <c r="J12" s="157">
        <f t="shared" si="9"/>
        <v>-0.18071202802371714</v>
      </c>
      <c r="K12" s="163">
        <f>VLOOKUP($C12,'2026'!$C$205:$U$392,VLOOKUP($L$4,Master!$D$9:$G$20,4,FALSE),FALSE)</f>
        <v>53185961.140000015</v>
      </c>
      <c r="L12" s="164">
        <f>VLOOKUP($C12,'2026'!$C$8:$U$195,VLOOKUP($L$4,Master!$D$9:$G$20,4,FALSE),FALSE)</f>
        <v>43574618.240000002</v>
      </c>
      <c r="M12" s="155">
        <f t="shared" si="10"/>
        <v>0.81928797197628289</v>
      </c>
      <c r="N12" s="155">
        <f t="shared" si="11"/>
        <v>5.0877587091049201E-3</v>
      </c>
      <c r="O12" s="156">
        <f t="shared" si="12"/>
        <v>-9611342.9000000134</v>
      </c>
      <c r="P12" s="157">
        <f t="shared" si="13"/>
        <v>-0.18071202802371714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3008310.9600000037</v>
      </c>
      <c r="F13" s="153">
        <f>IFERROR(VLOOKUP($C13,'2026'!$C$8:$U$195,19,FALSE),0)</f>
        <v>1146937.49</v>
      </c>
      <c r="G13" s="154">
        <f t="shared" si="6"/>
        <v>0.38125629472825462</v>
      </c>
      <c r="H13" s="155">
        <f t="shared" si="7"/>
        <v>1.3391606029470145E-4</v>
      </c>
      <c r="I13" s="156">
        <f t="shared" si="8"/>
        <v>-1861373.4700000037</v>
      </c>
      <c r="J13" s="157">
        <f t="shared" si="9"/>
        <v>-0.61874370527174538</v>
      </c>
      <c r="K13" s="163">
        <f>VLOOKUP($C13,'2026'!$C$205:$U$392,VLOOKUP($L$4,Master!$D$9:$G$20,4,FALSE),FALSE)</f>
        <v>3008310.9600000037</v>
      </c>
      <c r="L13" s="164">
        <f>VLOOKUP($C13,'2026'!$C$8:$U$195,VLOOKUP($L$4,Master!$D$9:$G$20,4,FALSE),FALSE)</f>
        <v>1146937.49</v>
      </c>
      <c r="M13" s="155">
        <f t="shared" si="10"/>
        <v>0.38125629472825462</v>
      </c>
      <c r="N13" s="155">
        <f t="shared" si="11"/>
        <v>1.3391606029470145E-4</v>
      </c>
      <c r="O13" s="156">
        <f t="shared" si="12"/>
        <v>-1861373.4700000037</v>
      </c>
      <c r="P13" s="157">
        <f t="shared" si="13"/>
        <v>-0.61874370527174538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1302862.3399999996</v>
      </c>
      <c r="F17" s="148">
        <f>IFERROR(VLOOKUP($C17,'2026'!$C$8:$U$195,19,FALSE),0)</f>
        <v>505536.55000000005</v>
      </c>
      <c r="G17" s="149">
        <f t="shared" si="6"/>
        <v>0.38801992695559856</v>
      </c>
      <c r="H17" s="150">
        <f t="shared" si="7"/>
        <v>5.9026288443126365E-5</v>
      </c>
      <c r="I17" s="148">
        <f t="shared" si="8"/>
        <v>-797325.78999999957</v>
      </c>
      <c r="J17" s="151">
        <f t="shared" si="9"/>
        <v>-0.6119800730444015</v>
      </c>
      <c r="K17" s="147">
        <f>VLOOKUP($C17,'2026'!$C$205:$U$392,VLOOKUP($L$4,Master!$D$9:$G$20,4,FALSE),FALSE)</f>
        <v>1302862.3399999996</v>
      </c>
      <c r="L17" s="148">
        <f>VLOOKUP($C17,'2026'!$C$8:$U$195,VLOOKUP($L$4,Master!$D$9:$G$20,4,FALSE),FALSE)</f>
        <v>505536.55000000005</v>
      </c>
      <c r="M17" s="150">
        <f t="shared" si="10"/>
        <v>0.38801992695559856</v>
      </c>
      <c r="N17" s="150">
        <f t="shared" si="11"/>
        <v>5.9026288443126365E-5</v>
      </c>
      <c r="O17" s="148">
        <f t="shared" si="12"/>
        <v>-797325.78999999957</v>
      </c>
      <c r="P17" s="151">
        <f t="shared" si="13"/>
        <v>-0.6119800730444015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164642.95000000001</v>
      </c>
      <c r="F18" s="153">
        <f>IFERROR(VLOOKUP($C18,'2026'!$C$8:$U$195,19,FALSE),0)</f>
        <v>47702.599999999991</v>
      </c>
      <c r="G18" s="154">
        <f t="shared" si="6"/>
        <v>0.28973363268818975</v>
      </c>
      <c r="H18" s="155">
        <f t="shared" si="7"/>
        <v>5.5697405599794493E-6</v>
      </c>
      <c r="I18" s="156">
        <f t="shared" si="8"/>
        <v>-116940.35000000002</v>
      </c>
      <c r="J18" s="157">
        <f t="shared" si="9"/>
        <v>-0.71026636731181025</v>
      </c>
      <c r="K18" s="163">
        <f>VLOOKUP($C18,'2026'!$C$205:$U$392,VLOOKUP($L$4,Master!$D$9:$G$20,4,FALSE),FALSE)</f>
        <v>164642.95000000001</v>
      </c>
      <c r="L18" s="164">
        <f>VLOOKUP($C18,'2026'!$C$8:$U$195,VLOOKUP($L$4,Master!$D$9:$G$20,4,FALSE),FALSE)</f>
        <v>47702.599999999991</v>
      </c>
      <c r="M18" s="155">
        <f t="shared" si="10"/>
        <v>0.28973363268818975</v>
      </c>
      <c r="N18" s="155">
        <f t="shared" si="11"/>
        <v>5.5697405599794493E-6</v>
      </c>
      <c r="O18" s="156">
        <f t="shared" si="12"/>
        <v>-116940.35000000002</v>
      </c>
      <c r="P18" s="157">
        <f t="shared" si="13"/>
        <v>-0.71026636731181025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184172.63999999998</v>
      </c>
      <c r="F19" s="153">
        <f>IFERROR(VLOOKUP($C19,'2026'!$C$8:$U$195,19,FALSE),0)</f>
        <v>101950.02</v>
      </c>
      <c r="G19" s="154">
        <f t="shared" si="6"/>
        <v>0.55355681495362186</v>
      </c>
      <c r="H19" s="155">
        <f t="shared" si="7"/>
        <v>1.1903652242953554E-5</v>
      </c>
      <c r="I19" s="156">
        <f t="shared" si="8"/>
        <v>-82222.619999999981</v>
      </c>
      <c r="J19" s="157">
        <f t="shared" si="9"/>
        <v>-0.44644318504637814</v>
      </c>
      <c r="K19" s="163">
        <f>VLOOKUP($C19,'2026'!$C$205:$U$392,VLOOKUP($L$4,Master!$D$9:$G$20,4,FALSE),FALSE)</f>
        <v>184172.63999999998</v>
      </c>
      <c r="L19" s="164">
        <f>VLOOKUP($C19,'2026'!$C$8:$U$195,VLOOKUP($L$4,Master!$D$9:$G$20,4,FALSE),FALSE)</f>
        <v>101950.02</v>
      </c>
      <c r="M19" s="155">
        <f t="shared" si="10"/>
        <v>0.55355681495362186</v>
      </c>
      <c r="N19" s="155">
        <f t="shared" si="11"/>
        <v>1.1903652242953554E-5</v>
      </c>
      <c r="O19" s="156">
        <f t="shared" si="12"/>
        <v>-82222.619999999981</v>
      </c>
      <c r="P19" s="157">
        <f t="shared" si="13"/>
        <v>-0.44644318504637814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954046.74999999965</v>
      </c>
      <c r="F20" s="153">
        <f>IFERROR(VLOOKUP($C20,'2026'!$C$8:$U$195,19,FALSE),0)</f>
        <v>355883.93000000005</v>
      </c>
      <c r="G20" s="154">
        <f>IFERROR(F20/E20,0)</f>
        <v>0.37302567195999586</v>
      </c>
      <c r="H20" s="155">
        <f t="shared" si="7"/>
        <v>4.1552895640193363E-5</v>
      </c>
      <c r="I20" s="156">
        <f t="shared" si="8"/>
        <v>-598162.8199999996</v>
      </c>
      <c r="J20" s="157">
        <f t="shared" si="9"/>
        <v>-0.62697432804000419</v>
      </c>
      <c r="K20" s="163">
        <f>VLOOKUP($C20,'2026'!$C$205:$U$392,VLOOKUP($L$4,Master!$D$9:$G$20,4,FALSE),FALSE)</f>
        <v>954046.74999999965</v>
      </c>
      <c r="L20" s="164">
        <f>VLOOKUP($C20,'2026'!$C$8:$U$195,VLOOKUP($L$4,Master!$D$9:$G$20,4,FALSE),FALSE)</f>
        <v>355883.93000000005</v>
      </c>
      <c r="M20" s="155">
        <f t="shared" si="10"/>
        <v>0.37302567195999586</v>
      </c>
      <c r="N20" s="155">
        <f t="shared" si="11"/>
        <v>4.1552895640193363E-5</v>
      </c>
      <c r="O20" s="156">
        <f t="shared" si="12"/>
        <v>-598162.8199999996</v>
      </c>
      <c r="P20" s="157">
        <f t="shared" si="13"/>
        <v>-0.62697432804000419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1500917.35</v>
      </c>
      <c r="F21" s="148">
        <f>IFERROR(VLOOKUP($C21,'2026'!$C$8:$U$195,19,FALSE),0)</f>
        <v>67461.789999999979</v>
      </c>
      <c r="G21" s="149">
        <f t="shared" si="6"/>
        <v>4.4947038556120346E-2</v>
      </c>
      <c r="H21" s="150">
        <f t="shared" si="7"/>
        <v>7.8768173645003834E-6</v>
      </c>
      <c r="I21" s="148">
        <f t="shared" si="8"/>
        <v>-1433455.56</v>
      </c>
      <c r="J21" s="151">
        <f t="shared" si="9"/>
        <v>-0.95505296144387963</v>
      </c>
      <c r="K21" s="147">
        <f>VLOOKUP($C21,'2026'!$C$205:$U$392,VLOOKUP($L$4,Master!$D$9:$G$20,4,FALSE),FALSE)</f>
        <v>1500917.35</v>
      </c>
      <c r="L21" s="148">
        <f>VLOOKUP($C21,'2026'!$C$8:$U$195,VLOOKUP($L$4,Master!$D$9:$G$20,4,FALSE),FALSE)</f>
        <v>67461.789999999979</v>
      </c>
      <c r="M21" s="150">
        <f t="shared" si="10"/>
        <v>4.4947038556120346E-2</v>
      </c>
      <c r="N21" s="150">
        <f t="shared" si="11"/>
        <v>7.8768173645003834E-6</v>
      </c>
      <c r="O21" s="148">
        <f t="shared" si="12"/>
        <v>-1433455.56</v>
      </c>
      <c r="P21" s="151">
        <f t="shared" si="13"/>
        <v>-0.95505296144387963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1500917.35</v>
      </c>
      <c r="F22" s="153">
        <f>IFERROR(VLOOKUP($C22,'2026'!$C$8:$U$195,19,FALSE),0)</f>
        <v>67461.789999999979</v>
      </c>
      <c r="G22" s="154">
        <f t="shared" si="6"/>
        <v>4.4947038556120346E-2</v>
      </c>
      <c r="H22" s="155">
        <f t="shared" si="7"/>
        <v>7.8768173645003834E-6</v>
      </c>
      <c r="I22" s="156">
        <f t="shared" si="8"/>
        <v>-1433455.56</v>
      </c>
      <c r="J22" s="157">
        <f t="shared" si="9"/>
        <v>-0.95505296144387963</v>
      </c>
      <c r="K22" s="163">
        <f>VLOOKUP($C22,'2026'!$C$205:$U$392,VLOOKUP($L$4,Master!$D$9:$G$20,4,FALSE),FALSE)</f>
        <v>1500917.35</v>
      </c>
      <c r="L22" s="164">
        <f>VLOOKUP($C22,'2026'!$C$8:$U$195,VLOOKUP($L$4,Master!$D$9:$G$20,4,FALSE),FALSE)</f>
        <v>67461.789999999979</v>
      </c>
      <c r="M22" s="155">
        <f t="shared" si="10"/>
        <v>4.4947038556120346E-2</v>
      </c>
      <c r="N22" s="155">
        <f t="shared" si="11"/>
        <v>7.8768173645003834E-6</v>
      </c>
      <c r="O22" s="156">
        <f t="shared" si="12"/>
        <v>-1433455.56</v>
      </c>
      <c r="P22" s="157">
        <f t="shared" si="13"/>
        <v>-0.95505296144387963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509632.89999999997</v>
      </c>
      <c r="F25" s="148">
        <f>IFERROR(VLOOKUP($C25,'2026'!$C$8:$U$195,19,FALSE),0)</f>
        <v>152331.19999999998</v>
      </c>
      <c r="G25" s="149">
        <f t="shared" si="6"/>
        <v>0.29890377956368203</v>
      </c>
      <c r="H25" s="150">
        <f t="shared" si="7"/>
        <v>1.7786142960558575E-5</v>
      </c>
      <c r="I25" s="148">
        <f t="shared" si="8"/>
        <v>-357301.69999999995</v>
      </c>
      <c r="J25" s="151">
        <f t="shared" si="9"/>
        <v>-0.70109622043631792</v>
      </c>
      <c r="K25" s="147">
        <f>VLOOKUP($C25,'2026'!$C$205:$U$392,VLOOKUP($L$4,Master!$D$9:$G$20,4,FALSE),FALSE)</f>
        <v>509632.89999999997</v>
      </c>
      <c r="L25" s="148">
        <f>VLOOKUP($C25,'2026'!$C$8:$U$195,VLOOKUP($L$4,Master!$D$9:$G$20,4,FALSE),FALSE)</f>
        <v>152331.19999999998</v>
      </c>
      <c r="M25" s="150">
        <f t="shared" si="10"/>
        <v>0.29890377956368203</v>
      </c>
      <c r="N25" s="150">
        <f t="shared" si="11"/>
        <v>1.7786142960558575E-5</v>
      </c>
      <c r="O25" s="148">
        <f t="shared" si="12"/>
        <v>-357301.69999999995</v>
      </c>
      <c r="P25" s="151">
        <f t="shared" si="13"/>
        <v>-0.70109622043631792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509632.89999999997</v>
      </c>
      <c r="F26" s="153">
        <f>IFERROR(VLOOKUP($C26,'2026'!$C$8:$U$195,19,FALSE),0)</f>
        <v>152331.19999999998</v>
      </c>
      <c r="G26" s="154">
        <f t="shared" si="6"/>
        <v>0.29890377956368203</v>
      </c>
      <c r="H26" s="155">
        <f t="shared" si="7"/>
        <v>1.7786142960558575E-5</v>
      </c>
      <c r="I26" s="156">
        <f t="shared" si="8"/>
        <v>-357301.69999999995</v>
      </c>
      <c r="J26" s="157">
        <f t="shared" si="9"/>
        <v>-0.70109622043631792</v>
      </c>
      <c r="K26" s="163">
        <f>VLOOKUP($C26,'2026'!$C$205:$U$392,VLOOKUP($L$4,Master!$D$9:$G$20,4,FALSE),FALSE)</f>
        <v>509632.89999999997</v>
      </c>
      <c r="L26" s="164">
        <f>VLOOKUP($C26,'2026'!$C$8:$U$195,VLOOKUP($L$4,Master!$D$9:$G$20,4,FALSE),FALSE)</f>
        <v>152331.19999999998</v>
      </c>
      <c r="M26" s="155">
        <f t="shared" si="10"/>
        <v>0.29890377956368203</v>
      </c>
      <c r="N26" s="155">
        <f t="shared" si="11"/>
        <v>1.7786142960558575E-5</v>
      </c>
      <c r="O26" s="156">
        <f t="shared" si="12"/>
        <v>-357301.69999999995</v>
      </c>
      <c r="P26" s="157">
        <f t="shared" si="13"/>
        <v>-0.70109622043631792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8754057.0700000003</v>
      </c>
      <c r="F27" s="148">
        <f>IFERROR(VLOOKUP($C27,'2026'!$C$8:$U$195,19,FALSE),0)</f>
        <v>6643216.9299999997</v>
      </c>
      <c r="G27" s="149">
        <f t="shared" si="6"/>
        <v>0.75887292907492998</v>
      </c>
      <c r="H27" s="150">
        <f t="shared" si="7"/>
        <v>7.756599175676622E-4</v>
      </c>
      <c r="I27" s="148">
        <f t="shared" si="8"/>
        <v>-2110840.1400000006</v>
      </c>
      <c r="J27" s="151">
        <f t="shared" si="9"/>
        <v>-0.24112707092507002</v>
      </c>
      <c r="K27" s="147">
        <f>VLOOKUP($C27,'2026'!$C$205:$U$392,VLOOKUP($L$4,Master!$D$9:$G$20,4,FALSE),FALSE)</f>
        <v>8754057.0700000003</v>
      </c>
      <c r="L27" s="148">
        <f>VLOOKUP($C27,'2026'!$C$8:$U$195,VLOOKUP($L$4,Master!$D$9:$G$20,4,FALSE),FALSE)</f>
        <v>6643216.9299999997</v>
      </c>
      <c r="M27" s="150">
        <f t="shared" si="10"/>
        <v>0.75887292907492998</v>
      </c>
      <c r="N27" s="150">
        <f t="shared" si="11"/>
        <v>7.756599175676622E-4</v>
      </c>
      <c r="O27" s="148">
        <f t="shared" si="12"/>
        <v>-2110840.1400000006</v>
      </c>
      <c r="P27" s="151">
        <f t="shared" si="13"/>
        <v>-0.24112707092507002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8754057.0700000003</v>
      </c>
      <c r="F28" s="153">
        <f>IFERROR(VLOOKUP($C28,'2026'!$C$8:$U$195,19,FALSE),0)</f>
        <v>6643216.9299999997</v>
      </c>
      <c r="G28" s="154">
        <f t="shared" si="6"/>
        <v>0.75887292907492998</v>
      </c>
      <c r="H28" s="155">
        <f t="shared" si="7"/>
        <v>7.756599175676622E-4</v>
      </c>
      <c r="I28" s="156">
        <f t="shared" si="8"/>
        <v>-2110840.1400000006</v>
      </c>
      <c r="J28" s="157">
        <f t="shared" si="9"/>
        <v>-0.24112707092507002</v>
      </c>
      <c r="K28" s="163">
        <f>VLOOKUP($C28,'2026'!$C$205:$U$392,VLOOKUP($L$4,Master!$D$9:$G$20,4,FALSE),FALSE)</f>
        <v>8754057.0700000003</v>
      </c>
      <c r="L28" s="164">
        <f>VLOOKUP($C28,'2026'!$C$8:$U$195,VLOOKUP($L$4,Master!$D$9:$G$20,4,FALSE),FALSE)</f>
        <v>6643216.9299999997</v>
      </c>
      <c r="M28" s="155">
        <f t="shared" si="10"/>
        <v>0.75887292907492998</v>
      </c>
      <c r="N28" s="155">
        <f t="shared" si="11"/>
        <v>7.756599175676622E-4</v>
      </c>
      <c r="O28" s="156">
        <f t="shared" si="12"/>
        <v>-2110840.1400000006</v>
      </c>
      <c r="P28" s="157">
        <f t="shared" si="13"/>
        <v>-0.24112707092507002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7253053.25</v>
      </c>
      <c r="F31" s="143">
        <f>IFERROR(VLOOKUP($C31,'2026'!$C$8:$U$195,19,FALSE),0)</f>
        <v>17931399.989999998</v>
      </c>
      <c r="G31" s="144">
        <f t="shared" si="6"/>
        <v>2.4722553898249675</v>
      </c>
      <c r="H31" s="145">
        <f t="shared" si="7"/>
        <v>2.0936646183125889E-3</v>
      </c>
      <c r="I31" s="143">
        <f t="shared" si="8"/>
        <v>10678346.739999998</v>
      </c>
      <c r="J31" s="146">
        <f t="shared" si="9"/>
        <v>1.4722553898249677</v>
      </c>
      <c r="K31" s="142">
        <f>VLOOKUP($C31,'2026'!$C$205:$U$392,VLOOKUP($L$4,Master!$D$9:$G$20,4,FALSE),FALSE)</f>
        <v>7253053.25</v>
      </c>
      <c r="L31" s="143">
        <f>VLOOKUP($C31,'2026'!$C$8:$U$195,VLOOKUP($L$4,Master!$D$9:$G$20,4,FALSE),FALSE)</f>
        <v>17931399.989999998</v>
      </c>
      <c r="M31" s="145">
        <f t="shared" si="10"/>
        <v>2.4722553898249675</v>
      </c>
      <c r="N31" s="145">
        <f t="shared" si="11"/>
        <v>2.0936646183125889E-3</v>
      </c>
      <c r="O31" s="143">
        <f t="shared" si="12"/>
        <v>10678346.739999998</v>
      </c>
      <c r="P31" s="146">
        <f t="shared" si="13"/>
        <v>1.4722553898249677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7205184.1900000004</v>
      </c>
      <c r="F32" s="148">
        <f>IFERROR(VLOOKUP($C32,'2026'!$C$8:$U$195,19,FALSE),0)</f>
        <v>17903347.479999997</v>
      </c>
      <c r="G32" s="149">
        <f t="shared" si="6"/>
        <v>2.4847869267308758</v>
      </c>
      <c r="H32" s="150">
        <f t="shared" si="7"/>
        <v>2.0903892160754733E-3</v>
      </c>
      <c r="I32" s="148">
        <f t="shared" si="8"/>
        <v>10698163.289999995</v>
      </c>
      <c r="J32" s="151">
        <f t="shared" si="9"/>
        <v>1.4847869267308758</v>
      </c>
      <c r="K32" s="147">
        <f>VLOOKUP($C32,'2026'!$C$205:$U$392,VLOOKUP($L$4,Master!$D$9:$G$20,4,FALSE),FALSE)</f>
        <v>7205184.1900000004</v>
      </c>
      <c r="L32" s="148">
        <f>VLOOKUP($C32,'2026'!$C$8:$U$195,VLOOKUP($L$4,Master!$D$9:$G$20,4,FALSE),FALSE)</f>
        <v>17903347.479999997</v>
      </c>
      <c r="M32" s="150">
        <f t="shared" si="10"/>
        <v>2.4847869267308758</v>
      </c>
      <c r="N32" s="150">
        <f t="shared" si="11"/>
        <v>2.0903892160754733E-3</v>
      </c>
      <c r="O32" s="148">
        <f t="shared" si="12"/>
        <v>10698163.289999995</v>
      </c>
      <c r="P32" s="151">
        <f t="shared" si="13"/>
        <v>1.4847869267308758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7205184.1900000004</v>
      </c>
      <c r="F33" s="153">
        <f>IFERROR(VLOOKUP($C33,'2026'!$C$8:$U$195,19,FALSE),0)</f>
        <v>17903347.479999997</v>
      </c>
      <c r="G33" s="154">
        <f t="shared" si="6"/>
        <v>2.4847869267308758</v>
      </c>
      <c r="H33" s="155">
        <f t="shared" si="7"/>
        <v>2.0903892160754733E-3</v>
      </c>
      <c r="I33" s="156">
        <f t="shared" si="8"/>
        <v>10698163.289999995</v>
      </c>
      <c r="J33" s="157">
        <f t="shared" si="9"/>
        <v>1.4847869267308758</v>
      </c>
      <c r="K33" s="163">
        <f>VLOOKUP($C33,'2026'!$C$205:$U$392,VLOOKUP($L$4,Master!$D$9:$G$20,4,FALSE),FALSE)</f>
        <v>7205184.1900000004</v>
      </c>
      <c r="L33" s="164">
        <f>VLOOKUP($C33,'2026'!$C$8:$U$195,VLOOKUP($L$4,Master!$D$9:$G$20,4,FALSE),FALSE)</f>
        <v>17903347.479999997</v>
      </c>
      <c r="M33" s="155">
        <f t="shared" si="10"/>
        <v>2.4847869267308758</v>
      </c>
      <c r="N33" s="155">
        <f t="shared" si="11"/>
        <v>2.0903892160754733E-3</v>
      </c>
      <c r="O33" s="156">
        <f t="shared" si="12"/>
        <v>10698163.289999995</v>
      </c>
      <c r="P33" s="157">
        <f t="shared" si="13"/>
        <v>1.4847869267308758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47869.060000000005</v>
      </c>
      <c r="F40" s="148">
        <f>IFERROR(VLOOKUP($C40,'2026'!$C$8:$U$195,19,FALSE),0)</f>
        <v>28052.510000000002</v>
      </c>
      <c r="G40" s="149">
        <f t="shared" si="6"/>
        <v>0.58602592154514832</v>
      </c>
      <c r="H40" s="150">
        <f t="shared" si="7"/>
        <v>3.2754022371155692E-6</v>
      </c>
      <c r="I40" s="148">
        <f t="shared" si="8"/>
        <v>-19816.550000000003</v>
      </c>
      <c r="J40" s="151">
        <f t="shared" si="9"/>
        <v>-0.41397407845485162</v>
      </c>
      <c r="K40" s="147">
        <f>VLOOKUP($C40,'2026'!$C$205:$U$392,VLOOKUP($L$4,Master!$D$9:$G$20,4,FALSE),FALSE)</f>
        <v>47869.060000000005</v>
      </c>
      <c r="L40" s="148">
        <f>VLOOKUP($C40,'2026'!$C$8:$U$195,VLOOKUP($L$4,Master!$D$9:$G$20,4,FALSE),FALSE)</f>
        <v>28052.510000000002</v>
      </c>
      <c r="M40" s="150">
        <f t="shared" si="10"/>
        <v>0.58602592154514832</v>
      </c>
      <c r="N40" s="150">
        <f t="shared" si="11"/>
        <v>3.2754022371155692E-6</v>
      </c>
      <c r="O40" s="148">
        <f t="shared" si="12"/>
        <v>-19816.550000000003</v>
      </c>
      <c r="P40" s="151">
        <f t="shared" si="13"/>
        <v>-0.41397407845485162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47869.060000000005</v>
      </c>
      <c r="F41" s="153">
        <f>IFERROR(VLOOKUP($C41,'2026'!$C$8:$U$195,19,FALSE),0)</f>
        <v>28052.510000000002</v>
      </c>
      <c r="G41" s="154">
        <f t="shared" si="6"/>
        <v>0.58602592154514832</v>
      </c>
      <c r="H41" s="155">
        <f t="shared" si="7"/>
        <v>3.2754022371155692E-6</v>
      </c>
      <c r="I41" s="156">
        <f t="shared" si="8"/>
        <v>-19816.550000000003</v>
      </c>
      <c r="J41" s="157">
        <f t="shared" si="9"/>
        <v>-0.41397407845485162</v>
      </c>
      <c r="K41" s="163">
        <f>VLOOKUP($C41,'2026'!$C$205:$U$392,VLOOKUP($L$4,Master!$D$9:$G$20,4,FALSE),FALSE)</f>
        <v>47869.060000000005</v>
      </c>
      <c r="L41" s="164">
        <f>VLOOKUP($C41,'2026'!$C$8:$U$195,VLOOKUP($L$4,Master!$D$9:$G$20,4,FALSE),FALSE)</f>
        <v>28052.510000000002</v>
      </c>
      <c r="M41" s="155">
        <f t="shared" si="10"/>
        <v>0.58602592154514832</v>
      </c>
      <c r="N41" s="155">
        <f t="shared" si="11"/>
        <v>3.2754022371155692E-6</v>
      </c>
      <c r="O41" s="156">
        <f t="shared" si="12"/>
        <v>-19816.550000000003</v>
      </c>
      <c r="P41" s="157">
        <f t="shared" si="13"/>
        <v>-0.41397407845485162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20823177.440000009</v>
      </c>
      <c r="F42" s="143">
        <f>IFERROR(VLOOKUP($C42,'2026'!$C$8:$U$195,19,FALSE),0)</f>
        <v>12612709.870000005</v>
      </c>
      <c r="G42" s="144">
        <f t="shared" si="6"/>
        <v>0.60570534474588811</v>
      </c>
      <c r="H42" s="145">
        <f t="shared" si="7"/>
        <v>1.4726560341405326E-3</v>
      </c>
      <c r="I42" s="143">
        <f t="shared" si="8"/>
        <v>-8210467.570000004</v>
      </c>
      <c r="J42" s="146">
        <f t="shared" si="9"/>
        <v>-0.39429465525411189</v>
      </c>
      <c r="K42" s="142">
        <f>VLOOKUP($C42,'2026'!$C$205:$U$392,VLOOKUP($L$4,Master!$D$9:$G$20,4,FALSE),FALSE)</f>
        <v>20823177.440000009</v>
      </c>
      <c r="L42" s="143">
        <f>VLOOKUP($C42,'2026'!$C$8:$U$195,VLOOKUP($L$4,Master!$D$9:$G$20,4,FALSE),FALSE)</f>
        <v>12612709.870000005</v>
      </c>
      <c r="M42" s="145">
        <f t="shared" si="10"/>
        <v>0.60570534474588811</v>
      </c>
      <c r="N42" s="145">
        <f t="shared" si="11"/>
        <v>1.4726560341405326E-3</v>
      </c>
      <c r="O42" s="143">
        <f t="shared" si="12"/>
        <v>-8210467.570000004</v>
      </c>
      <c r="P42" s="146">
        <f t="shared" si="13"/>
        <v>-0.39429465525411189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11979393.170000004</v>
      </c>
      <c r="F43" s="148">
        <f>IFERROR(VLOOKUP($C43,'2026'!$C$8:$U$195,19,FALSE),0)</f>
        <v>7096856.0600000015</v>
      </c>
      <c r="G43" s="149">
        <f t="shared" si="6"/>
        <v>0.59242199995344169</v>
      </c>
      <c r="H43" s="150">
        <f t="shared" si="7"/>
        <v>8.2862667958807196E-4</v>
      </c>
      <c r="I43" s="148">
        <f t="shared" si="8"/>
        <v>-4882537.1100000022</v>
      </c>
      <c r="J43" s="151">
        <f t="shared" si="9"/>
        <v>-0.40757800004655836</v>
      </c>
      <c r="K43" s="147">
        <f>VLOOKUP($C43,'2026'!$C$205:$U$392,VLOOKUP($L$4,Master!$D$9:$G$20,4,FALSE),FALSE)</f>
        <v>11979393.170000004</v>
      </c>
      <c r="L43" s="148">
        <f>VLOOKUP($C43,'2026'!$C$8:$U$195,VLOOKUP($L$4,Master!$D$9:$G$20,4,FALSE),FALSE)</f>
        <v>7096856.0600000015</v>
      </c>
      <c r="M43" s="150">
        <f t="shared" si="10"/>
        <v>0.59242199995344169</v>
      </c>
      <c r="N43" s="150">
        <f t="shared" si="11"/>
        <v>8.2862667958807196E-4</v>
      </c>
      <c r="O43" s="148">
        <f t="shared" si="12"/>
        <v>-4882537.1100000022</v>
      </c>
      <c r="P43" s="151">
        <f t="shared" si="13"/>
        <v>-0.40757800004655836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11979393.170000004</v>
      </c>
      <c r="F44" s="153">
        <f>IFERROR(VLOOKUP($C44,'2026'!$C$8:$U$195,19,FALSE),0)</f>
        <v>7096856.0600000015</v>
      </c>
      <c r="G44" s="154">
        <f t="shared" si="6"/>
        <v>0.59242199995344169</v>
      </c>
      <c r="H44" s="155">
        <f t="shared" si="7"/>
        <v>8.2862667958807196E-4</v>
      </c>
      <c r="I44" s="156">
        <f t="shared" si="8"/>
        <v>-4882537.1100000022</v>
      </c>
      <c r="J44" s="157">
        <f t="shared" si="9"/>
        <v>-0.40757800004655836</v>
      </c>
      <c r="K44" s="163">
        <f>VLOOKUP($C44,'2026'!$C$205:$U$392,VLOOKUP($L$4,Master!$D$9:$G$20,4,FALSE),FALSE)</f>
        <v>11979393.170000004</v>
      </c>
      <c r="L44" s="164">
        <f>VLOOKUP($C44,'2026'!$C$8:$U$195,VLOOKUP($L$4,Master!$D$9:$G$20,4,FALSE),FALSE)</f>
        <v>7096856.0600000015</v>
      </c>
      <c r="M44" s="155">
        <f t="shared" si="10"/>
        <v>0.59242199995344169</v>
      </c>
      <c r="N44" s="155">
        <f t="shared" si="11"/>
        <v>8.2862667958807196E-4</v>
      </c>
      <c r="O44" s="156">
        <f t="shared" si="12"/>
        <v>-4882537.1100000022</v>
      </c>
      <c r="P44" s="157">
        <f t="shared" si="13"/>
        <v>-0.40757800004655836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4557010.4500000095</v>
      </c>
      <c r="F47" s="148">
        <f>IFERROR(VLOOKUP($C47,'2026'!$C$8:$U$195,19,FALSE),0)</f>
        <v>3451111.6600000029</v>
      </c>
      <c r="G47" s="149">
        <f t="shared" si="6"/>
        <v>0.75731923327057449</v>
      </c>
      <c r="H47" s="150">
        <f t="shared" si="7"/>
        <v>4.0295071106648332E-4</v>
      </c>
      <c r="I47" s="148">
        <f t="shared" si="8"/>
        <v>-1105898.7900000066</v>
      </c>
      <c r="J47" s="151">
        <f t="shared" si="9"/>
        <v>-0.24268076672942548</v>
      </c>
      <c r="K47" s="147">
        <f>VLOOKUP($C47,'2026'!$C$205:$U$392,VLOOKUP($L$4,Master!$D$9:$G$20,4,FALSE),FALSE)</f>
        <v>4557010.4500000095</v>
      </c>
      <c r="L47" s="148">
        <f>VLOOKUP($C47,'2026'!$C$8:$U$195,VLOOKUP($L$4,Master!$D$9:$G$20,4,FALSE),FALSE)</f>
        <v>3451111.6600000029</v>
      </c>
      <c r="M47" s="150">
        <f t="shared" si="10"/>
        <v>0.75731923327057449</v>
      </c>
      <c r="N47" s="150">
        <f t="shared" si="11"/>
        <v>4.0295071106648332E-4</v>
      </c>
      <c r="O47" s="148">
        <f t="shared" si="12"/>
        <v>-1105898.7900000066</v>
      </c>
      <c r="P47" s="151">
        <f t="shared" si="13"/>
        <v>-0.24268076672942548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4557010.4500000095</v>
      </c>
      <c r="F48" s="153">
        <f>IFERROR(VLOOKUP($C48,'2026'!$C$8:$U$195,19,FALSE),0)</f>
        <v>3451111.6600000029</v>
      </c>
      <c r="G48" s="154">
        <f t="shared" si="6"/>
        <v>0.75731923327057449</v>
      </c>
      <c r="H48" s="155">
        <f t="shared" si="7"/>
        <v>4.0295071106648332E-4</v>
      </c>
      <c r="I48" s="156">
        <f t="shared" si="8"/>
        <v>-1105898.7900000066</v>
      </c>
      <c r="J48" s="157">
        <f t="shared" si="9"/>
        <v>-0.24268076672942548</v>
      </c>
      <c r="K48" s="163">
        <f>VLOOKUP($C48,'2026'!$C$205:$U$392,VLOOKUP($L$4,Master!$D$9:$G$20,4,FALSE),FALSE)</f>
        <v>4557010.4500000095</v>
      </c>
      <c r="L48" s="164">
        <f>VLOOKUP($C48,'2026'!$C$8:$U$195,VLOOKUP($L$4,Master!$D$9:$G$20,4,FALSE),FALSE)</f>
        <v>3451111.6600000029</v>
      </c>
      <c r="M48" s="155">
        <f t="shared" si="10"/>
        <v>0.75731923327057449</v>
      </c>
      <c r="N48" s="155">
        <f t="shared" si="11"/>
        <v>4.0295071106648332E-4</v>
      </c>
      <c r="O48" s="156">
        <f t="shared" si="12"/>
        <v>-1105898.7900000066</v>
      </c>
      <c r="P48" s="157">
        <f t="shared" si="13"/>
        <v>-0.24268076672942548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1467791.13</v>
      </c>
      <c r="F49" s="148">
        <f>IFERROR(VLOOKUP($C49,'2026'!$C$8:$U$195,19,FALSE),0)</f>
        <v>769299.05999999982</v>
      </c>
      <c r="G49" s="149">
        <f t="shared" si="6"/>
        <v>0.52412025408547047</v>
      </c>
      <c r="H49" s="150">
        <f t="shared" si="7"/>
        <v>8.9823116082479021E-5</v>
      </c>
      <c r="I49" s="148">
        <f t="shared" si="8"/>
        <v>-698492.07000000007</v>
      </c>
      <c r="J49" s="151">
        <f t="shared" si="9"/>
        <v>-0.47587974591452947</v>
      </c>
      <c r="K49" s="147">
        <f>VLOOKUP($C49,'2026'!$C$205:$U$392,VLOOKUP($L$4,Master!$D$9:$G$20,4,FALSE),FALSE)</f>
        <v>1467791.13</v>
      </c>
      <c r="L49" s="148">
        <f>VLOOKUP($C49,'2026'!$C$8:$U$195,VLOOKUP($L$4,Master!$D$9:$G$20,4,FALSE),FALSE)</f>
        <v>769299.05999999982</v>
      </c>
      <c r="M49" s="150">
        <f t="shared" si="10"/>
        <v>0.52412025408547047</v>
      </c>
      <c r="N49" s="150">
        <f t="shared" si="11"/>
        <v>8.9823116082479021E-5</v>
      </c>
      <c r="O49" s="148">
        <f t="shared" si="12"/>
        <v>-698492.07000000007</v>
      </c>
      <c r="P49" s="151">
        <f t="shared" si="13"/>
        <v>-0.47587974591452947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1467791.13</v>
      </c>
      <c r="F50" s="153">
        <f>IFERROR(VLOOKUP($C50,'2026'!$C$8:$U$195,19,FALSE),0)</f>
        <v>769299.05999999982</v>
      </c>
      <c r="G50" s="154">
        <f t="shared" si="6"/>
        <v>0.52412025408547047</v>
      </c>
      <c r="H50" s="155">
        <f t="shared" si="7"/>
        <v>8.9823116082479021E-5</v>
      </c>
      <c r="I50" s="156">
        <f t="shared" si="8"/>
        <v>-698492.07000000007</v>
      </c>
      <c r="J50" s="157">
        <f t="shared" si="9"/>
        <v>-0.47587974591452947</v>
      </c>
      <c r="K50" s="163">
        <f>VLOOKUP($C50,'2026'!$C$205:$U$392,VLOOKUP($L$4,Master!$D$9:$G$20,4,FALSE),FALSE)</f>
        <v>1467791.13</v>
      </c>
      <c r="L50" s="164">
        <f>VLOOKUP($C50,'2026'!$C$8:$U$195,VLOOKUP($L$4,Master!$D$9:$G$20,4,FALSE),FALSE)</f>
        <v>769299.05999999982</v>
      </c>
      <c r="M50" s="155">
        <f t="shared" si="10"/>
        <v>0.52412025408547047</v>
      </c>
      <c r="N50" s="155">
        <f t="shared" si="11"/>
        <v>8.9823116082479021E-5</v>
      </c>
      <c r="O50" s="156">
        <f t="shared" si="12"/>
        <v>-698492.07000000007</v>
      </c>
      <c r="P50" s="157">
        <f t="shared" si="13"/>
        <v>-0.47587974591452947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2818982.689999999</v>
      </c>
      <c r="F53" s="148">
        <f>IFERROR(VLOOKUP($C53,'2026'!$C$8:$U$195,19,FALSE),0)</f>
        <v>1295443.0899999999</v>
      </c>
      <c r="G53" s="149">
        <f t="shared" si="6"/>
        <v>0.45954276150592477</v>
      </c>
      <c r="H53" s="150">
        <f t="shared" si="7"/>
        <v>1.5125552740349811E-4</v>
      </c>
      <c r="I53" s="148">
        <f t="shared" si="8"/>
        <v>-1523539.5999999992</v>
      </c>
      <c r="J53" s="151">
        <f t="shared" si="9"/>
        <v>-0.54045723849407523</v>
      </c>
      <c r="K53" s="147">
        <f>VLOOKUP($C53,'2026'!$C$205:$U$392,VLOOKUP($L$4,Master!$D$9:$G$20,4,FALSE),FALSE)</f>
        <v>2818982.689999999</v>
      </c>
      <c r="L53" s="148">
        <f>VLOOKUP($C53,'2026'!$C$8:$U$195,VLOOKUP($L$4,Master!$D$9:$G$20,4,FALSE),FALSE)</f>
        <v>1295443.0899999999</v>
      </c>
      <c r="M53" s="150">
        <f t="shared" si="10"/>
        <v>0.45954276150592477</v>
      </c>
      <c r="N53" s="150">
        <f t="shared" si="11"/>
        <v>1.5125552740349811E-4</v>
      </c>
      <c r="O53" s="148">
        <f t="shared" si="12"/>
        <v>-1523539.5999999992</v>
      </c>
      <c r="P53" s="151">
        <f t="shared" si="13"/>
        <v>-0.54045723849407523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2818982.689999999</v>
      </c>
      <c r="F54" s="153">
        <f>IFERROR(VLOOKUP($C54,'2026'!$C$8:$U$195,19,FALSE),0)</f>
        <v>1295443.0899999999</v>
      </c>
      <c r="G54" s="154">
        <f t="shared" si="6"/>
        <v>0.45954276150592477</v>
      </c>
      <c r="H54" s="155">
        <f t="shared" si="7"/>
        <v>1.5125552740349811E-4</v>
      </c>
      <c r="I54" s="156">
        <f t="shared" si="8"/>
        <v>-1523539.5999999992</v>
      </c>
      <c r="J54" s="157">
        <f t="shared" si="9"/>
        <v>-0.54045723849407523</v>
      </c>
      <c r="K54" s="163">
        <f>VLOOKUP($C54,'2026'!$C$205:$U$392,VLOOKUP($L$4,Master!$D$9:$G$20,4,FALSE),FALSE)</f>
        <v>2818982.689999999</v>
      </c>
      <c r="L54" s="164">
        <f>VLOOKUP($C54,'2026'!$C$8:$U$195,VLOOKUP($L$4,Master!$D$9:$G$20,4,FALSE),FALSE)</f>
        <v>1295443.0899999999</v>
      </c>
      <c r="M54" s="155">
        <f t="shared" si="10"/>
        <v>0.45954276150592477</v>
      </c>
      <c r="N54" s="155">
        <f t="shared" si="11"/>
        <v>1.5125552740349811E-4</v>
      </c>
      <c r="O54" s="156">
        <f t="shared" si="12"/>
        <v>-1523539.5999999992</v>
      </c>
      <c r="P54" s="157">
        <f t="shared" si="13"/>
        <v>-0.54045723849407523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35273515.00999999</v>
      </c>
      <c r="F55" s="143">
        <f>IFERROR(VLOOKUP($C55,'2026'!$C$8:$U$195,19,FALSE),0)</f>
        <v>6686413.3500000006</v>
      </c>
      <c r="G55" s="144">
        <f t="shared" si="6"/>
        <v>0.18955903170138877</v>
      </c>
      <c r="H55" s="145">
        <f t="shared" si="7"/>
        <v>7.8070351796931566E-4</v>
      </c>
      <c r="I55" s="143">
        <f t="shared" si="8"/>
        <v>-28587101.659999989</v>
      </c>
      <c r="J55" s="146">
        <f t="shared" si="9"/>
        <v>-0.81044096829861123</v>
      </c>
      <c r="K55" s="142">
        <f>VLOOKUP($C55,'2026'!$C$205:$U$392,VLOOKUP($L$4,Master!$D$9:$G$20,4,FALSE),FALSE)</f>
        <v>35273515.00999999</v>
      </c>
      <c r="L55" s="143">
        <f>VLOOKUP($C55,'2026'!$C$8:$U$195,VLOOKUP($L$4,Master!$D$9:$G$20,4,FALSE),FALSE)</f>
        <v>6686413.3500000006</v>
      </c>
      <c r="M55" s="145">
        <f t="shared" si="10"/>
        <v>0.18955903170138877</v>
      </c>
      <c r="N55" s="145">
        <f t="shared" si="11"/>
        <v>7.8070351796931566E-4</v>
      </c>
      <c r="O55" s="143">
        <f t="shared" si="12"/>
        <v>-28587101.659999989</v>
      </c>
      <c r="P55" s="146">
        <f t="shared" si="13"/>
        <v>-0.81044096829861123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3826307.8600000017</v>
      </c>
      <c r="F56" s="148">
        <f>IFERROR(VLOOKUP($C56,'2026'!$C$8:$U$195,19,FALSE),0)</f>
        <v>2800473.74</v>
      </c>
      <c r="G56" s="149">
        <f t="shared" si="6"/>
        <v>0.73189974316389661</v>
      </c>
      <c r="H56" s="150">
        <f t="shared" si="7"/>
        <v>3.2698243233776245E-4</v>
      </c>
      <c r="I56" s="148">
        <f t="shared" si="8"/>
        <v>-1025834.1200000015</v>
      </c>
      <c r="J56" s="151">
        <f t="shared" si="9"/>
        <v>-0.26810025683610339</v>
      </c>
      <c r="K56" s="147">
        <f>VLOOKUP($C56,'2026'!$C$205:$U$392,VLOOKUP($L$4,Master!$D$9:$G$20,4,FALSE),FALSE)</f>
        <v>3826307.8600000017</v>
      </c>
      <c r="L56" s="148">
        <f>VLOOKUP($C56,'2026'!$C$8:$U$195,VLOOKUP($L$4,Master!$D$9:$G$20,4,FALSE),FALSE)</f>
        <v>2800473.74</v>
      </c>
      <c r="M56" s="150">
        <f t="shared" si="10"/>
        <v>0.73189974316389661</v>
      </c>
      <c r="N56" s="150">
        <f t="shared" si="11"/>
        <v>3.2698243233776245E-4</v>
      </c>
      <c r="O56" s="148">
        <f t="shared" si="12"/>
        <v>-1025834.1200000015</v>
      </c>
      <c r="P56" s="151">
        <f t="shared" si="13"/>
        <v>-0.26810025683610339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3826307.8600000017</v>
      </c>
      <c r="F57" s="153">
        <f>IFERROR(VLOOKUP($C57,'2026'!$C$8:$U$195,19,FALSE),0)</f>
        <v>2800473.74</v>
      </c>
      <c r="G57" s="154">
        <f t="shared" si="6"/>
        <v>0.73189974316389661</v>
      </c>
      <c r="H57" s="155">
        <f t="shared" si="7"/>
        <v>3.2698243233776245E-4</v>
      </c>
      <c r="I57" s="156">
        <f t="shared" si="8"/>
        <v>-1025834.1200000015</v>
      </c>
      <c r="J57" s="157">
        <f t="shared" si="9"/>
        <v>-0.26810025683610339</v>
      </c>
      <c r="K57" s="163">
        <f>VLOOKUP($C57,'2026'!$C$205:$U$392,VLOOKUP($L$4,Master!$D$9:$G$20,4,FALSE),FALSE)</f>
        <v>3826307.8600000017</v>
      </c>
      <c r="L57" s="164">
        <f>VLOOKUP($C57,'2026'!$C$8:$U$195,VLOOKUP($L$4,Master!$D$9:$G$20,4,FALSE),FALSE)</f>
        <v>2800473.74</v>
      </c>
      <c r="M57" s="155">
        <f t="shared" si="10"/>
        <v>0.73189974316389661</v>
      </c>
      <c r="N57" s="155">
        <f t="shared" si="11"/>
        <v>3.2698243233776245E-4</v>
      </c>
      <c r="O57" s="156">
        <f t="shared" si="12"/>
        <v>-1025834.1200000015</v>
      </c>
      <c r="P57" s="157">
        <f t="shared" si="13"/>
        <v>-0.26810025683610339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3740232.4499999983</v>
      </c>
      <c r="F59" s="148">
        <f>IFERROR(VLOOKUP($C59,'2026'!$C$8:$U$195,19,FALSE),0)</f>
        <v>641321.3600000001</v>
      </c>
      <c r="G59" s="149">
        <f t="shared" si="6"/>
        <v>0.17146564246294382</v>
      </c>
      <c r="H59" s="150">
        <f t="shared" si="7"/>
        <v>7.4880480115825624E-5</v>
      </c>
      <c r="I59" s="148">
        <f t="shared" si="8"/>
        <v>-3098911.089999998</v>
      </c>
      <c r="J59" s="151">
        <f t="shared" si="9"/>
        <v>-0.82853435753705607</v>
      </c>
      <c r="K59" s="147">
        <f>VLOOKUP($C59,'2026'!$C$205:$U$392,VLOOKUP($L$4,Master!$D$9:$G$20,4,FALSE),FALSE)</f>
        <v>3740232.4499999983</v>
      </c>
      <c r="L59" s="148">
        <f>VLOOKUP($C59,'2026'!$C$8:$U$195,VLOOKUP($L$4,Master!$D$9:$G$20,4,FALSE),FALSE)</f>
        <v>641321.3600000001</v>
      </c>
      <c r="M59" s="150">
        <f t="shared" si="10"/>
        <v>0.17146564246294382</v>
      </c>
      <c r="N59" s="150">
        <f t="shared" si="11"/>
        <v>7.4880480115825624E-5</v>
      </c>
      <c r="O59" s="148">
        <f t="shared" si="12"/>
        <v>-3098911.089999998</v>
      </c>
      <c r="P59" s="151">
        <f t="shared" si="13"/>
        <v>-0.82853435753705607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3562648.4299999983</v>
      </c>
      <c r="F60" s="153">
        <f>IFERROR(VLOOKUP($C60,'2026'!$C$8:$U$195,19,FALSE),0)</f>
        <v>617177.24000000011</v>
      </c>
      <c r="G60" s="154">
        <f t="shared" si="6"/>
        <v>0.17323551625328362</v>
      </c>
      <c r="H60" s="155">
        <f t="shared" si="7"/>
        <v>7.2061420264810976E-5</v>
      </c>
      <c r="I60" s="156">
        <f t="shared" si="8"/>
        <v>-2945471.1899999981</v>
      </c>
      <c r="J60" s="157">
        <f t="shared" si="9"/>
        <v>-0.82676448374671629</v>
      </c>
      <c r="K60" s="163">
        <f>VLOOKUP($C60,'2026'!$C$205:$U$392,VLOOKUP($L$4,Master!$D$9:$G$20,4,FALSE),FALSE)</f>
        <v>3562648.4299999983</v>
      </c>
      <c r="L60" s="164">
        <f>VLOOKUP($C60,'2026'!$C$8:$U$195,VLOOKUP($L$4,Master!$D$9:$G$20,4,FALSE),FALSE)</f>
        <v>617177.24000000011</v>
      </c>
      <c r="M60" s="155">
        <f t="shared" si="10"/>
        <v>0.17323551625328362</v>
      </c>
      <c r="N60" s="155">
        <f t="shared" si="11"/>
        <v>7.2061420264810976E-5</v>
      </c>
      <c r="O60" s="156">
        <f t="shared" si="12"/>
        <v>-2945471.1899999981</v>
      </c>
      <c r="P60" s="157">
        <f t="shared" si="13"/>
        <v>-0.82676448374671629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28686.98</v>
      </c>
      <c r="F61" s="153">
        <f>IFERROR(VLOOKUP($C61,'2026'!$C$8:$U$195,19,FALSE),0)</f>
        <v>10140.73</v>
      </c>
      <c r="G61" s="154">
        <f t="shared" si="6"/>
        <v>0.35349590650532053</v>
      </c>
      <c r="H61" s="155">
        <f t="shared" si="7"/>
        <v>1.1840284426593184E-6</v>
      </c>
      <c r="I61" s="156">
        <f t="shared" si="8"/>
        <v>-18546.25</v>
      </c>
      <c r="J61" s="157">
        <f t="shared" si="9"/>
        <v>-0.64650409349467952</v>
      </c>
      <c r="K61" s="163">
        <f>VLOOKUP($C61,'2026'!$C$205:$U$392,VLOOKUP($L$4,Master!$D$9:$G$20,4,FALSE),FALSE)</f>
        <v>28686.98</v>
      </c>
      <c r="L61" s="164">
        <f>VLOOKUP($C61,'2026'!$C$8:$U$195,VLOOKUP($L$4,Master!$D$9:$G$20,4,FALSE),FALSE)</f>
        <v>10140.73</v>
      </c>
      <c r="M61" s="155">
        <f t="shared" si="10"/>
        <v>0.35349590650532053</v>
      </c>
      <c r="N61" s="155">
        <f t="shared" si="11"/>
        <v>1.1840284426593184E-6</v>
      </c>
      <c r="O61" s="156">
        <f t="shared" si="12"/>
        <v>-18546.25</v>
      </c>
      <c r="P61" s="157">
        <f t="shared" si="13"/>
        <v>-0.64650409349467952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148897.03999999998</v>
      </c>
      <c r="F62" s="153">
        <f>IFERROR(VLOOKUP($C62,'2026'!$C$8:$U$195,19,FALSE),0)</f>
        <v>14003.389999999998</v>
      </c>
      <c r="G62" s="154">
        <f t="shared" si="6"/>
        <v>9.4047470654890108E-2</v>
      </c>
      <c r="H62" s="155">
        <f t="shared" si="7"/>
        <v>1.6350314083553227E-6</v>
      </c>
      <c r="I62" s="156">
        <f t="shared" si="8"/>
        <v>-134893.65</v>
      </c>
      <c r="J62" s="157">
        <f t="shared" si="9"/>
        <v>-0.90595252934510995</v>
      </c>
      <c r="K62" s="163">
        <f>VLOOKUP($C62,'2026'!$C$205:$U$392,VLOOKUP($L$4,Master!$D$9:$G$20,4,FALSE),FALSE)</f>
        <v>148897.03999999998</v>
      </c>
      <c r="L62" s="164">
        <f>VLOOKUP($C62,'2026'!$C$8:$U$195,VLOOKUP($L$4,Master!$D$9:$G$20,4,FALSE),FALSE)</f>
        <v>14003.389999999998</v>
      </c>
      <c r="M62" s="155">
        <f t="shared" si="10"/>
        <v>9.4047470654890108E-2</v>
      </c>
      <c r="N62" s="155">
        <f t="shared" si="11"/>
        <v>1.6350314083553227E-6</v>
      </c>
      <c r="O62" s="156">
        <f t="shared" si="12"/>
        <v>-134893.65</v>
      </c>
      <c r="P62" s="157">
        <f t="shared" si="13"/>
        <v>-0.90595252934510995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50934.770000000019</v>
      </c>
      <c r="F63" s="148">
        <f>IFERROR(VLOOKUP($C63,'2026'!$C$8:$U$195,19,FALSE),0)</f>
        <v>7683.5600000000013</v>
      </c>
      <c r="G63" s="149">
        <f t="shared" si="6"/>
        <v>0.15085098057770749</v>
      </c>
      <c r="H63" s="150">
        <f t="shared" si="7"/>
        <v>8.9713004693739357E-7</v>
      </c>
      <c r="I63" s="148">
        <f t="shared" si="8"/>
        <v>-43251.210000000021</v>
      </c>
      <c r="J63" s="151">
        <f t="shared" si="9"/>
        <v>-0.84914901942229259</v>
      </c>
      <c r="K63" s="147">
        <f>VLOOKUP($C63,'2026'!$C$205:$U$392,VLOOKUP($L$4,Master!$D$9:$G$20,4,FALSE),FALSE)</f>
        <v>50934.770000000019</v>
      </c>
      <c r="L63" s="148">
        <f>VLOOKUP($C63,'2026'!$C$8:$U$195,VLOOKUP($L$4,Master!$D$9:$G$20,4,FALSE),FALSE)</f>
        <v>7683.5600000000013</v>
      </c>
      <c r="M63" s="150">
        <f t="shared" si="10"/>
        <v>0.15085098057770749</v>
      </c>
      <c r="N63" s="150">
        <f t="shared" si="11"/>
        <v>8.9713004693739357E-7</v>
      </c>
      <c r="O63" s="148">
        <f t="shared" si="12"/>
        <v>-43251.210000000021</v>
      </c>
      <c r="P63" s="151">
        <f t="shared" si="13"/>
        <v>-0.84914901942229259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50934.770000000019</v>
      </c>
      <c r="F65" s="153">
        <f>IFERROR(VLOOKUP($C65,'2026'!$C$8:$U$195,19,FALSE),0)</f>
        <v>7683.5600000000013</v>
      </c>
      <c r="G65" s="154">
        <f t="shared" si="6"/>
        <v>0.15085098057770749</v>
      </c>
      <c r="H65" s="155">
        <f t="shared" si="7"/>
        <v>8.9713004693739357E-7</v>
      </c>
      <c r="I65" s="156">
        <f t="shared" si="8"/>
        <v>-43251.210000000021</v>
      </c>
      <c r="J65" s="157">
        <f t="shared" si="9"/>
        <v>-0.84914901942229259</v>
      </c>
      <c r="K65" s="163">
        <f>VLOOKUP($C65,'2026'!$C$205:$U$392,VLOOKUP($L$4,Master!$D$9:$G$20,4,FALSE),FALSE)</f>
        <v>50934.770000000019</v>
      </c>
      <c r="L65" s="164">
        <f>VLOOKUP($C65,'2026'!$C$8:$U$195,VLOOKUP($L$4,Master!$D$9:$G$20,4,FALSE),FALSE)</f>
        <v>7683.5600000000013</v>
      </c>
      <c r="M65" s="155">
        <f t="shared" si="10"/>
        <v>0.15085098057770749</v>
      </c>
      <c r="N65" s="155">
        <f t="shared" si="11"/>
        <v>8.9713004693739357E-7</v>
      </c>
      <c r="O65" s="156">
        <f t="shared" si="12"/>
        <v>-43251.210000000021</v>
      </c>
      <c r="P65" s="157">
        <f t="shared" si="13"/>
        <v>-0.84914901942229259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355173.89000000007</v>
      </c>
      <c r="F70" s="148">
        <f>IFERROR(VLOOKUP($C70,'2026'!$C$8:$U$195,19,FALSE),0)</f>
        <v>91345.019999999975</v>
      </c>
      <c r="G70" s="149">
        <f t="shared" si="6"/>
        <v>0.25718393883063856</v>
      </c>
      <c r="H70" s="150">
        <f t="shared" si="7"/>
        <v>1.066541578123905E-5</v>
      </c>
      <c r="I70" s="148">
        <f t="shared" si="8"/>
        <v>-263828.87000000011</v>
      </c>
      <c r="J70" s="151">
        <f t="shared" si="9"/>
        <v>-0.7428160611693615</v>
      </c>
      <c r="K70" s="147">
        <f>VLOOKUP($C70,'2026'!$C$205:$U$392,VLOOKUP($L$4,Master!$D$9:$G$20,4,FALSE),FALSE)</f>
        <v>355173.89000000007</v>
      </c>
      <c r="L70" s="148">
        <f>VLOOKUP($C70,'2026'!$C$8:$U$195,VLOOKUP($L$4,Master!$D$9:$G$20,4,FALSE),FALSE)</f>
        <v>91345.019999999975</v>
      </c>
      <c r="M70" s="150">
        <f t="shared" si="10"/>
        <v>0.25718393883063856</v>
      </c>
      <c r="N70" s="150">
        <f t="shared" si="11"/>
        <v>1.066541578123905E-5</v>
      </c>
      <c r="O70" s="148">
        <f t="shared" si="12"/>
        <v>-263828.87000000011</v>
      </c>
      <c r="P70" s="151">
        <f t="shared" si="13"/>
        <v>-0.7428160611693615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355173.89000000007</v>
      </c>
      <c r="F73" s="153">
        <f>IFERROR(VLOOKUP($C73,'2026'!$C$8:$U$195,19,FALSE),0)</f>
        <v>91345.019999999975</v>
      </c>
      <c r="G73" s="154">
        <f t="shared" si="6"/>
        <v>0.25718393883063856</v>
      </c>
      <c r="H73" s="155">
        <f t="shared" si="7"/>
        <v>1.066541578123905E-5</v>
      </c>
      <c r="I73" s="156">
        <f t="shared" si="8"/>
        <v>-263828.87000000011</v>
      </c>
      <c r="J73" s="157">
        <f t="shared" si="9"/>
        <v>-0.7428160611693615</v>
      </c>
      <c r="K73" s="163">
        <f>VLOOKUP($C73,'2026'!$C$205:$U$392,VLOOKUP($L$4,Master!$D$9:$G$20,4,FALSE),FALSE)</f>
        <v>355173.89000000007</v>
      </c>
      <c r="L73" s="164">
        <f>VLOOKUP($C73,'2026'!$C$8:$U$195,VLOOKUP($L$4,Master!$D$9:$G$20,4,FALSE),FALSE)</f>
        <v>91345.019999999975</v>
      </c>
      <c r="M73" s="155">
        <f t="shared" si="10"/>
        <v>0.25718393883063856</v>
      </c>
      <c r="N73" s="155">
        <f t="shared" si="11"/>
        <v>1.066541578123905E-5</v>
      </c>
      <c r="O73" s="156">
        <f t="shared" si="12"/>
        <v>-263828.87000000011</v>
      </c>
      <c r="P73" s="157">
        <f t="shared" si="13"/>
        <v>-0.7428160611693615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20937776.54999999</v>
      </c>
      <c r="F74" s="148">
        <f>IFERROR(VLOOKUP($C74,'2026'!$C$8:$U$195,19,FALSE),0)</f>
        <v>2355604.5499999998</v>
      </c>
      <c r="G74" s="149">
        <f t="shared" ref="G74:G137" si="14">IFERROR(F74/E74,0)</f>
        <v>0.11250499996380948</v>
      </c>
      <c r="H74" s="150">
        <f t="shared" ref="H74:H137" si="15">F74/$D$4</f>
        <v>2.7503964575111505E-4</v>
      </c>
      <c r="I74" s="148">
        <f t="shared" ref="I74:I137" si="16">F74-E74</f>
        <v>-18582171.999999989</v>
      </c>
      <c r="J74" s="151">
        <f t="shared" ref="J74:J137" si="17">IFERROR(I74/E74,0)</f>
        <v>-0.88749500003619053</v>
      </c>
      <c r="K74" s="147">
        <f>VLOOKUP($C74,'2026'!$C$205:$U$392,VLOOKUP($L$4,Master!$D$9:$G$20,4,FALSE),FALSE)</f>
        <v>20937776.54999999</v>
      </c>
      <c r="L74" s="148">
        <f>VLOOKUP($C74,'2026'!$C$8:$U$195,VLOOKUP($L$4,Master!$D$9:$G$20,4,FALSE),FALSE)</f>
        <v>2355604.5499999998</v>
      </c>
      <c r="M74" s="150">
        <f t="shared" ref="M74:M137" si="18">IFERROR(L74/K74,0)</f>
        <v>0.11250499996380948</v>
      </c>
      <c r="N74" s="150">
        <f t="shared" ref="N74:N137" si="19">L74/$D$4</f>
        <v>2.7503964575111505E-4</v>
      </c>
      <c r="O74" s="148">
        <f t="shared" ref="O74:O137" si="20">L74-K74</f>
        <v>-18582171.999999989</v>
      </c>
      <c r="P74" s="151">
        <f t="shared" ref="P74:P137" si="21">IFERROR(O74/K74,0)</f>
        <v>-0.88749500003619053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17855260.769999988</v>
      </c>
      <c r="F75" s="153">
        <f>IFERROR(VLOOKUP($C75,'2026'!$C$8:$U$195,19,FALSE),0)</f>
        <v>2219039.3199999994</v>
      </c>
      <c r="G75" s="154">
        <f t="shared" si="14"/>
        <v>0.12427930057052876</v>
      </c>
      <c r="H75" s="155">
        <f t="shared" si="15"/>
        <v>2.5909433248487955E-4</v>
      </c>
      <c r="I75" s="156">
        <f t="shared" si="16"/>
        <v>-15636221.449999988</v>
      </c>
      <c r="J75" s="157">
        <f t="shared" si="17"/>
        <v>-0.87572069942947117</v>
      </c>
      <c r="K75" s="163">
        <f>VLOOKUP($C75,'2026'!$C$205:$U$392,VLOOKUP($L$4,Master!$D$9:$G$20,4,FALSE),FALSE)</f>
        <v>17855260.769999988</v>
      </c>
      <c r="L75" s="164">
        <f>VLOOKUP($C75,'2026'!$C$8:$U$195,VLOOKUP($L$4,Master!$D$9:$G$20,4,FALSE),FALSE)</f>
        <v>2219039.3199999994</v>
      </c>
      <c r="M75" s="155">
        <f t="shared" si="18"/>
        <v>0.12427930057052876</v>
      </c>
      <c r="N75" s="155">
        <f t="shared" si="19"/>
        <v>2.5909433248487955E-4</v>
      </c>
      <c r="O75" s="156">
        <f t="shared" si="20"/>
        <v>-15636221.449999988</v>
      </c>
      <c r="P75" s="157">
        <f t="shared" si="21"/>
        <v>-0.87572069942947117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185096.57999999996</v>
      </c>
      <c r="F76" s="153">
        <f>IFERROR(VLOOKUP($C76,'2026'!$C$8:$U$195,19,FALSE),0)</f>
        <v>120760.7</v>
      </c>
      <c r="G76" s="154">
        <f t="shared" si="14"/>
        <v>0.65241994206484</v>
      </c>
      <c r="H76" s="155">
        <f t="shared" si="15"/>
        <v>1.4099981318450365E-5</v>
      </c>
      <c r="I76" s="156">
        <f t="shared" si="16"/>
        <v>-64335.879999999961</v>
      </c>
      <c r="J76" s="157">
        <f t="shared" si="17"/>
        <v>-0.34758005793516</v>
      </c>
      <c r="K76" s="163">
        <f>VLOOKUP($C76,'2026'!$C$205:$U$392,VLOOKUP($L$4,Master!$D$9:$G$20,4,FALSE),FALSE)</f>
        <v>185096.57999999996</v>
      </c>
      <c r="L76" s="164">
        <f>VLOOKUP($C76,'2026'!$C$8:$U$195,VLOOKUP($L$4,Master!$D$9:$G$20,4,FALSE),FALSE)</f>
        <v>120760.7</v>
      </c>
      <c r="M76" s="155">
        <f t="shared" si="18"/>
        <v>0.65241994206484</v>
      </c>
      <c r="N76" s="155">
        <f t="shared" si="19"/>
        <v>1.4099981318450365E-5</v>
      </c>
      <c r="O76" s="156">
        <f t="shared" si="20"/>
        <v>-64335.879999999961</v>
      </c>
      <c r="P76" s="157">
        <f t="shared" si="21"/>
        <v>-0.34758005793516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2384198.9000000008</v>
      </c>
      <c r="F77" s="153">
        <f>IFERROR(VLOOKUP($C77,'2026'!$C$8:$U$195,19,FALSE),0)</f>
        <v>10257.14</v>
      </c>
      <c r="G77" s="154">
        <f t="shared" si="14"/>
        <v>4.3021326786116696E-3</v>
      </c>
      <c r="H77" s="155">
        <f t="shared" si="15"/>
        <v>1.1976204376153001E-6</v>
      </c>
      <c r="I77" s="156">
        <f t="shared" si="16"/>
        <v>-2373941.7600000007</v>
      </c>
      <c r="J77" s="157">
        <f t="shared" si="17"/>
        <v>-0.99569786732138832</v>
      </c>
      <c r="K77" s="163">
        <f>VLOOKUP($C77,'2026'!$C$205:$U$392,VLOOKUP($L$4,Master!$D$9:$G$20,4,FALSE),FALSE)</f>
        <v>2384198.9000000008</v>
      </c>
      <c r="L77" s="164">
        <f>VLOOKUP($C77,'2026'!$C$8:$U$195,VLOOKUP($L$4,Master!$D$9:$G$20,4,FALSE),FALSE)</f>
        <v>10257.14</v>
      </c>
      <c r="M77" s="155">
        <f t="shared" si="18"/>
        <v>4.3021326786116696E-3</v>
      </c>
      <c r="N77" s="155">
        <f t="shared" si="19"/>
        <v>1.1976204376153001E-6</v>
      </c>
      <c r="O77" s="156">
        <f t="shared" si="20"/>
        <v>-2373941.7600000007</v>
      </c>
      <c r="P77" s="157">
        <f t="shared" si="21"/>
        <v>-0.99569786732138832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513220.3</v>
      </c>
      <c r="F78" s="153">
        <f>IFERROR(VLOOKUP($C78,'2026'!$C$8:$U$195,19,FALSE),0)</f>
        <v>5547.3899999999994</v>
      </c>
      <c r="G78" s="154">
        <f t="shared" si="14"/>
        <v>1.0808983978225334E-2</v>
      </c>
      <c r="H78" s="155">
        <f t="shared" si="15"/>
        <v>6.4771151016976848E-7</v>
      </c>
      <c r="I78" s="156">
        <f t="shared" si="16"/>
        <v>-507672.91</v>
      </c>
      <c r="J78" s="157">
        <f t="shared" si="17"/>
        <v>-0.98919101602177462</v>
      </c>
      <c r="K78" s="163">
        <f>VLOOKUP($C78,'2026'!$C$205:$U$392,VLOOKUP($L$4,Master!$D$9:$G$20,4,FALSE),FALSE)</f>
        <v>513220.3</v>
      </c>
      <c r="L78" s="164">
        <f>VLOOKUP($C78,'2026'!$C$8:$U$195,VLOOKUP($L$4,Master!$D$9:$G$20,4,FALSE),FALSE)</f>
        <v>5547.3899999999994</v>
      </c>
      <c r="M78" s="155">
        <f t="shared" si="18"/>
        <v>1.0808983978225334E-2</v>
      </c>
      <c r="N78" s="155">
        <f t="shared" si="19"/>
        <v>6.4771151016976848E-7</v>
      </c>
      <c r="O78" s="156">
        <f t="shared" si="20"/>
        <v>-507672.91</v>
      </c>
      <c r="P78" s="157">
        <f t="shared" si="21"/>
        <v>-0.98919101602177462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1798333.37</v>
      </c>
      <c r="F80" s="148">
        <f>IFERROR(VLOOKUP($C80,'2026'!$C$8:$U$195,19,FALSE),0)</f>
        <v>0</v>
      </c>
      <c r="G80" s="149">
        <f t="shared" si="14"/>
        <v>0</v>
      </c>
      <c r="H80" s="150">
        <f t="shared" si="15"/>
        <v>0</v>
      </c>
      <c r="I80" s="148">
        <f t="shared" si="16"/>
        <v>-1798333.37</v>
      </c>
      <c r="J80" s="151">
        <f t="shared" si="17"/>
        <v>-1</v>
      </c>
      <c r="K80" s="147">
        <f>VLOOKUP($C80,'2026'!$C$205:$U$392,VLOOKUP($L$4,Master!$D$9:$G$20,4,FALSE),FALSE)</f>
        <v>1798333.37</v>
      </c>
      <c r="L80" s="148">
        <f>VLOOKUP($C80,'2026'!$C$8:$U$195,VLOOKUP($L$4,Master!$D$9:$G$20,4,FALSE),FALSE)</f>
        <v>0</v>
      </c>
      <c r="M80" s="150">
        <f t="shared" si="18"/>
        <v>0</v>
      </c>
      <c r="N80" s="150">
        <f t="shared" si="19"/>
        <v>0</v>
      </c>
      <c r="O80" s="148">
        <f t="shared" si="20"/>
        <v>-1798333.37</v>
      </c>
      <c r="P80" s="151">
        <f t="shared" si="21"/>
        <v>-1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1798333.37</v>
      </c>
      <c r="F81" s="153">
        <f>IFERROR(VLOOKUP($C81,'2026'!$C$8:$U$195,19,FALSE),0)</f>
        <v>0</v>
      </c>
      <c r="G81" s="154">
        <f t="shared" si="14"/>
        <v>0</v>
      </c>
      <c r="H81" s="155">
        <f t="shared" si="15"/>
        <v>0</v>
      </c>
      <c r="I81" s="156">
        <f t="shared" si="16"/>
        <v>-1798333.37</v>
      </c>
      <c r="J81" s="157">
        <f t="shared" si="17"/>
        <v>-1</v>
      </c>
      <c r="K81" s="163">
        <f>VLOOKUP($C81,'2026'!$C$205:$U$392,VLOOKUP($L$4,Master!$D$9:$G$20,4,FALSE),FALSE)</f>
        <v>1798333.37</v>
      </c>
      <c r="L81" s="164">
        <f>VLOOKUP($C81,'2026'!$C$8:$U$195,VLOOKUP($L$4,Master!$D$9:$G$20,4,FALSE),FALSE)</f>
        <v>0</v>
      </c>
      <c r="M81" s="155">
        <f t="shared" si="18"/>
        <v>0</v>
      </c>
      <c r="N81" s="155">
        <f t="shared" si="19"/>
        <v>0</v>
      </c>
      <c r="O81" s="156">
        <f t="shared" si="20"/>
        <v>-1798333.37</v>
      </c>
      <c r="P81" s="157">
        <f t="shared" si="21"/>
        <v>-1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3037886.6000000015</v>
      </c>
      <c r="F82" s="148">
        <f>IFERROR(VLOOKUP($C82,'2026'!$C$8:$U$195,19,FALSE),0)</f>
        <v>283025.37</v>
      </c>
      <c r="G82" s="149">
        <f t="shared" si="14"/>
        <v>9.3165218872883496E-2</v>
      </c>
      <c r="H82" s="150">
        <f t="shared" si="15"/>
        <v>3.3045953109310415E-5</v>
      </c>
      <c r="I82" s="148">
        <f t="shared" si="16"/>
        <v>-2754861.2300000014</v>
      </c>
      <c r="J82" s="151">
        <f t="shared" si="17"/>
        <v>-0.90683478112711646</v>
      </c>
      <c r="K82" s="147">
        <f>VLOOKUP($C82,'2026'!$C$205:$U$392,VLOOKUP($L$4,Master!$D$9:$G$20,4,FALSE),FALSE)</f>
        <v>3037886.6000000015</v>
      </c>
      <c r="L82" s="148">
        <f>VLOOKUP($C82,'2026'!$C$8:$U$195,VLOOKUP($L$4,Master!$D$9:$G$20,4,FALSE),FALSE)</f>
        <v>283025.37</v>
      </c>
      <c r="M82" s="150">
        <f t="shared" si="18"/>
        <v>9.3165218872883496E-2</v>
      </c>
      <c r="N82" s="150">
        <f t="shared" si="19"/>
        <v>3.3045953109310415E-5</v>
      </c>
      <c r="O82" s="148">
        <f t="shared" si="20"/>
        <v>-2754861.2300000014</v>
      </c>
      <c r="P82" s="151">
        <f t="shared" si="21"/>
        <v>-0.90683478112711646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1969436.4500000018</v>
      </c>
      <c r="F85" s="153">
        <f>IFERROR(VLOOKUP($C85,'2026'!$C$8:$U$195,19,FALSE),0)</f>
        <v>78880.78</v>
      </c>
      <c r="G85" s="154">
        <f t="shared" si="14"/>
        <v>4.0052462723536943E-2</v>
      </c>
      <c r="H85" s="155">
        <f t="shared" si="15"/>
        <v>9.2100950423837649E-6</v>
      </c>
      <c r="I85" s="156">
        <f t="shared" si="16"/>
        <v>-1890555.6700000018</v>
      </c>
      <c r="J85" s="157">
        <f t="shared" si="17"/>
        <v>-0.95994753727646309</v>
      </c>
      <c r="K85" s="163">
        <f>VLOOKUP($C85,'2026'!$C$205:$U$392,VLOOKUP($L$4,Master!$D$9:$G$20,4,FALSE),FALSE)</f>
        <v>1969436.4500000018</v>
      </c>
      <c r="L85" s="164">
        <f>VLOOKUP($C85,'2026'!$C$8:$U$195,VLOOKUP($L$4,Master!$D$9:$G$20,4,FALSE),FALSE)</f>
        <v>78880.78</v>
      </c>
      <c r="M85" s="155">
        <f t="shared" si="18"/>
        <v>4.0052462723536943E-2</v>
      </c>
      <c r="N85" s="155">
        <f t="shared" si="19"/>
        <v>9.2100950423837649E-6</v>
      </c>
      <c r="O85" s="156">
        <f t="shared" si="20"/>
        <v>-1890555.6700000018</v>
      </c>
      <c r="P85" s="157">
        <f t="shared" si="21"/>
        <v>-0.95994753727646309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1068450.1499999997</v>
      </c>
      <c r="F86" s="153">
        <f>IFERROR(VLOOKUP($C86,'2026'!$C$8:$U$195,19,FALSE),0)</f>
        <v>204144.59</v>
      </c>
      <c r="G86" s="154">
        <f t="shared" si="14"/>
        <v>0.19106608764105659</v>
      </c>
      <c r="H86" s="155">
        <f t="shared" si="15"/>
        <v>2.383585806692665E-5</v>
      </c>
      <c r="I86" s="156">
        <f t="shared" si="16"/>
        <v>-864305.55999999971</v>
      </c>
      <c r="J86" s="157">
        <f t="shared" si="17"/>
        <v>-0.80893391235894341</v>
      </c>
      <c r="K86" s="163">
        <f>VLOOKUP($C86,'2026'!$C$205:$U$392,VLOOKUP($L$4,Master!$D$9:$G$20,4,FALSE),FALSE)</f>
        <v>1068450.1499999997</v>
      </c>
      <c r="L86" s="164">
        <f>VLOOKUP($C86,'2026'!$C$8:$U$195,VLOOKUP($L$4,Master!$D$9:$G$20,4,FALSE),FALSE)</f>
        <v>204144.59</v>
      </c>
      <c r="M86" s="155">
        <f t="shared" si="18"/>
        <v>0.19106608764105659</v>
      </c>
      <c r="N86" s="155">
        <f t="shared" si="19"/>
        <v>2.383585806692665E-5</v>
      </c>
      <c r="O86" s="156">
        <f t="shared" si="20"/>
        <v>-864305.55999999971</v>
      </c>
      <c r="P86" s="157">
        <f t="shared" si="21"/>
        <v>-0.80893391235894341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649489.29999999993</v>
      </c>
      <c r="F87" s="148">
        <f>IFERROR(VLOOKUP($C87,'2026'!$C$8:$U$195,19,FALSE),0)</f>
        <v>396485.44</v>
      </c>
      <c r="G87" s="149">
        <f t="shared" si="14"/>
        <v>0.61045723155100484</v>
      </c>
      <c r="H87" s="150">
        <f t="shared" si="15"/>
        <v>4.6293515167083111E-5</v>
      </c>
      <c r="I87" s="148">
        <f t="shared" si="16"/>
        <v>-253003.85999999993</v>
      </c>
      <c r="J87" s="151">
        <f t="shared" si="17"/>
        <v>-0.38954276844899516</v>
      </c>
      <c r="K87" s="147">
        <f>VLOOKUP($C87,'2026'!$C$205:$U$392,VLOOKUP($L$4,Master!$D$9:$G$20,4,FALSE),FALSE)</f>
        <v>649489.29999999993</v>
      </c>
      <c r="L87" s="148">
        <f>VLOOKUP($C87,'2026'!$C$8:$U$195,VLOOKUP($L$4,Master!$D$9:$G$20,4,FALSE),FALSE)</f>
        <v>396485.44</v>
      </c>
      <c r="M87" s="150">
        <f t="shared" si="18"/>
        <v>0.61045723155100484</v>
      </c>
      <c r="N87" s="150">
        <f t="shared" si="19"/>
        <v>4.6293515167083111E-5</v>
      </c>
      <c r="O87" s="148">
        <f t="shared" si="20"/>
        <v>-253003.85999999993</v>
      </c>
      <c r="P87" s="151">
        <f t="shared" si="21"/>
        <v>-0.38954276844899516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608077.19999999995</v>
      </c>
      <c r="F89" s="153">
        <f>IFERROR(VLOOKUP($C89,'2026'!$C$8:$U$195,19,FALSE),0)</f>
        <v>366147.38</v>
      </c>
      <c r="G89" s="154">
        <f t="shared" si="14"/>
        <v>0.60213962963913137</v>
      </c>
      <c r="H89" s="155">
        <f t="shared" si="15"/>
        <v>4.2751252831422368E-5</v>
      </c>
      <c r="I89" s="156">
        <f t="shared" si="16"/>
        <v>-241929.81999999995</v>
      </c>
      <c r="J89" s="157">
        <f t="shared" si="17"/>
        <v>-0.39786037036086858</v>
      </c>
      <c r="K89" s="163">
        <f>VLOOKUP($C89,'2026'!$C$205:$U$392,VLOOKUP($L$4,Master!$D$9:$G$20,4,FALSE),FALSE)</f>
        <v>608077.19999999995</v>
      </c>
      <c r="L89" s="164">
        <f>VLOOKUP($C89,'2026'!$C$8:$U$195,VLOOKUP($L$4,Master!$D$9:$G$20,4,FALSE),FALSE)</f>
        <v>366147.38</v>
      </c>
      <c r="M89" s="155">
        <f t="shared" si="18"/>
        <v>0.60213962963913137</v>
      </c>
      <c r="N89" s="155">
        <f t="shared" si="19"/>
        <v>4.2751252831422368E-5</v>
      </c>
      <c r="O89" s="156">
        <f t="shared" si="20"/>
        <v>-241929.81999999995</v>
      </c>
      <c r="P89" s="157">
        <f t="shared" si="21"/>
        <v>-0.39786037036086858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41412.100000000006</v>
      </c>
      <c r="F94" s="153">
        <f>IFERROR(VLOOKUP($C94,'2026'!$C$8:$U$195,19,FALSE),0)</f>
        <v>30338.06</v>
      </c>
      <c r="G94" s="154">
        <f t="shared" si="14"/>
        <v>0.73258926738803387</v>
      </c>
      <c r="H94" s="155">
        <f t="shared" si="15"/>
        <v>3.5422623356607431E-6</v>
      </c>
      <c r="I94" s="156">
        <f t="shared" si="16"/>
        <v>-11074.040000000005</v>
      </c>
      <c r="J94" s="157">
        <f t="shared" si="17"/>
        <v>-0.26741073261196613</v>
      </c>
      <c r="K94" s="163">
        <f>VLOOKUP($C94,'2026'!$C$205:$U$392,VLOOKUP($L$4,Master!$D$9:$G$20,4,FALSE),FALSE)</f>
        <v>41412.100000000006</v>
      </c>
      <c r="L94" s="164">
        <f>VLOOKUP($C94,'2026'!$C$8:$U$195,VLOOKUP($L$4,Master!$D$9:$G$20,4,FALSE),FALSE)</f>
        <v>30338.06</v>
      </c>
      <c r="M94" s="155">
        <f t="shared" si="18"/>
        <v>0.73258926738803387</v>
      </c>
      <c r="N94" s="155">
        <f t="shared" si="19"/>
        <v>3.5422623356607431E-6</v>
      </c>
      <c r="O94" s="156">
        <f t="shared" si="20"/>
        <v>-11074.040000000005</v>
      </c>
      <c r="P94" s="157">
        <f t="shared" si="21"/>
        <v>-0.26741073261196613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877380.21999999927</v>
      </c>
      <c r="F95" s="148">
        <f>IFERROR(VLOOKUP($C95,'2026'!$C$8:$U$195,19,FALSE),0)</f>
        <v>110474.31000000001</v>
      </c>
      <c r="G95" s="149">
        <f t="shared" si="14"/>
        <v>0.12591383699076336</v>
      </c>
      <c r="H95" s="150">
        <f t="shared" si="15"/>
        <v>1.2898945660042502E-5</v>
      </c>
      <c r="I95" s="148">
        <f t="shared" si="16"/>
        <v>-766905.90999999922</v>
      </c>
      <c r="J95" s="151">
        <f t="shared" si="17"/>
        <v>-0.87408616300923658</v>
      </c>
      <c r="K95" s="147">
        <f>VLOOKUP($C95,'2026'!$C$205:$U$392,VLOOKUP($L$4,Master!$D$9:$G$20,4,FALSE),FALSE)</f>
        <v>877380.21999999927</v>
      </c>
      <c r="L95" s="148">
        <f>VLOOKUP($C95,'2026'!$C$8:$U$195,VLOOKUP($L$4,Master!$D$9:$G$20,4,FALSE),FALSE)</f>
        <v>110474.31000000001</v>
      </c>
      <c r="M95" s="150">
        <f t="shared" si="18"/>
        <v>0.12591383699076336</v>
      </c>
      <c r="N95" s="150">
        <f t="shared" si="19"/>
        <v>1.2898945660042502E-5</v>
      </c>
      <c r="O95" s="148">
        <f t="shared" si="20"/>
        <v>-766905.90999999922</v>
      </c>
      <c r="P95" s="151">
        <f t="shared" si="21"/>
        <v>-0.87408616300923658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877380.21999999927</v>
      </c>
      <c r="F96" s="153">
        <f>IFERROR(VLOOKUP($C96,'2026'!$C$8:$U$195,19,FALSE),0)</f>
        <v>110474.31000000001</v>
      </c>
      <c r="G96" s="154">
        <f t="shared" si="14"/>
        <v>0.12591383699076336</v>
      </c>
      <c r="H96" s="155">
        <f t="shared" si="15"/>
        <v>1.2898945660042502E-5</v>
      </c>
      <c r="I96" s="156">
        <f t="shared" si="16"/>
        <v>-766905.90999999922</v>
      </c>
      <c r="J96" s="157">
        <f t="shared" si="17"/>
        <v>-0.87408616300923658</v>
      </c>
      <c r="K96" s="163">
        <f>VLOOKUP($C96,'2026'!$C$205:$U$392,VLOOKUP($L$4,Master!$D$9:$G$20,4,FALSE),FALSE)</f>
        <v>877380.21999999927</v>
      </c>
      <c r="L96" s="164">
        <f>VLOOKUP($C96,'2026'!$C$8:$U$195,VLOOKUP($L$4,Master!$D$9:$G$20,4,FALSE),FALSE)</f>
        <v>110474.31000000001</v>
      </c>
      <c r="M96" s="155">
        <f t="shared" si="18"/>
        <v>0.12591383699076336</v>
      </c>
      <c r="N96" s="155">
        <f t="shared" si="19"/>
        <v>1.2898945660042502E-5</v>
      </c>
      <c r="O96" s="156">
        <f t="shared" si="20"/>
        <v>-766905.90999999922</v>
      </c>
      <c r="P96" s="157">
        <f t="shared" si="21"/>
        <v>-0.87408616300923658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2278035.5100000016</v>
      </c>
      <c r="F97" s="143">
        <f>IFERROR(VLOOKUP($C97,'2026'!$C$8:$U$195,19,FALSE),0)</f>
        <v>1291581.4099999999</v>
      </c>
      <c r="G97" s="144">
        <f t="shared" si="14"/>
        <v>0.56697158772560086</v>
      </c>
      <c r="H97" s="145">
        <f t="shared" si="15"/>
        <v>1.5080463886229362E-4</v>
      </c>
      <c r="I97" s="143">
        <f t="shared" si="16"/>
        <v>-986454.10000000172</v>
      </c>
      <c r="J97" s="146">
        <f t="shared" si="17"/>
        <v>-0.43302841227439909</v>
      </c>
      <c r="K97" s="142">
        <f>VLOOKUP($C97,'2026'!$C$205:$U$392,VLOOKUP($L$4,Master!$D$9:$G$20,4,FALSE),FALSE)</f>
        <v>2278035.5100000016</v>
      </c>
      <c r="L97" s="143">
        <f>VLOOKUP($C97,'2026'!$C$8:$U$195,VLOOKUP($L$4,Master!$D$9:$G$20,4,FALSE),FALSE)</f>
        <v>1291581.4099999999</v>
      </c>
      <c r="M97" s="145">
        <f t="shared" si="18"/>
        <v>0.56697158772560086</v>
      </c>
      <c r="N97" s="145">
        <f t="shared" si="19"/>
        <v>1.5080463886229362E-4</v>
      </c>
      <c r="O97" s="143">
        <f t="shared" si="20"/>
        <v>-986454.10000000172</v>
      </c>
      <c r="P97" s="146">
        <f t="shared" si="21"/>
        <v>-0.43302841227439909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2278035.5100000016</v>
      </c>
      <c r="F108" s="148">
        <f>IFERROR(VLOOKUP($C108,'2026'!$C$8:$U$195,19,FALSE),0)</f>
        <v>1291581.4099999999</v>
      </c>
      <c r="G108" s="149">
        <f t="shared" si="14"/>
        <v>0.56697158772560086</v>
      </c>
      <c r="H108" s="150">
        <f t="shared" si="15"/>
        <v>1.5080463886229362E-4</v>
      </c>
      <c r="I108" s="148">
        <f t="shared" si="16"/>
        <v>-986454.10000000172</v>
      </c>
      <c r="J108" s="151">
        <f t="shared" si="17"/>
        <v>-0.43302841227439909</v>
      </c>
      <c r="K108" s="147">
        <f>VLOOKUP($C108,'2026'!$C$205:$U$392,VLOOKUP($L$4,Master!$D$9:$G$20,4,FALSE),FALSE)</f>
        <v>2278035.5100000016</v>
      </c>
      <c r="L108" s="148">
        <f>VLOOKUP($C108,'2026'!$C$8:$U$195,VLOOKUP($L$4,Master!$D$9:$G$20,4,FALSE),FALSE)</f>
        <v>1291581.4099999999</v>
      </c>
      <c r="M108" s="150">
        <f t="shared" si="18"/>
        <v>0.56697158772560086</v>
      </c>
      <c r="N108" s="150">
        <f t="shared" si="19"/>
        <v>1.5080463886229362E-4</v>
      </c>
      <c r="O108" s="148">
        <f t="shared" si="20"/>
        <v>-986454.10000000172</v>
      </c>
      <c r="P108" s="151">
        <f t="shared" si="21"/>
        <v>-0.43302841227439909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2278035.5100000016</v>
      </c>
      <c r="F109" s="153">
        <f>IFERROR(VLOOKUP($C109,'2026'!$C$8:$U$195,19,FALSE),0)</f>
        <v>1291581.4099999999</v>
      </c>
      <c r="G109" s="154">
        <f t="shared" si="14"/>
        <v>0.56697158772560086</v>
      </c>
      <c r="H109" s="155">
        <f t="shared" si="15"/>
        <v>1.5080463886229362E-4</v>
      </c>
      <c r="I109" s="156">
        <f t="shared" si="16"/>
        <v>-986454.10000000172</v>
      </c>
      <c r="J109" s="157">
        <f t="shared" si="17"/>
        <v>-0.43302841227439909</v>
      </c>
      <c r="K109" s="163">
        <f>VLOOKUP($C109,'2026'!$C$205:$U$392,VLOOKUP($L$4,Master!$D$9:$G$20,4,FALSE),FALSE)</f>
        <v>2278035.5100000016</v>
      </c>
      <c r="L109" s="164">
        <f>VLOOKUP($C109,'2026'!$C$8:$U$195,VLOOKUP($L$4,Master!$D$9:$G$20,4,FALSE),FALSE)</f>
        <v>1291581.4099999999</v>
      </c>
      <c r="M109" s="155">
        <f t="shared" si="18"/>
        <v>0.56697158772560086</v>
      </c>
      <c r="N109" s="155">
        <f t="shared" si="19"/>
        <v>1.5080463886229362E-4</v>
      </c>
      <c r="O109" s="156">
        <f t="shared" si="20"/>
        <v>-986454.10000000172</v>
      </c>
      <c r="P109" s="157">
        <f t="shared" si="21"/>
        <v>-0.43302841227439909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1450588.5299999998</v>
      </c>
      <c r="F110" s="143">
        <f>IFERROR(VLOOKUP($C110,'2026'!$C$8:$U$195,19,FALSE),0)</f>
        <v>271179.65999999997</v>
      </c>
      <c r="G110" s="144">
        <f t="shared" si="14"/>
        <v>0.18694457759155175</v>
      </c>
      <c r="H110" s="145">
        <f t="shared" si="15"/>
        <v>3.1662851738551707E-5</v>
      </c>
      <c r="I110" s="143">
        <f t="shared" si="16"/>
        <v>-1179408.8699999999</v>
      </c>
      <c r="J110" s="146">
        <f t="shared" si="17"/>
        <v>-0.8130554224084483</v>
      </c>
      <c r="K110" s="142">
        <f>VLOOKUP($C110,'2026'!$C$205:$U$392,VLOOKUP($L$4,Master!$D$9:$G$20,4,FALSE),FALSE)</f>
        <v>1450588.5299999998</v>
      </c>
      <c r="L110" s="143">
        <f>VLOOKUP($C110,'2026'!$C$8:$U$195,VLOOKUP($L$4,Master!$D$9:$G$20,4,FALSE),FALSE)</f>
        <v>271179.65999999997</v>
      </c>
      <c r="M110" s="145">
        <f t="shared" si="18"/>
        <v>0.18694457759155175</v>
      </c>
      <c r="N110" s="145">
        <f t="shared" si="19"/>
        <v>3.1662851738551707E-5</v>
      </c>
      <c r="O110" s="143">
        <f t="shared" si="20"/>
        <v>-1179408.8699999999</v>
      </c>
      <c r="P110" s="146">
        <f t="shared" si="21"/>
        <v>-0.8130554224084483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1450588.5299999998</v>
      </c>
      <c r="F121" s="148">
        <f>IFERROR(VLOOKUP($C121,'2026'!$C$8:$U$195,19,FALSE),0)</f>
        <v>271179.65999999997</v>
      </c>
      <c r="G121" s="149">
        <f t="shared" si="14"/>
        <v>0.18694457759155175</v>
      </c>
      <c r="H121" s="150">
        <f t="shared" si="15"/>
        <v>3.1662851738551707E-5</v>
      </c>
      <c r="I121" s="148">
        <f t="shared" si="16"/>
        <v>-1179408.8699999999</v>
      </c>
      <c r="J121" s="151">
        <f t="shared" si="17"/>
        <v>-0.8130554224084483</v>
      </c>
      <c r="K121" s="147">
        <f>VLOOKUP($C121,'2026'!$C$205:$U$392,VLOOKUP($L$4,Master!$D$9:$G$20,4,FALSE),FALSE)</f>
        <v>1450588.5299999998</v>
      </c>
      <c r="L121" s="148">
        <f>VLOOKUP($C121,'2026'!$C$8:$U$195,VLOOKUP($L$4,Master!$D$9:$G$20,4,FALSE),FALSE)</f>
        <v>271179.65999999997</v>
      </c>
      <c r="M121" s="150">
        <f t="shared" si="18"/>
        <v>0.18694457759155175</v>
      </c>
      <c r="N121" s="150">
        <f t="shared" si="19"/>
        <v>3.1662851738551707E-5</v>
      </c>
      <c r="O121" s="148">
        <f t="shared" si="20"/>
        <v>-1179408.8699999999</v>
      </c>
      <c r="P121" s="151">
        <f t="shared" si="21"/>
        <v>-0.8130554224084483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1450588.5299999998</v>
      </c>
      <c r="F122" s="153">
        <f>IFERROR(VLOOKUP($C122,'2026'!$C$8:$U$195,19,FALSE),0)</f>
        <v>271179.65999999997</v>
      </c>
      <c r="G122" s="154">
        <f t="shared" si="14"/>
        <v>0.18694457759155175</v>
      </c>
      <c r="H122" s="155">
        <f t="shared" si="15"/>
        <v>3.1662851738551707E-5</v>
      </c>
      <c r="I122" s="156">
        <f t="shared" si="16"/>
        <v>-1179408.8699999999</v>
      </c>
      <c r="J122" s="157">
        <f t="shared" si="17"/>
        <v>-0.8130554224084483</v>
      </c>
      <c r="K122" s="163">
        <f>VLOOKUP($C122,'2026'!$C$205:$U$392,VLOOKUP($L$4,Master!$D$9:$G$20,4,FALSE),FALSE)</f>
        <v>1450588.5299999998</v>
      </c>
      <c r="L122" s="164">
        <f>VLOOKUP($C122,'2026'!$C$8:$U$195,VLOOKUP($L$4,Master!$D$9:$G$20,4,FALSE),FALSE)</f>
        <v>271179.65999999997</v>
      </c>
      <c r="M122" s="155">
        <f t="shared" si="18"/>
        <v>0.18694457759155175</v>
      </c>
      <c r="N122" s="155">
        <f t="shared" si="19"/>
        <v>3.1662851738551707E-5</v>
      </c>
      <c r="O122" s="156">
        <f t="shared" si="20"/>
        <v>-1179408.8699999999</v>
      </c>
      <c r="P122" s="157">
        <f t="shared" si="21"/>
        <v>-0.8130554224084483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45886950.679999985</v>
      </c>
      <c r="F123" s="143">
        <f>IFERROR(VLOOKUP($C123,'2026'!$C$8:$U$195,19,FALSE),0)</f>
        <v>30735686.260000002</v>
      </c>
      <c r="G123" s="144">
        <f t="shared" si="14"/>
        <v>0.66981322150474198</v>
      </c>
      <c r="H123" s="145">
        <f t="shared" si="15"/>
        <v>3.5886890526119143E-3</v>
      </c>
      <c r="I123" s="143">
        <f t="shared" si="16"/>
        <v>-15151264.419999983</v>
      </c>
      <c r="J123" s="146">
        <f t="shared" si="17"/>
        <v>-0.33018677849525802</v>
      </c>
      <c r="K123" s="142">
        <f>VLOOKUP($C123,'2026'!$C$205:$U$392,VLOOKUP($L$4,Master!$D$9:$G$20,4,FALSE),FALSE)</f>
        <v>45886950.679999985</v>
      </c>
      <c r="L123" s="143">
        <f>VLOOKUP($C123,'2026'!$C$8:$U$195,VLOOKUP($L$4,Master!$D$9:$G$20,4,FALSE),FALSE)</f>
        <v>30735686.260000002</v>
      </c>
      <c r="M123" s="145">
        <f t="shared" si="18"/>
        <v>0.66981322150474198</v>
      </c>
      <c r="N123" s="145">
        <f t="shared" si="19"/>
        <v>3.5886890526119143E-3</v>
      </c>
      <c r="O123" s="143">
        <f t="shared" si="20"/>
        <v>-15151264.419999983</v>
      </c>
      <c r="P123" s="146">
        <f t="shared" si="21"/>
        <v>-0.33018677849525802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42259503.829999991</v>
      </c>
      <c r="F138" s="148">
        <f>IFERROR(VLOOKUP($C138,'2026'!$C$8:$U$195,19,FALSE),0)</f>
        <v>29822646.770000003</v>
      </c>
      <c r="G138" s="149">
        <f t="shared" ref="G138:G196" si="22">IFERROR(F138/E138,0)</f>
        <v>0.7057027193213028</v>
      </c>
      <c r="H138" s="150">
        <f t="shared" ref="H138:H196" si="23">F138/$D$4</f>
        <v>3.4820828491698391E-3</v>
      </c>
      <c r="I138" s="148">
        <f t="shared" ref="I138:I196" si="24">F138-E138</f>
        <v>-12436857.059999987</v>
      </c>
      <c r="J138" s="151">
        <f t="shared" ref="J138:J196" si="25">IFERROR(I138/E138,0)</f>
        <v>-0.2942972806786972</v>
      </c>
      <c r="K138" s="147">
        <f>VLOOKUP($C138,'2026'!$C$205:$U$392,VLOOKUP($L$4,Master!$D$9:$G$20,4,FALSE),FALSE)</f>
        <v>42259503.829999991</v>
      </c>
      <c r="L138" s="148">
        <f>VLOOKUP($C138,'2026'!$C$8:$U$195,VLOOKUP($L$4,Master!$D$9:$G$20,4,FALSE),FALSE)</f>
        <v>29822646.770000003</v>
      </c>
      <c r="M138" s="150">
        <f t="shared" ref="M138:M196" si="26">IFERROR(L138/K138,0)</f>
        <v>0.7057027193213028</v>
      </c>
      <c r="N138" s="150">
        <f t="shared" ref="N138:N196" si="27">L138/$D$4</f>
        <v>3.4820828491698391E-3</v>
      </c>
      <c r="O138" s="148">
        <f t="shared" ref="O138:O196" si="28">L138-K138</f>
        <v>-12436857.059999987</v>
      </c>
      <c r="P138" s="151">
        <f t="shared" ref="P138:P196" si="29">IFERROR(O138/K138,0)</f>
        <v>-0.2942972806786972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42259503.829999991</v>
      </c>
      <c r="F139" s="153">
        <f>IFERROR(VLOOKUP($C139,'2026'!$C$8:$U$195,19,FALSE),0)</f>
        <v>29822646.770000003</v>
      </c>
      <c r="G139" s="154">
        <f t="shared" si="22"/>
        <v>0.7057027193213028</v>
      </c>
      <c r="H139" s="155">
        <f t="shared" si="23"/>
        <v>3.4820828491698391E-3</v>
      </c>
      <c r="I139" s="156">
        <f t="shared" si="24"/>
        <v>-12436857.059999987</v>
      </c>
      <c r="J139" s="157">
        <f t="shared" si="25"/>
        <v>-0.2942972806786972</v>
      </c>
      <c r="K139" s="163">
        <f>VLOOKUP($C139,'2026'!$C$205:$U$392,VLOOKUP($L$4,Master!$D$9:$G$20,4,FALSE),FALSE)</f>
        <v>42259503.829999991</v>
      </c>
      <c r="L139" s="164">
        <f>VLOOKUP($C139,'2026'!$C$8:$U$195,VLOOKUP($L$4,Master!$D$9:$G$20,4,FALSE),FALSE)</f>
        <v>29822646.770000003</v>
      </c>
      <c r="M139" s="155">
        <f t="shared" si="26"/>
        <v>0.7057027193213028</v>
      </c>
      <c r="N139" s="155">
        <f t="shared" si="27"/>
        <v>3.4820828491698391E-3</v>
      </c>
      <c r="O139" s="156">
        <f t="shared" si="28"/>
        <v>-12436857.059999987</v>
      </c>
      <c r="P139" s="157">
        <f t="shared" si="29"/>
        <v>-0.2942972806786972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2133427.5100000007</v>
      </c>
      <c r="F140" s="148">
        <f>IFERROR(VLOOKUP($C140,'2026'!$C$8:$U$195,19,FALSE),0)</f>
        <v>528703.14999999991</v>
      </c>
      <c r="G140" s="149">
        <f t="shared" si="22"/>
        <v>0.24781866153024329</v>
      </c>
      <c r="H140" s="150">
        <f t="shared" si="23"/>
        <v>6.1731213366648753E-5</v>
      </c>
      <c r="I140" s="148">
        <f t="shared" si="24"/>
        <v>-1604724.3600000008</v>
      </c>
      <c r="J140" s="151">
        <f t="shared" si="25"/>
        <v>-0.75218133846975666</v>
      </c>
      <c r="K140" s="147">
        <f>VLOOKUP($C140,'2026'!$C$205:$U$392,VLOOKUP($L$4,Master!$D$9:$G$20,4,FALSE),FALSE)</f>
        <v>2133427.5100000007</v>
      </c>
      <c r="L140" s="148">
        <f>VLOOKUP($C140,'2026'!$C$8:$U$195,VLOOKUP($L$4,Master!$D$9:$G$20,4,FALSE),FALSE)</f>
        <v>528703.14999999991</v>
      </c>
      <c r="M140" s="150">
        <f t="shared" si="26"/>
        <v>0.24781866153024329</v>
      </c>
      <c r="N140" s="150">
        <f t="shared" si="27"/>
        <v>6.1731213366648753E-5</v>
      </c>
      <c r="O140" s="148">
        <f t="shared" si="28"/>
        <v>-1604724.3600000008</v>
      </c>
      <c r="P140" s="151">
        <f t="shared" si="29"/>
        <v>-0.75218133846975666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2133427.5100000007</v>
      </c>
      <c r="F141" s="153">
        <f>IFERROR(VLOOKUP($C141,'2026'!$C$8:$U$195,19,FALSE),0)</f>
        <v>528703.14999999991</v>
      </c>
      <c r="G141" s="154">
        <f t="shared" si="22"/>
        <v>0.24781866153024329</v>
      </c>
      <c r="H141" s="155">
        <f t="shared" si="23"/>
        <v>6.1731213366648753E-5</v>
      </c>
      <c r="I141" s="156">
        <f t="shared" si="24"/>
        <v>-1604724.3600000008</v>
      </c>
      <c r="J141" s="157">
        <f t="shared" si="25"/>
        <v>-0.75218133846975666</v>
      </c>
      <c r="K141" s="163">
        <f>VLOOKUP($C141,'2026'!$C$205:$U$392,VLOOKUP($L$4,Master!$D$9:$G$20,4,FALSE),FALSE)</f>
        <v>2133427.5100000007</v>
      </c>
      <c r="L141" s="164">
        <f>VLOOKUP($C141,'2026'!$C$8:$U$195,VLOOKUP($L$4,Master!$D$9:$G$20,4,FALSE),FALSE)</f>
        <v>528703.14999999991</v>
      </c>
      <c r="M141" s="155">
        <f t="shared" si="26"/>
        <v>0.24781866153024329</v>
      </c>
      <c r="N141" s="155">
        <f t="shared" si="27"/>
        <v>6.1731213366648753E-5</v>
      </c>
      <c r="O141" s="156">
        <f t="shared" si="28"/>
        <v>-1604724.3600000008</v>
      </c>
      <c r="P141" s="157">
        <f t="shared" si="29"/>
        <v>-0.75218133846975666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1494019.3399999992</v>
      </c>
      <c r="F142" s="148">
        <f>IFERROR(VLOOKUP($C142,'2026'!$C$8:$U$195,19,FALSE),0)</f>
        <v>384336.33999999997</v>
      </c>
      <c r="G142" s="149">
        <f t="shared" si="22"/>
        <v>0.25724990949581694</v>
      </c>
      <c r="H142" s="150">
        <f t="shared" si="23"/>
        <v>4.4874990075426752E-5</v>
      </c>
      <c r="I142" s="148">
        <f t="shared" si="24"/>
        <v>-1109682.9999999991</v>
      </c>
      <c r="J142" s="151">
        <f t="shared" si="25"/>
        <v>-0.74275009050418295</v>
      </c>
      <c r="K142" s="147">
        <f>VLOOKUP($C142,'2026'!$C$205:$U$392,VLOOKUP($L$4,Master!$D$9:$G$20,4,FALSE),FALSE)</f>
        <v>1494019.3399999992</v>
      </c>
      <c r="L142" s="148">
        <f>VLOOKUP($C142,'2026'!$C$8:$U$195,VLOOKUP($L$4,Master!$D$9:$G$20,4,FALSE),FALSE)</f>
        <v>384336.33999999997</v>
      </c>
      <c r="M142" s="150">
        <f t="shared" si="26"/>
        <v>0.25724990949581694</v>
      </c>
      <c r="N142" s="150">
        <f t="shared" si="27"/>
        <v>4.4874990075426752E-5</v>
      </c>
      <c r="O142" s="148">
        <f t="shared" si="28"/>
        <v>-1109682.9999999991</v>
      </c>
      <c r="P142" s="151">
        <f t="shared" si="29"/>
        <v>-0.74275009050418295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1494019.3399999992</v>
      </c>
      <c r="F143" s="153">
        <f>IFERROR(VLOOKUP($C143,'2026'!$C$8:$U$195,19,FALSE),0)</f>
        <v>384336.33999999997</v>
      </c>
      <c r="G143" s="154">
        <f t="shared" si="22"/>
        <v>0.25724990949581694</v>
      </c>
      <c r="H143" s="155">
        <f t="shared" si="23"/>
        <v>4.4874990075426752E-5</v>
      </c>
      <c r="I143" s="156">
        <f t="shared" si="24"/>
        <v>-1109682.9999999991</v>
      </c>
      <c r="J143" s="157">
        <f t="shared" si="25"/>
        <v>-0.74275009050418295</v>
      </c>
      <c r="K143" s="163">
        <f>VLOOKUP($C143,'2026'!$C$205:$U$392,VLOOKUP($L$4,Master!$D$9:$G$20,4,FALSE),FALSE)</f>
        <v>1494019.3399999992</v>
      </c>
      <c r="L143" s="164">
        <f>VLOOKUP($C143,'2026'!$C$8:$U$195,VLOOKUP($L$4,Master!$D$9:$G$20,4,FALSE),FALSE)</f>
        <v>384336.33999999997</v>
      </c>
      <c r="M143" s="155">
        <f t="shared" si="26"/>
        <v>0.25724990949581694</v>
      </c>
      <c r="N143" s="155">
        <f t="shared" si="27"/>
        <v>4.4874990075426752E-5</v>
      </c>
      <c r="O143" s="156">
        <f t="shared" si="28"/>
        <v>-1109682.9999999991</v>
      </c>
      <c r="P143" s="157">
        <f t="shared" si="29"/>
        <v>-0.74275009050418295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4450797.6100000041</v>
      </c>
      <c r="F144" s="143">
        <f>IFERROR(VLOOKUP($C144,'2026'!$C$8:$U$195,19,FALSE),0)</f>
        <v>1056815.9000000001</v>
      </c>
      <c r="G144" s="144">
        <f t="shared" si="22"/>
        <v>0.23744416003674432</v>
      </c>
      <c r="H144" s="145">
        <f t="shared" si="23"/>
        <v>1.2339349181514608E-4</v>
      </c>
      <c r="I144" s="143">
        <f t="shared" si="24"/>
        <v>-3393981.7100000037</v>
      </c>
      <c r="J144" s="146">
        <f t="shared" si="25"/>
        <v>-0.7625558399632556</v>
      </c>
      <c r="K144" s="142">
        <f>VLOOKUP($C144,'2026'!$C$205:$U$392,VLOOKUP($L$4,Master!$D$9:$G$20,4,FALSE),FALSE)</f>
        <v>4450797.6100000041</v>
      </c>
      <c r="L144" s="143">
        <f>VLOOKUP($C144,'2026'!$C$8:$U$195,VLOOKUP($L$4,Master!$D$9:$G$20,4,FALSE),FALSE)</f>
        <v>1056815.9000000001</v>
      </c>
      <c r="M144" s="145">
        <f t="shared" si="26"/>
        <v>0.23744416003674432</v>
      </c>
      <c r="N144" s="145">
        <f t="shared" si="27"/>
        <v>1.2339349181514608E-4</v>
      </c>
      <c r="O144" s="143">
        <f t="shared" si="28"/>
        <v>-3393981.7100000037</v>
      </c>
      <c r="P144" s="146">
        <f t="shared" si="29"/>
        <v>-0.7625558399632556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1040128.3400000002</v>
      </c>
      <c r="F145" s="148">
        <f>IFERROR(VLOOKUP($C145,'2026'!$C$8:$U$195,19,FALSE),0)</f>
        <v>40737.779999999992</v>
      </c>
      <c r="G145" s="149">
        <f t="shared" si="22"/>
        <v>3.9166109059195507E-2</v>
      </c>
      <c r="H145" s="150">
        <f t="shared" si="23"/>
        <v>4.7565303691941235E-6</v>
      </c>
      <c r="I145" s="148">
        <f t="shared" si="24"/>
        <v>-999390.56000000017</v>
      </c>
      <c r="J145" s="151">
        <f t="shared" si="25"/>
        <v>-0.96083389094080451</v>
      </c>
      <c r="K145" s="147">
        <f>VLOOKUP($C145,'2026'!$C$205:$U$392,VLOOKUP($L$4,Master!$D$9:$G$20,4,FALSE),FALSE)</f>
        <v>1040128.3400000002</v>
      </c>
      <c r="L145" s="148">
        <f>VLOOKUP($C145,'2026'!$C$8:$U$195,VLOOKUP($L$4,Master!$D$9:$G$20,4,FALSE),FALSE)</f>
        <v>40737.779999999992</v>
      </c>
      <c r="M145" s="150">
        <f t="shared" si="26"/>
        <v>3.9166109059195507E-2</v>
      </c>
      <c r="N145" s="150">
        <f t="shared" si="27"/>
        <v>4.7565303691941235E-6</v>
      </c>
      <c r="O145" s="148">
        <f t="shared" si="28"/>
        <v>-999390.56000000017</v>
      </c>
      <c r="P145" s="151">
        <f t="shared" si="29"/>
        <v>-0.96083389094080451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1040128.3400000002</v>
      </c>
      <c r="F146" s="153">
        <f>IFERROR(VLOOKUP($C146,'2026'!$C$8:$U$195,19,FALSE),0)</f>
        <v>40737.779999999992</v>
      </c>
      <c r="G146" s="154">
        <f t="shared" si="22"/>
        <v>3.9166109059195507E-2</v>
      </c>
      <c r="H146" s="155">
        <f t="shared" si="23"/>
        <v>4.7565303691941235E-6</v>
      </c>
      <c r="I146" s="156">
        <f t="shared" si="24"/>
        <v>-999390.56000000017</v>
      </c>
      <c r="J146" s="157">
        <f t="shared" si="25"/>
        <v>-0.96083389094080451</v>
      </c>
      <c r="K146" s="163">
        <f>VLOOKUP($C146,'2026'!$C$205:$U$392,VLOOKUP($L$4,Master!$D$9:$G$20,4,FALSE),FALSE)</f>
        <v>1040128.3400000002</v>
      </c>
      <c r="L146" s="164">
        <f>VLOOKUP($C146,'2026'!$C$8:$U$195,VLOOKUP($L$4,Master!$D$9:$G$20,4,FALSE),FALSE)</f>
        <v>40737.779999999992</v>
      </c>
      <c r="M146" s="155">
        <f t="shared" si="26"/>
        <v>3.9166109059195507E-2</v>
      </c>
      <c r="N146" s="155">
        <f t="shared" si="27"/>
        <v>4.7565303691941235E-6</v>
      </c>
      <c r="O146" s="156">
        <f t="shared" si="28"/>
        <v>-999390.56000000017</v>
      </c>
      <c r="P146" s="157">
        <f t="shared" si="29"/>
        <v>-0.96083389094080451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1727867.4200000034</v>
      </c>
      <c r="F147" s="148">
        <f>IFERROR(VLOOKUP($C147,'2026'!$C$8:$U$195,19,FALSE),0)</f>
        <v>803781.9800000001</v>
      </c>
      <c r="G147" s="149">
        <f t="shared" si="22"/>
        <v>0.46518730007652931</v>
      </c>
      <c r="H147" s="150">
        <f t="shared" si="23"/>
        <v>9.3849330967003724E-5</v>
      </c>
      <c r="I147" s="148">
        <f t="shared" si="24"/>
        <v>-924085.44000000332</v>
      </c>
      <c r="J147" s="151">
        <f t="shared" si="25"/>
        <v>-0.53481269992347069</v>
      </c>
      <c r="K147" s="147">
        <f>VLOOKUP($C147,'2026'!$C$205:$U$392,VLOOKUP($L$4,Master!$D$9:$G$20,4,FALSE),FALSE)</f>
        <v>1727867.4200000034</v>
      </c>
      <c r="L147" s="148">
        <f>VLOOKUP($C147,'2026'!$C$8:$U$195,VLOOKUP($L$4,Master!$D$9:$G$20,4,FALSE),FALSE)</f>
        <v>803781.9800000001</v>
      </c>
      <c r="M147" s="150">
        <f t="shared" si="26"/>
        <v>0.46518730007652931</v>
      </c>
      <c r="N147" s="150">
        <f t="shared" si="27"/>
        <v>9.3849330967003724E-5</v>
      </c>
      <c r="O147" s="148">
        <f t="shared" si="28"/>
        <v>-924085.44000000332</v>
      </c>
      <c r="P147" s="151">
        <f t="shared" si="29"/>
        <v>-0.53481269992347069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1727867.4200000034</v>
      </c>
      <c r="F148" s="153">
        <f>IFERROR(VLOOKUP($C148,'2026'!$C$8:$U$195,19,FALSE),0)</f>
        <v>803781.9800000001</v>
      </c>
      <c r="G148" s="154">
        <f t="shared" si="22"/>
        <v>0.46518730007652931</v>
      </c>
      <c r="H148" s="155">
        <f t="shared" si="23"/>
        <v>9.3849330967003724E-5</v>
      </c>
      <c r="I148" s="156">
        <f t="shared" si="24"/>
        <v>-924085.44000000332</v>
      </c>
      <c r="J148" s="157">
        <f t="shared" si="25"/>
        <v>-0.53481269992347069</v>
      </c>
      <c r="K148" s="163">
        <f>VLOOKUP($C148,'2026'!$C$205:$U$392,VLOOKUP($L$4,Master!$D$9:$G$20,4,FALSE),FALSE)</f>
        <v>1727867.4200000034</v>
      </c>
      <c r="L148" s="164">
        <f>VLOOKUP($C148,'2026'!$C$8:$U$195,VLOOKUP($L$4,Master!$D$9:$G$20,4,FALSE),FALSE)</f>
        <v>803781.9800000001</v>
      </c>
      <c r="M148" s="155">
        <f t="shared" si="26"/>
        <v>0.46518730007652931</v>
      </c>
      <c r="N148" s="155">
        <f t="shared" si="27"/>
        <v>9.3849330967003724E-5</v>
      </c>
      <c r="O148" s="156">
        <f t="shared" si="28"/>
        <v>-924085.44000000332</v>
      </c>
      <c r="P148" s="157">
        <f t="shared" si="29"/>
        <v>-0.53481269992347069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72322.11</v>
      </c>
      <c r="F153" s="148">
        <f>IFERROR(VLOOKUP($C153,'2026'!$C$8:$U$195,19,FALSE),0)</f>
        <v>0</v>
      </c>
      <c r="G153" s="149">
        <f t="shared" si="22"/>
        <v>0</v>
      </c>
      <c r="H153" s="150">
        <f t="shared" si="23"/>
        <v>0</v>
      </c>
      <c r="I153" s="148">
        <f t="shared" si="24"/>
        <v>-72322.11</v>
      </c>
      <c r="J153" s="151">
        <f t="shared" si="25"/>
        <v>-1</v>
      </c>
      <c r="K153" s="147">
        <f>VLOOKUP($C153,'2026'!$C$205:$U$392,VLOOKUP($L$4,Master!$D$9:$G$20,4,FALSE),FALSE)</f>
        <v>72322.11</v>
      </c>
      <c r="L153" s="148">
        <f>VLOOKUP($C153,'2026'!$C$8:$U$195,VLOOKUP($L$4,Master!$D$9:$G$20,4,FALSE),FALSE)</f>
        <v>0</v>
      </c>
      <c r="M153" s="150">
        <f t="shared" si="26"/>
        <v>0</v>
      </c>
      <c r="N153" s="150">
        <f t="shared" si="27"/>
        <v>0</v>
      </c>
      <c r="O153" s="148">
        <f t="shared" si="28"/>
        <v>-72322.11</v>
      </c>
      <c r="P153" s="151">
        <f t="shared" si="29"/>
        <v>-1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72322.11</v>
      </c>
      <c r="F154" s="153">
        <f>IFERROR(VLOOKUP($C154,'2026'!$C$8:$U$195,19,FALSE),0)</f>
        <v>0</v>
      </c>
      <c r="G154" s="154">
        <f t="shared" si="22"/>
        <v>0</v>
      </c>
      <c r="H154" s="155">
        <f t="shared" si="23"/>
        <v>0</v>
      </c>
      <c r="I154" s="156">
        <f t="shared" si="24"/>
        <v>-72322.11</v>
      </c>
      <c r="J154" s="157">
        <f t="shared" si="25"/>
        <v>-1</v>
      </c>
      <c r="K154" s="163">
        <f>VLOOKUP($C154,'2026'!$C$205:$U$392,VLOOKUP($L$4,Master!$D$9:$G$20,4,FALSE),FALSE)</f>
        <v>72322.11</v>
      </c>
      <c r="L154" s="164">
        <f>VLOOKUP($C154,'2026'!$C$8:$U$195,VLOOKUP($L$4,Master!$D$9:$G$20,4,FALSE),FALSE)</f>
        <v>0</v>
      </c>
      <c r="M154" s="155">
        <f t="shared" si="26"/>
        <v>0</v>
      </c>
      <c r="N154" s="155">
        <f t="shared" si="27"/>
        <v>0</v>
      </c>
      <c r="O154" s="156">
        <f t="shared" si="28"/>
        <v>-72322.11</v>
      </c>
      <c r="P154" s="157">
        <f t="shared" si="29"/>
        <v>-1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1610479.7400000005</v>
      </c>
      <c r="F155" s="148">
        <f>IFERROR(VLOOKUP($C155,'2026'!$C$8:$U$195,19,FALSE),0)</f>
        <v>212296.14</v>
      </c>
      <c r="G155" s="149">
        <f t="shared" si="22"/>
        <v>0.13182167693708458</v>
      </c>
      <c r="H155" s="150">
        <f t="shared" si="23"/>
        <v>2.4787630478948229E-5</v>
      </c>
      <c r="I155" s="148">
        <f t="shared" si="24"/>
        <v>-1398183.6000000006</v>
      </c>
      <c r="J155" s="151">
        <f t="shared" si="25"/>
        <v>-0.86817832306291554</v>
      </c>
      <c r="K155" s="147">
        <f>VLOOKUP($C155,'2026'!$C$205:$U$392,VLOOKUP($L$4,Master!$D$9:$G$20,4,FALSE),FALSE)</f>
        <v>1610479.7400000005</v>
      </c>
      <c r="L155" s="148">
        <f>VLOOKUP($C155,'2026'!$C$8:$U$195,VLOOKUP($L$4,Master!$D$9:$G$20,4,FALSE),FALSE)</f>
        <v>212296.14</v>
      </c>
      <c r="M155" s="150">
        <f t="shared" si="26"/>
        <v>0.13182167693708458</v>
      </c>
      <c r="N155" s="150">
        <f t="shared" si="27"/>
        <v>2.4787630478948229E-5</v>
      </c>
      <c r="O155" s="148">
        <f t="shared" si="28"/>
        <v>-1398183.6000000006</v>
      </c>
      <c r="P155" s="151">
        <f t="shared" si="29"/>
        <v>-0.86817832306291554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1610479.7400000005</v>
      </c>
      <c r="F156" s="153">
        <f>IFERROR(VLOOKUP($C156,'2026'!$C$8:$U$195,19,FALSE),0)</f>
        <v>212296.14</v>
      </c>
      <c r="G156" s="154">
        <f t="shared" si="22"/>
        <v>0.13182167693708458</v>
      </c>
      <c r="H156" s="155">
        <f t="shared" si="23"/>
        <v>2.4787630478948229E-5</v>
      </c>
      <c r="I156" s="156">
        <f t="shared" si="24"/>
        <v>-1398183.6000000006</v>
      </c>
      <c r="J156" s="157">
        <f t="shared" si="25"/>
        <v>-0.86817832306291554</v>
      </c>
      <c r="K156" s="163">
        <f>VLOOKUP($C156,'2026'!$C$205:$U$392,VLOOKUP($L$4,Master!$D$9:$G$20,4,FALSE),FALSE)</f>
        <v>1610479.7400000005</v>
      </c>
      <c r="L156" s="164">
        <f>VLOOKUP($C156,'2026'!$C$8:$U$195,VLOOKUP($L$4,Master!$D$9:$G$20,4,FALSE),FALSE)</f>
        <v>212296.14</v>
      </c>
      <c r="M156" s="155">
        <f t="shared" si="26"/>
        <v>0.13182167693708458</v>
      </c>
      <c r="N156" s="155">
        <f t="shared" si="27"/>
        <v>2.4787630478948229E-5</v>
      </c>
      <c r="O156" s="156">
        <f t="shared" si="28"/>
        <v>-1398183.6000000006</v>
      </c>
      <c r="P156" s="157">
        <f t="shared" si="29"/>
        <v>-0.86817832306291554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28053732.75</v>
      </c>
      <c r="F157" s="143">
        <f>IFERROR(VLOOKUP($C157,'2026'!$C$8:$U$195,19,FALSE),0)</f>
        <v>19412144.900000002</v>
      </c>
      <c r="G157" s="144">
        <f t="shared" si="22"/>
        <v>0.69196299376595449</v>
      </c>
      <c r="H157" s="145">
        <f t="shared" si="23"/>
        <v>2.2665559278892185E-3</v>
      </c>
      <c r="I157" s="143">
        <f t="shared" si="24"/>
        <v>-8641587.8499999978</v>
      </c>
      <c r="J157" s="146">
        <f t="shared" si="25"/>
        <v>-0.30803700623404556</v>
      </c>
      <c r="K157" s="142">
        <f>VLOOKUP($C157,'2026'!$C$205:$U$392,VLOOKUP($L$4,Master!$D$9:$G$20,4,FALSE),FALSE)</f>
        <v>28053732.75</v>
      </c>
      <c r="L157" s="143">
        <f>VLOOKUP($C157,'2026'!$C$8:$U$195,VLOOKUP($L$4,Master!$D$9:$G$20,4,FALSE),FALSE)</f>
        <v>19412144.900000002</v>
      </c>
      <c r="M157" s="145">
        <f t="shared" si="26"/>
        <v>0.69196299376595449</v>
      </c>
      <c r="N157" s="145">
        <f t="shared" si="27"/>
        <v>2.2665559278892185E-3</v>
      </c>
      <c r="O157" s="143">
        <f t="shared" si="28"/>
        <v>-8641587.8499999978</v>
      </c>
      <c r="P157" s="146">
        <f t="shared" si="29"/>
        <v>-0.30803700623404556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14896959.099999998</v>
      </c>
      <c r="F158" s="148">
        <f>IFERROR(VLOOKUP($C158,'2026'!$C$8:$U$195,19,FALSE),0)</f>
        <v>13663619.640000001</v>
      </c>
      <c r="G158" s="149">
        <f t="shared" si="22"/>
        <v>0.91720864293706783</v>
      </c>
      <c r="H158" s="150">
        <f t="shared" si="23"/>
        <v>1.595359928076034E-3</v>
      </c>
      <c r="I158" s="148">
        <f t="shared" si="24"/>
        <v>-1233339.4599999972</v>
      </c>
      <c r="J158" s="151">
        <f t="shared" si="25"/>
        <v>-8.2791357062932211E-2</v>
      </c>
      <c r="K158" s="147">
        <f>VLOOKUP($C158,'2026'!$C$205:$U$392,VLOOKUP($L$4,Master!$D$9:$G$20,4,FALSE),FALSE)</f>
        <v>14896959.099999998</v>
      </c>
      <c r="L158" s="148">
        <f>VLOOKUP($C158,'2026'!$C$8:$U$195,VLOOKUP($L$4,Master!$D$9:$G$20,4,FALSE),FALSE)</f>
        <v>13663619.640000001</v>
      </c>
      <c r="M158" s="150">
        <f t="shared" si="26"/>
        <v>0.91720864293706783</v>
      </c>
      <c r="N158" s="150">
        <f t="shared" si="27"/>
        <v>1.595359928076034E-3</v>
      </c>
      <c r="O158" s="148">
        <f t="shared" si="28"/>
        <v>-1233339.4599999972</v>
      </c>
      <c r="P158" s="151">
        <f t="shared" si="29"/>
        <v>-8.2791357062932211E-2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4033355.6999999997</v>
      </c>
      <c r="F159" s="153">
        <f>IFERROR(VLOOKUP($C159,'2026'!$C$8:$U$195,19,FALSE),0)</f>
        <v>3589042.3400000012</v>
      </c>
      <c r="G159" s="154">
        <f t="shared" si="22"/>
        <v>0.88984027369567265</v>
      </c>
      <c r="H159" s="155">
        <f t="shared" si="23"/>
        <v>4.1905545384489661E-4</v>
      </c>
      <c r="I159" s="156">
        <f t="shared" si="24"/>
        <v>-444313.35999999847</v>
      </c>
      <c r="J159" s="157">
        <f t="shared" si="25"/>
        <v>-0.11015972630432731</v>
      </c>
      <c r="K159" s="163">
        <f>VLOOKUP($C159,'2026'!$C$205:$U$392,VLOOKUP($L$4,Master!$D$9:$G$20,4,FALSE),FALSE)</f>
        <v>4033355.6999999997</v>
      </c>
      <c r="L159" s="164">
        <f>VLOOKUP($C159,'2026'!$C$8:$U$195,VLOOKUP($L$4,Master!$D$9:$G$20,4,FALSE),FALSE)</f>
        <v>3589042.3400000012</v>
      </c>
      <c r="M159" s="155">
        <f t="shared" si="26"/>
        <v>0.88984027369567265</v>
      </c>
      <c r="N159" s="155">
        <f t="shared" si="27"/>
        <v>4.1905545384489661E-4</v>
      </c>
      <c r="O159" s="156">
        <f t="shared" si="28"/>
        <v>-444313.35999999847</v>
      </c>
      <c r="P159" s="157">
        <f t="shared" si="29"/>
        <v>-0.11015972630432731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10863603.399999999</v>
      </c>
      <c r="F160" s="153">
        <f>IFERROR(VLOOKUP($C160,'2026'!$C$8:$U$195,19,FALSE),0)</f>
        <v>10074577.299999999</v>
      </c>
      <c r="G160" s="154">
        <f t="shared" si="22"/>
        <v>0.92736976204414834</v>
      </c>
      <c r="H160" s="155">
        <f t="shared" si="23"/>
        <v>1.1763044742311374E-3</v>
      </c>
      <c r="I160" s="156">
        <f t="shared" si="24"/>
        <v>-789026.09999999963</v>
      </c>
      <c r="J160" s="157">
        <f t="shared" si="25"/>
        <v>-7.2630237955851717E-2</v>
      </c>
      <c r="K160" s="163">
        <f>VLOOKUP($C160,'2026'!$C$205:$U$392,VLOOKUP($L$4,Master!$D$9:$G$20,4,FALSE),FALSE)</f>
        <v>10863603.399999999</v>
      </c>
      <c r="L160" s="164">
        <f>VLOOKUP($C160,'2026'!$C$8:$U$195,VLOOKUP($L$4,Master!$D$9:$G$20,4,FALSE),FALSE)</f>
        <v>10074577.299999999</v>
      </c>
      <c r="M160" s="155">
        <f t="shared" si="26"/>
        <v>0.92736976204414834</v>
      </c>
      <c r="N160" s="155">
        <f t="shared" si="27"/>
        <v>1.1763044742311374E-3</v>
      </c>
      <c r="O160" s="156">
        <f t="shared" si="28"/>
        <v>-789026.09999999963</v>
      </c>
      <c r="P160" s="157">
        <f t="shared" si="29"/>
        <v>-7.2630237955851717E-2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4817066.8599999994</v>
      </c>
      <c r="F161" s="148">
        <f>IFERROR(VLOOKUP($C161,'2026'!$C$8:$U$195,19,FALSE),0)</f>
        <v>4454100.38</v>
      </c>
      <c r="G161" s="149">
        <f t="shared" si="22"/>
        <v>0.92464989784260554</v>
      </c>
      <c r="H161" s="150">
        <f t="shared" si="23"/>
        <v>5.2005935828877009E-4</v>
      </c>
      <c r="I161" s="148">
        <f t="shared" si="24"/>
        <v>-362966.47999999952</v>
      </c>
      <c r="J161" s="151">
        <f t="shared" si="25"/>
        <v>-7.5350102157394502E-2</v>
      </c>
      <c r="K161" s="147">
        <f>VLOOKUP($C161,'2026'!$C$205:$U$392,VLOOKUP($L$4,Master!$D$9:$G$20,4,FALSE),FALSE)</f>
        <v>4817066.8599999994</v>
      </c>
      <c r="L161" s="148">
        <f>VLOOKUP($C161,'2026'!$C$8:$U$195,VLOOKUP($L$4,Master!$D$9:$G$20,4,FALSE),FALSE)</f>
        <v>4454100.38</v>
      </c>
      <c r="M161" s="150">
        <f t="shared" si="26"/>
        <v>0.92464989784260554</v>
      </c>
      <c r="N161" s="150">
        <f t="shared" si="27"/>
        <v>5.2005935828877009E-4</v>
      </c>
      <c r="O161" s="148">
        <f t="shared" si="28"/>
        <v>-362966.47999999952</v>
      </c>
      <c r="P161" s="151">
        <f t="shared" si="29"/>
        <v>-7.5350102157394502E-2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4817066.8599999994</v>
      </c>
      <c r="F163" s="153">
        <f>IFERROR(VLOOKUP($C163,'2026'!$C$8:$U$195,19,FALSE),0)</f>
        <v>4454100.38</v>
      </c>
      <c r="G163" s="154">
        <f t="shared" si="22"/>
        <v>0.92464989784260554</v>
      </c>
      <c r="H163" s="155">
        <f t="shared" si="23"/>
        <v>5.2005935828877009E-4</v>
      </c>
      <c r="I163" s="156">
        <f t="shared" si="24"/>
        <v>-362966.47999999952</v>
      </c>
      <c r="J163" s="157">
        <f t="shared" si="25"/>
        <v>-7.5350102157394502E-2</v>
      </c>
      <c r="K163" s="163">
        <f>VLOOKUP($C163,'2026'!$C$205:$U$392,VLOOKUP($L$4,Master!$D$9:$G$20,4,FALSE),FALSE)</f>
        <v>4817066.8599999994</v>
      </c>
      <c r="L163" s="164">
        <f>VLOOKUP($C163,'2026'!$C$8:$U$195,VLOOKUP($L$4,Master!$D$9:$G$20,4,FALSE),FALSE)</f>
        <v>4454100.38</v>
      </c>
      <c r="M163" s="155">
        <f t="shared" si="26"/>
        <v>0.92464989784260554</v>
      </c>
      <c r="N163" s="155">
        <f t="shared" si="27"/>
        <v>5.2005935828877009E-4</v>
      </c>
      <c r="O163" s="156">
        <f t="shared" si="28"/>
        <v>-362966.47999999952</v>
      </c>
      <c r="P163" s="157">
        <f t="shared" si="29"/>
        <v>-7.5350102157394502E-2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3770698.9800000004</v>
      </c>
      <c r="F166" s="148">
        <f>IFERROR(VLOOKUP($C166,'2026'!$C$8:$U$195,19,FALSE),0)</f>
        <v>147825.94</v>
      </c>
      <c r="G166" s="149">
        <f t="shared" si="22"/>
        <v>3.9203856044748492E-2</v>
      </c>
      <c r="H166" s="150">
        <f t="shared" si="23"/>
        <v>1.7260110221142845E-5</v>
      </c>
      <c r="I166" s="148">
        <f t="shared" si="24"/>
        <v>-3622873.0400000005</v>
      </c>
      <c r="J166" s="151">
        <f t="shared" si="25"/>
        <v>-0.96079614395525148</v>
      </c>
      <c r="K166" s="147">
        <f>VLOOKUP($C166,'2026'!$C$205:$U$392,VLOOKUP($L$4,Master!$D$9:$G$20,4,FALSE),FALSE)</f>
        <v>3770698.9800000004</v>
      </c>
      <c r="L166" s="148">
        <f>VLOOKUP($C166,'2026'!$C$8:$U$195,VLOOKUP($L$4,Master!$D$9:$G$20,4,FALSE),FALSE)</f>
        <v>147825.94</v>
      </c>
      <c r="M166" s="150">
        <f t="shared" si="26"/>
        <v>3.9203856044748492E-2</v>
      </c>
      <c r="N166" s="150">
        <f t="shared" si="27"/>
        <v>1.7260110221142845E-5</v>
      </c>
      <c r="O166" s="148">
        <f t="shared" si="28"/>
        <v>-3622873.0400000005</v>
      </c>
      <c r="P166" s="151">
        <f t="shared" si="29"/>
        <v>-0.96079614395525148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3685698.9800000004</v>
      </c>
      <c r="F167" s="153">
        <f>IFERROR(VLOOKUP($C167,'2026'!$C$8:$U$195,19,FALSE),0)</f>
        <v>147825.94</v>
      </c>
      <c r="G167" s="154">
        <f t="shared" si="22"/>
        <v>4.0107979735230573E-2</v>
      </c>
      <c r="H167" s="155">
        <f t="shared" si="23"/>
        <v>1.7260110221142845E-5</v>
      </c>
      <c r="I167" s="156">
        <f t="shared" si="24"/>
        <v>-3537873.0400000005</v>
      </c>
      <c r="J167" s="157">
        <f t="shared" si="25"/>
        <v>-0.9598920202647695</v>
      </c>
      <c r="K167" s="163">
        <f>VLOOKUP($C167,'2026'!$C$205:$U$392,VLOOKUP($L$4,Master!$D$9:$G$20,4,FALSE),FALSE)</f>
        <v>3685698.9800000004</v>
      </c>
      <c r="L167" s="164">
        <f>VLOOKUP($C167,'2026'!$C$8:$U$195,VLOOKUP($L$4,Master!$D$9:$G$20,4,FALSE),FALSE)</f>
        <v>147825.94</v>
      </c>
      <c r="M167" s="155">
        <f t="shared" si="26"/>
        <v>4.0107979735230573E-2</v>
      </c>
      <c r="N167" s="155">
        <f t="shared" si="27"/>
        <v>1.7260110221142845E-5</v>
      </c>
      <c r="O167" s="156">
        <f t="shared" si="28"/>
        <v>-3537873.0400000005</v>
      </c>
      <c r="P167" s="157">
        <f t="shared" si="29"/>
        <v>-0.9598920202647695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85000</v>
      </c>
      <c r="F168" s="153">
        <f>IFERROR(VLOOKUP($C168,'2026'!$C$8:$U$195,19,FALSE),0)</f>
        <v>0</v>
      </c>
      <c r="G168" s="154">
        <f t="shared" si="22"/>
        <v>0</v>
      </c>
      <c r="H168" s="155">
        <f t="shared" si="23"/>
        <v>0</v>
      </c>
      <c r="I168" s="156">
        <f t="shared" si="24"/>
        <v>-85000</v>
      </c>
      <c r="J168" s="157">
        <f t="shared" si="25"/>
        <v>-1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-85000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2983069.87</v>
      </c>
      <c r="F171" s="148">
        <f>IFERROR(VLOOKUP($C171,'2026'!$C$8:$U$195,19,FALSE),0)</f>
        <v>299386.79999999993</v>
      </c>
      <c r="G171" s="149">
        <f t="shared" si="22"/>
        <v>0.10036198045874128</v>
      </c>
      <c r="H171" s="150">
        <f t="shared" si="23"/>
        <v>3.4956308525792203E-5</v>
      </c>
      <c r="I171" s="148">
        <f t="shared" si="24"/>
        <v>-2683683.0700000003</v>
      </c>
      <c r="J171" s="151">
        <f t="shared" si="25"/>
        <v>-0.89963801954125877</v>
      </c>
      <c r="K171" s="147">
        <f>VLOOKUP($C171,'2026'!$C$205:$U$392,VLOOKUP($L$4,Master!$D$9:$G$20,4,FALSE),FALSE)</f>
        <v>2983069.87</v>
      </c>
      <c r="L171" s="148">
        <f>VLOOKUP($C171,'2026'!$C$8:$U$195,VLOOKUP($L$4,Master!$D$9:$G$20,4,FALSE),FALSE)</f>
        <v>299386.79999999993</v>
      </c>
      <c r="M171" s="150">
        <f t="shared" si="26"/>
        <v>0.10036198045874128</v>
      </c>
      <c r="N171" s="150">
        <f t="shared" si="27"/>
        <v>3.4956308525792203E-5</v>
      </c>
      <c r="O171" s="148">
        <f t="shared" si="28"/>
        <v>-2683683.0700000003</v>
      </c>
      <c r="P171" s="151">
        <f t="shared" si="29"/>
        <v>-0.89963801954125877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2983069.87</v>
      </c>
      <c r="F172" s="153">
        <f>IFERROR(VLOOKUP($C172,'2026'!$C$8:$U$195,19,FALSE),0)</f>
        <v>299386.79999999993</v>
      </c>
      <c r="G172" s="154">
        <f t="shared" si="22"/>
        <v>0.10036198045874128</v>
      </c>
      <c r="H172" s="155">
        <f t="shared" si="23"/>
        <v>3.4956308525792203E-5</v>
      </c>
      <c r="I172" s="156">
        <f t="shared" si="24"/>
        <v>-2683683.0700000003</v>
      </c>
      <c r="J172" s="157">
        <f t="shared" si="25"/>
        <v>-0.89963801954125877</v>
      </c>
      <c r="K172" s="163">
        <f>VLOOKUP($C172,'2026'!$C$205:$U$392,VLOOKUP($L$4,Master!$D$9:$G$20,4,FALSE),FALSE)</f>
        <v>2983069.87</v>
      </c>
      <c r="L172" s="164">
        <f>VLOOKUP($C172,'2026'!$C$8:$U$195,VLOOKUP($L$4,Master!$D$9:$G$20,4,FALSE),FALSE)</f>
        <v>299386.79999999993</v>
      </c>
      <c r="M172" s="155">
        <f t="shared" si="26"/>
        <v>0.10036198045874128</v>
      </c>
      <c r="N172" s="155">
        <f t="shared" si="27"/>
        <v>3.4956308525792203E-5</v>
      </c>
      <c r="O172" s="156">
        <f t="shared" si="28"/>
        <v>-2683683.0700000003</v>
      </c>
      <c r="P172" s="157">
        <f t="shared" si="29"/>
        <v>-0.89963801954125877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1585937.9399999997</v>
      </c>
      <c r="F175" s="148">
        <f>IFERROR(VLOOKUP($C175,'2026'!$C$8:$U$195,19,FALSE),0)</f>
        <v>847212.1399999999</v>
      </c>
      <c r="G175" s="149">
        <f t="shared" si="22"/>
        <v>0.53420258046162894</v>
      </c>
      <c r="H175" s="150">
        <f t="shared" si="23"/>
        <v>9.8920222777479374E-5</v>
      </c>
      <c r="I175" s="148">
        <f t="shared" si="24"/>
        <v>-738725.79999999981</v>
      </c>
      <c r="J175" s="151">
        <f t="shared" si="25"/>
        <v>-0.46579741953837106</v>
      </c>
      <c r="K175" s="147">
        <f>VLOOKUP($C175,'2026'!$C$205:$U$392,VLOOKUP($L$4,Master!$D$9:$G$20,4,FALSE),FALSE)</f>
        <v>1585937.9399999997</v>
      </c>
      <c r="L175" s="148">
        <f>VLOOKUP($C175,'2026'!$C$8:$U$195,VLOOKUP($L$4,Master!$D$9:$G$20,4,FALSE),FALSE)</f>
        <v>847212.1399999999</v>
      </c>
      <c r="M175" s="150">
        <f t="shared" si="26"/>
        <v>0.53420258046162894</v>
      </c>
      <c r="N175" s="150">
        <f t="shared" si="27"/>
        <v>9.8920222777479374E-5</v>
      </c>
      <c r="O175" s="148">
        <f t="shared" si="28"/>
        <v>-738725.79999999981</v>
      </c>
      <c r="P175" s="151">
        <f t="shared" si="29"/>
        <v>-0.46579741953837106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1585937.9399999997</v>
      </c>
      <c r="F176" s="153">
        <f>IFERROR(VLOOKUP($C176,'2026'!$C$8:$U$195,19,FALSE),0)</f>
        <v>847212.1399999999</v>
      </c>
      <c r="G176" s="154">
        <f t="shared" si="22"/>
        <v>0.53420258046162894</v>
      </c>
      <c r="H176" s="155">
        <f t="shared" si="23"/>
        <v>9.8920222777479374E-5</v>
      </c>
      <c r="I176" s="156">
        <f t="shared" si="24"/>
        <v>-738725.79999999981</v>
      </c>
      <c r="J176" s="157">
        <f t="shared" si="25"/>
        <v>-0.46579741953837106</v>
      </c>
      <c r="K176" s="163">
        <f>VLOOKUP($C176,'2026'!$C$205:$U$392,VLOOKUP($L$4,Master!$D$9:$G$20,4,FALSE),FALSE)</f>
        <v>1585937.9399999997</v>
      </c>
      <c r="L176" s="164">
        <f>VLOOKUP($C176,'2026'!$C$8:$U$195,VLOOKUP($L$4,Master!$D$9:$G$20,4,FALSE),FALSE)</f>
        <v>847212.1399999999</v>
      </c>
      <c r="M176" s="155">
        <f t="shared" si="26"/>
        <v>0.53420258046162894</v>
      </c>
      <c r="N176" s="155">
        <f t="shared" si="27"/>
        <v>9.8920222777479374E-5</v>
      </c>
      <c r="O176" s="156">
        <f t="shared" si="28"/>
        <v>-738725.79999999981</v>
      </c>
      <c r="P176" s="157">
        <f t="shared" si="29"/>
        <v>-0.46579741953837106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97571938.339999929</v>
      </c>
      <c r="F177" s="143">
        <f>IFERROR(VLOOKUP($C177,'2026'!$C$8:$U$195,19,FALSE),0)</f>
        <v>92363584.530000001</v>
      </c>
      <c r="G177" s="144">
        <f t="shared" si="22"/>
        <v>0.9466203716087831</v>
      </c>
      <c r="H177" s="145">
        <f t="shared" si="23"/>
        <v>1.0784343055133924E-2</v>
      </c>
      <c r="I177" s="143">
        <f t="shared" si="24"/>
        <v>-5208353.8099999279</v>
      </c>
      <c r="J177" s="146">
        <f t="shared" si="25"/>
        <v>-5.3379628391216932E-2</v>
      </c>
      <c r="K177" s="142">
        <f>VLOOKUP($C177,'2026'!$C$205:$U$392,VLOOKUP($L$4,Master!$D$9:$G$20,4,FALSE),FALSE)</f>
        <v>97571938.339999929</v>
      </c>
      <c r="L177" s="143">
        <f>VLOOKUP($C177,'2026'!$C$8:$U$195,VLOOKUP($L$4,Master!$D$9:$G$20,4,FALSE),FALSE)</f>
        <v>92363584.530000001</v>
      </c>
      <c r="M177" s="145">
        <f t="shared" si="26"/>
        <v>0.9466203716087831</v>
      </c>
      <c r="N177" s="145">
        <f t="shared" si="27"/>
        <v>1.0784343055133924E-2</v>
      </c>
      <c r="O177" s="143">
        <f t="shared" si="28"/>
        <v>-5208353.8099999279</v>
      </c>
      <c r="P177" s="146">
        <f t="shared" si="29"/>
        <v>-5.3379628391216932E-2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68396547.859999999</v>
      </c>
      <c r="F181" s="148">
        <f>IFERROR(VLOOKUP($C181,'2026'!$C$8:$U$195,19,FALSE),0)</f>
        <v>68070015.519999996</v>
      </c>
      <c r="G181" s="149">
        <f t="shared" si="22"/>
        <v>0.99522589443156728</v>
      </c>
      <c r="H181" s="150">
        <f t="shared" si="23"/>
        <v>7.9478335847558545E-3</v>
      </c>
      <c r="I181" s="148">
        <f t="shared" si="24"/>
        <v>-326532.34000000358</v>
      </c>
      <c r="J181" s="151">
        <f t="shared" si="25"/>
        <v>-4.7741055684327573E-3</v>
      </c>
      <c r="K181" s="147">
        <f>VLOOKUP($C181,'2026'!$C$205:$U$392,VLOOKUP($L$4,Master!$D$9:$G$20,4,FALSE),FALSE)</f>
        <v>68396547.859999999</v>
      </c>
      <c r="L181" s="148">
        <f>VLOOKUP($C181,'2026'!$C$8:$U$195,VLOOKUP($L$4,Master!$D$9:$G$20,4,FALSE),FALSE)</f>
        <v>68070015.519999996</v>
      </c>
      <c r="M181" s="150">
        <f t="shared" si="26"/>
        <v>0.99522589443156728</v>
      </c>
      <c r="N181" s="150">
        <f t="shared" si="27"/>
        <v>7.9478335847558545E-3</v>
      </c>
      <c r="O181" s="148">
        <f t="shared" si="28"/>
        <v>-326532.34000000358</v>
      </c>
      <c r="P181" s="151">
        <f t="shared" si="29"/>
        <v>-4.7741055684327573E-3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68396547.859999999</v>
      </c>
      <c r="F182" s="153">
        <f>IFERROR(VLOOKUP($C182,'2026'!$C$8:$U$195,19,FALSE),0)</f>
        <v>68070015.519999996</v>
      </c>
      <c r="G182" s="154">
        <f t="shared" si="22"/>
        <v>0.99522589443156728</v>
      </c>
      <c r="H182" s="155">
        <f t="shared" si="23"/>
        <v>7.9478335847558545E-3</v>
      </c>
      <c r="I182" s="156">
        <f t="shared" si="24"/>
        <v>-326532.34000000358</v>
      </c>
      <c r="J182" s="157">
        <f t="shared" si="25"/>
        <v>-4.7741055684327573E-3</v>
      </c>
      <c r="K182" s="163">
        <f>VLOOKUP($C182,'2026'!$C$205:$U$392,VLOOKUP($L$4,Master!$D$9:$G$20,4,FALSE),FALSE)</f>
        <v>68396547.859999999</v>
      </c>
      <c r="L182" s="164">
        <f>VLOOKUP($C182,'2026'!$C$8:$U$195,VLOOKUP($L$4,Master!$D$9:$G$20,4,FALSE),FALSE)</f>
        <v>68070015.519999996</v>
      </c>
      <c r="M182" s="155">
        <f t="shared" si="26"/>
        <v>0.99522589443156728</v>
      </c>
      <c r="N182" s="155">
        <f t="shared" si="27"/>
        <v>7.9478335847558545E-3</v>
      </c>
      <c r="O182" s="156">
        <f t="shared" si="28"/>
        <v>-326532.34000000358</v>
      </c>
      <c r="P182" s="157">
        <f t="shared" si="29"/>
        <v>-4.7741055684327573E-3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5200820.18</v>
      </c>
      <c r="F187" s="148">
        <f>IFERROR(VLOOKUP($C187,'2026'!$C$8:$U$195,19,FALSE),0)</f>
        <v>2389267.4999999967</v>
      </c>
      <c r="G187" s="149">
        <f t="shared" si="22"/>
        <v>0.45940205915752252</v>
      </c>
      <c r="H187" s="150">
        <f t="shared" si="23"/>
        <v>2.7897012119655287E-4</v>
      </c>
      <c r="I187" s="148">
        <f t="shared" si="24"/>
        <v>-2811552.680000003</v>
      </c>
      <c r="J187" s="151">
        <f t="shared" si="25"/>
        <v>-0.54059794084247748</v>
      </c>
      <c r="K187" s="147">
        <f>VLOOKUP($C187,'2026'!$C$205:$U$392,VLOOKUP($L$4,Master!$D$9:$G$20,4,FALSE),FALSE)</f>
        <v>5200820.18</v>
      </c>
      <c r="L187" s="148">
        <f>VLOOKUP($C187,'2026'!$C$8:$U$195,VLOOKUP($L$4,Master!$D$9:$G$20,4,FALSE),FALSE)</f>
        <v>2389267.4999999967</v>
      </c>
      <c r="M187" s="150">
        <f t="shared" si="26"/>
        <v>0.45940205915752252</v>
      </c>
      <c r="N187" s="150">
        <f t="shared" si="27"/>
        <v>2.7897012119655287E-4</v>
      </c>
      <c r="O187" s="148">
        <f t="shared" si="28"/>
        <v>-2811552.680000003</v>
      </c>
      <c r="P187" s="151">
        <f t="shared" si="29"/>
        <v>-0.54059794084247748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5200820.18</v>
      </c>
      <c r="F188" s="153">
        <f>IFERROR(VLOOKUP($C188,'2026'!$C$8:$U$195,19,FALSE),0)</f>
        <v>2389267.4999999967</v>
      </c>
      <c r="G188" s="154">
        <f t="shared" si="22"/>
        <v>0.45940205915752252</v>
      </c>
      <c r="H188" s="155">
        <f t="shared" si="23"/>
        <v>2.7897012119655287E-4</v>
      </c>
      <c r="I188" s="156">
        <f t="shared" si="24"/>
        <v>-2811552.680000003</v>
      </c>
      <c r="J188" s="157">
        <f t="shared" si="25"/>
        <v>-0.54059794084247748</v>
      </c>
      <c r="K188" s="163">
        <f>VLOOKUP($C188,'2026'!$C$205:$U$392,VLOOKUP($L$4,Master!$D$9:$G$20,4,FALSE),FALSE)</f>
        <v>5200820.18</v>
      </c>
      <c r="L188" s="164">
        <f>VLOOKUP($C188,'2026'!$C$8:$U$195,VLOOKUP($L$4,Master!$D$9:$G$20,4,FALSE),FALSE)</f>
        <v>2389267.4999999967</v>
      </c>
      <c r="M188" s="155">
        <f t="shared" si="26"/>
        <v>0.45940205915752252</v>
      </c>
      <c r="N188" s="155">
        <f t="shared" si="27"/>
        <v>2.7897012119655287E-4</v>
      </c>
      <c r="O188" s="156">
        <f t="shared" si="28"/>
        <v>-2811552.680000003</v>
      </c>
      <c r="P188" s="157">
        <f t="shared" si="29"/>
        <v>-0.54059794084247748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40741.160000000003</v>
      </c>
      <c r="F191" s="148">
        <f>IFERROR(VLOOKUP($C191,'2026'!$C$8:$U$195,19,FALSE),0)</f>
        <v>33333.33</v>
      </c>
      <c r="G191" s="149">
        <f t="shared" si="22"/>
        <v>0.81817331661641446</v>
      </c>
      <c r="H191" s="150">
        <f t="shared" si="23"/>
        <v>3.8919891179973385E-6</v>
      </c>
      <c r="I191" s="148">
        <f t="shared" si="24"/>
        <v>-7407.8300000000017</v>
      </c>
      <c r="J191" s="151">
        <f t="shared" si="25"/>
        <v>-0.18182668338358557</v>
      </c>
      <c r="K191" s="147">
        <f>VLOOKUP($C191,'2026'!$C$205:$U$392,VLOOKUP($L$4,Master!$D$9:$G$20,4,FALSE),FALSE)</f>
        <v>40741.160000000003</v>
      </c>
      <c r="L191" s="148">
        <f>VLOOKUP($C191,'2026'!$C$8:$U$195,VLOOKUP($L$4,Master!$D$9:$G$20,4,FALSE),FALSE)</f>
        <v>33333.33</v>
      </c>
      <c r="M191" s="150">
        <f t="shared" si="26"/>
        <v>0.81817331661641446</v>
      </c>
      <c r="N191" s="150">
        <f t="shared" si="27"/>
        <v>3.8919891179973385E-6</v>
      </c>
      <c r="O191" s="148">
        <f t="shared" si="28"/>
        <v>-7407.8300000000017</v>
      </c>
      <c r="P191" s="151">
        <f t="shared" si="29"/>
        <v>-0.18182668338358557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40741.160000000003</v>
      </c>
      <c r="F192" s="153">
        <f>IFERROR(VLOOKUP($C192,'2026'!$C$8:$U$195,19,FALSE),0)</f>
        <v>33333.33</v>
      </c>
      <c r="G192" s="154">
        <f t="shared" si="22"/>
        <v>0.81817331661641446</v>
      </c>
      <c r="H192" s="155">
        <f t="shared" si="23"/>
        <v>3.8919891179973385E-6</v>
      </c>
      <c r="I192" s="156">
        <f t="shared" si="24"/>
        <v>-7407.8300000000017</v>
      </c>
      <c r="J192" s="157">
        <f t="shared" si="25"/>
        <v>-0.18182668338358557</v>
      </c>
      <c r="K192" s="163">
        <f>VLOOKUP($C192,'2026'!$C$205:$U$392,VLOOKUP($L$4,Master!$D$9:$G$20,4,FALSE),FALSE)</f>
        <v>40741.160000000003</v>
      </c>
      <c r="L192" s="164">
        <f>VLOOKUP($C192,'2026'!$C$8:$U$195,VLOOKUP($L$4,Master!$D$9:$G$20,4,FALSE),FALSE)</f>
        <v>33333.33</v>
      </c>
      <c r="M192" s="155">
        <f t="shared" si="26"/>
        <v>0.81817331661641446</v>
      </c>
      <c r="N192" s="155">
        <f t="shared" si="27"/>
        <v>3.8919891179973385E-6</v>
      </c>
      <c r="O192" s="156">
        <f t="shared" si="28"/>
        <v>-7407.8300000000017</v>
      </c>
      <c r="P192" s="157">
        <f t="shared" si="29"/>
        <v>-0.18182668338358557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23933829.139999941</v>
      </c>
      <c r="F195" s="148">
        <f>IFERROR(VLOOKUP($C195,'2026'!$C$8:$U$195,19,FALSE),0)</f>
        <v>21870968.18</v>
      </c>
      <c r="G195" s="149">
        <f t="shared" si="22"/>
        <v>0.91380982341215344</v>
      </c>
      <c r="H195" s="150">
        <f t="shared" si="23"/>
        <v>2.5536473600635172E-3</v>
      </c>
      <c r="I195" s="148">
        <f t="shared" si="24"/>
        <v>-2062860.9599999413</v>
      </c>
      <c r="J195" s="151">
        <f t="shared" si="25"/>
        <v>-8.6190176587846501E-2</v>
      </c>
      <c r="K195" s="147">
        <f>VLOOKUP($C195,'2026'!$C$205:$U$392,VLOOKUP($L$4,Master!$D$9:$G$20,4,FALSE),FALSE)</f>
        <v>23933829.139999941</v>
      </c>
      <c r="L195" s="148">
        <f>VLOOKUP($C195,'2026'!$C$8:$U$195,VLOOKUP($L$4,Master!$D$9:$G$20,4,FALSE),FALSE)</f>
        <v>21870968.18</v>
      </c>
      <c r="M195" s="150">
        <f t="shared" si="26"/>
        <v>0.91380982341215344</v>
      </c>
      <c r="N195" s="150">
        <f t="shared" si="27"/>
        <v>2.5536473600635172E-3</v>
      </c>
      <c r="O195" s="148">
        <f t="shared" si="28"/>
        <v>-2062860.9599999413</v>
      </c>
      <c r="P195" s="151">
        <f t="shared" si="29"/>
        <v>-8.6190176587846501E-2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23933829.139999941</v>
      </c>
      <c r="F196" s="159">
        <f>IFERROR(VLOOKUP($C196,'2026'!$C$8:$U$195,19,FALSE),0)</f>
        <v>21870968.18</v>
      </c>
      <c r="G196" s="160">
        <f t="shared" si="22"/>
        <v>0.91380982341215344</v>
      </c>
      <c r="H196" s="161">
        <f t="shared" si="23"/>
        <v>2.5536473600635172E-3</v>
      </c>
      <c r="I196" s="159">
        <f t="shared" si="24"/>
        <v>-2062860.9599999413</v>
      </c>
      <c r="J196" s="162">
        <f t="shared" si="25"/>
        <v>-8.6190176587846501E-2</v>
      </c>
      <c r="K196" s="158">
        <f>VLOOKUP($C196,'2026'!$C$205:$U$392,VLOOKUP($L$4,Master!$D$9:$G$20,4,FALSE),FALSE)</f>
        <v>23933829.139999941</v>
      </c>
      <c r="L196" s="159">
        <f>VLOOKUP($C196,'2026'!$C$8:$U$195,VLOOKUP($L$4,Master!$D$9:$G$20,4,FALSE),FALSE)</f>
        <v>21870968.18</v>
      </c>
      <c r="M196" s="161">
        <f t="shared" si="26"/>
        <v>0.91380982341215344</v>
      </c>
      <c r="N196" s="161">
        <f t="shared" si="27"/>
        <v>2.5536473600635172E-3</v>
      </c>
      <c r="O196" s="159">
        <f t="shared" si="28"/>
        <v>-2062860.9599999413</v>
      </c>
      <c r="P196" s="162">
        <f t="shared" si="29"/>
        <v>-8.6190176587846501E-2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gHXYdgVRaKVUdRG2UqaC09c50MySo3gCN4J40ckO87JpSGIaxNWBZ+s3tn432Rl/yHt0TU80Z8E0z6Z6fOOX4w==" saltValue="OT19TGUCA/3XcP1g/VCap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3873-7072-4C0E-8C45-282638BA886D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222510482.36999995</v>
      </c>
      <c r="G7" s="96">
        <v>316831111.65000004</v>
      </c>
      <c r="H7" s="96">
        <v>792647486.64999986</v>
      </c>
      <c r="I7" s="96">
        <v>286134574.64999998</v>
      </c>
      <c r="J7" s="96">
        <v>306649138.55000001</v>
      </c>
      <c r="K7" s="96">
        <v>277359707.94</v>
      </c>
      <c r="L7" s="96">
        <v>242996763.21000001</v>
      </c>
      <c r="M7" s="96">
        <v>303757716.80000001</v>
      </c>
      <c r="N7" s="96">
        <v>286343652.66999996</v>
      </c>
      <c r="O7" s="96">
        <v>273507332.93000007</v>
      </c>
      <c r="P7" s="96">
        <v>512521154.15000021</v>
      </c>
      <c r="Q7" s="96">
        <f>SUM(E7:P7)</f>
        <v>4010264252.2000003</v>
      </c>
      <c r="R7" s="97"/>
      <c r="T7" s="95"/>
      <c r="U7" s="96">
        <f>SUM(U8:U195)</f>
        <v>567015391.88999987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94431427.790000021</v>
      </c>
      <c r="H8" s="135">
        <v>563679397.00999999</v>
      </c>
      <c r="I8" s="135">
        <v>76025219.459999993</v>
      </c>
      <c r="J8" s="135">
        <v>63912844.929999992</v>
      </c>
      <c r="K8" s="135">
        <v>59373704.360000007</v>
      </c>
      <c r="L8" s="135">
        <v>24008649.309999999</v>
      </c>
      <c r="M8" s="135">
        <v>70197179.309999987</v>
      </c>
      <c r="N8" s="135">
        <v>46090478.459999993</v>
      </c>
      <c r="O8" s="135">
        <v>47659773.090000004</v>
      </c>
      <c r="P8" s="135">
        <v>106594728.46000002</v>
      </c>
      <c r="Q8" s="135">
        <f t="shared" ref="Q8:Q70" si="0">SUM(E8:P8)</f>
        <v>1223179795.8499999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48277697.850000001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67145188.850000009</v>
      </c>
      <c r="H9" s="136">
        <v>526006044.86000001</v>
      </c>
      <c r="I9" s="136">
        <v>62257748.629999995</v>
      </c>
      <c r="J9" s="136">
        <v>50893465.479999997</v>
      </c>
      <c r="K9" s="136">
        <v>49244031.510000005</v>
      </c>
      <c r="L9" s="136">
        <v>19415537.870000001</v>
      </c>
      <c r="M9" s="136">
        <v>45306031.289999992</v>
      </c>
      <c r="N9" s="136">
        <v>26199691.199999996</v>
      </c>
      <c r="O9" s="136">
        <v>36269170.190000005</v>
      </c>
      <c r="P9" s="136">
        <v>64389549.360000022</v>
      </c>
      <c r="Q9" s="136">
        <f t="shared" si="0"/>
        <v>1008818742.6400001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43617655.920000009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1190830.77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59439484.510000005</v>
      </c>
      <c r="H11" s="100">
        <v>516635656.33999997</v>
      </c>
      <c r="I11" s="100">
        <v>56125685.409999996</v>
      </c>
      <c r="J11" s="100">
        <v>46096547.569999993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15644754.489999995</v>
      </c>
      <c r="O11" s="100">
        <v>31370451.450000003</v>
      </c>
      <c r="P11" s="100">
        <v>50691168.130000025</v>
      </c>
      <c r="Q11" s="100">
        <f t="shared" si="0"/>
        <v>929208525.05999982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41578743.480000004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848081.66999999958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</v>
      </c>
      <c r="J16" s="136">
        <v>1157893.0699999998</v>
      </c>
      <c r="K16" s="136">
        <v>3322007.1099999989</v>
      </c>
      <c r="L16" s="136">
        <v>964754.20000000019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588015.47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138613.97</v>
      </c>
      <c r="M17" s="100">
        <v>106191.37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198943.09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220269.13999999996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94769.739999999976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294302.64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66178.12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66178.12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258565.33999999997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136749.22000000003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258565.33999999997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136749.22000000003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10876591.330000002</v>
      </c>
      <c r="J26" s="136">
        <v>7331708.0499999989</v>
      </c>
      <c r="K26" s="136">
        <v>5313686.4400000004</v>
      </c>
      <c r="L26" s="136">
        <v>2802559.9999999995</v>
      </c>
      <c r="M26" s="136">
        <v>23407233.449999999</v>
      </c>
      <c r="N26" s="136">
        <v>17978885.489999998</v>
      </c>
      <c r="O26" s="136">
        <v>8398779.0500000007</v>
      </c>
      <c r="P26" s="136">
        <v>34852163.030000001</v>
      </c>
      <c r="Q26" s="136">
        <f t="shared" si="0"/>
        <v>179725346.99000001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3869099.12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10876591.330000002</v>
      </c>
      <c r="J27" s="100">
        <v>7331708.0499999989</v>
      </c>
      <c r="K27" s="100">
        <v>5313686.4400000004</v>
      </c>
      <c r="L27" s="100">
        <v>2802559.9999999995</v>
      </c>
      <c r="M27" s="100">
        <v>23407233.449999999</v>
      </c>
      <c r="N27" s="100">
        <v>17978885.489999998</v>
      </c>
      <c r="O27" s="100">
        <v>8398779.0500000007</v>
      </c>
      <c r="P27" s="100">
        <v>34852163.030000001</v>
      </c>
      <c r="Q27" s="100">
        <f t="shared" si="0"/>
        <v>179725346.99000001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3869099.12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3345745.0000000014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137207071.79999998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3314414.3400000012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137207071.79999998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3314414.3400000012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31330.66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31330.66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</v>
      </c>
      <c r="H41" s="135">
        <v>15568989.189999996</v>
      </c>
      <c r="I41" s="135">
        <v>14863946.529999997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18637262.640000008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11190726.070000002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8254238.3199999975</v>
      </c>
      <c r="I42" s="136">
        <v>7485900.7000000039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6185013.370000001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8254238.3199999975</v>
      </c>
      <c r="I43" s="100">
        <v>7485900.7000000039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6185013.370000001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4689978.6100000013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2943595.5700000017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4689978.6100000013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2943595.5700000017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732653.75999999978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732653.75999999978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1329463.3699999987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1329463.3699999987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99078194.579999998</v>
      </c>
      <c r="Q54" s="135">
        <f t="shared" si="0"/>
        <v>368547951.39999998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4571950.3600000013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1304337.5900000003</v>
      </c>
      <c r="F55" s="136">
        <v>1936688.6599999988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6086685.8700000057</v>
      </c>
      <c r="L55" s="136">
        <v>2481087.3899999983</v>
      </c>
      <c r="M55" s="136">
        <v>3122606.2199999997</v>
      </c>
      <c r="N55" s="136">
        <v>5927880.8499999978</v>
      </c>
      <c r="O55" s="136">
        <v>5602301.5599999996</v>
      </c>
      <c r="P55" s="136">
        <v>18248108.670000006</v>
      </c>
      <c r="Q55" s="136">
        <f t="shared" si="0"/>
        <v>56433418.980000004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1304337.5900000003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1304337.5900000003</v>
      </c>
      <c r="F56" s="100">
        <v>1936688.6599999988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6086685.8700000057</v>
      </c>
      <c r="L56" s="100">
        <v>2481087.3899999983</v>
      </c>
      <c r="M56" s="100">
        <v>3122606.2199999997</v>
      </c>
      <c r="N56" s="100">
        <v>5927880.8499999978</v>
      </c>
      <c r="O56" s="100">
        <v>5602301.5599999996</v>
      </c>
      <c r="P56" s="100">
        <v>18248108.670000006</v>
      </c>
      <c r="Q56" s="100">
        <f t="shared" si="0"/>
        <v>56433418.980000004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1304337.5900000003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16027986.939999996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950768.16999999993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15110775.259999996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927420.27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9970.0800000000017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13377.82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10014.16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10014.16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</v>
      </c>
      <c r="N69" s="136">
        <v>186088.77000000002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53265.139999999992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</v>
      </c>
      <c r="N72" s="100">
        <v>186088.77000000002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53265.139999999992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254822.24000000002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111415.51999999999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114037.81000000001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24166.99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5201.9199999999992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1509476.36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1509476.36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71297.789999999994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36673.85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34623.939999999995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567781.3899999999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408406.05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382961.19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25444.860000000004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9562.86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9562.86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1675035.9200000002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98414.7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1675035.9200000002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98414.7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1675035.9200000002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98414.7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</v>
      </c>
      <c r="Q109" s="135">
        <f t="shared" si="1"/>
        <v>6911915.6200000001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266807.01000000007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</v>
      </c>
      <c r="Q120" s="136">
        <f t="shared" si="1"/>
        <v>6911915.6200000001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266807.01000000007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</v>
      </c>
      <c r="Q121" s="100">
        <f t="shared" si="1"/>
        <v>6911915.6200000001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266807.01000000007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47344929.43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27296361.069999997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486915597.80999988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14641464.190000001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25832399.039999999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458778194.16999996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14119694.740000002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25832399.039999999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458778194.16999996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14119694.740000002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1157981.6399999999</v>
      </c>
      <c r="H139" s="136">
        <v>510048.98999999993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>
        <v>7922773.5399999991</v>
      </c>
      <c r="Q139" s="136">
        <f t="shared" si="2"/>
        <v>15649725.559999999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151436.94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1157981.6399999999</v>
      </c>
      <c r="H140" s="100">
        <v>510048.98999999993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>
        <v>7922773.5399999991</v>
      </c>
      <c r="Q140" s="100">
        <f t="shared" si="2"/>
        <v>15649725.559999999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151436.94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370332.51000000007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370332.51000000007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1974935.0099999998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14825755.520000001</v>
      </c>
      <c r="Q143" s="135">
        <f t="shared" si="2"/>
        <v>55753314.57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983862.12000000011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40815.56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40815.56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4731864.3</v>
      </c>
      <c r="Q146" s="136">
        <f t="shared" si="2"/>
        <v>22620159.280000005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779478.57000000018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4731864.3</v>
      </c>
      <c r="Q147" s="100">
        <f t="shared" si="2"/>
        <v>22620159.280000005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779478.57000000018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984.97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984.97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853968.45000000007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162583.01999999999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853968.45000000007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162583.01999999999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20824298.489999998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14347396.140000001</v>
      </c>
      <c r="K157" s="136">
        <v>13851696.950000003</v>
      </c>
      <c r="L157" s="136">
        <v>16372055.580000002</v>
      </c>
      <c r="M157" s="136">
        <v>13837521.709999997</v>
      </c>
      <c r="N157" s="136">
        <v>16302848.719999995</v>
      </c>
      <c r="O157" s="136">
        <v>14560223.280000001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13151780.83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4156069.8400000003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3396445.61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12436839.109999996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9755335.2200000007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4081562.78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4081562.78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2961125.08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2961125.08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3324383.0599999996</v>
      </c>
      <c r="O170" s="136">
        <v>1883560.9400000002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302783.08999999997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3324383.0599999996</v>
      </c>
      <c r="O171" s="100">
        <v>1883560.9400000002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302783.08999999997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327046.71000000002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327046.71000000002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95440075.989999965</v>
      </c>
      <c r="G176" s="135">
        <v>96969123.559999987</v>
      </c>
      <c r="H176" s="135">
        <v>95673813.469999984</v>
      </c>
      <c r="I176" s="135">
        <v>94324737.010000005</v>
      </c>
      <c r="J176" s="135">
        <v>96891804.989999995</v>
      </c>
      <c r="K176" s="135">
        <v>97034710.659999996</v>
      </c>
      <c r="L176" s="135">
        <v>95435619.409999996</v>
      </c>
      <c r="M176" s="135">
        <v>93380293.540000007</v>
      </c>
      <c r="N176" s="135">
        <v>98632387.340000004</v>
      </c>
      <c r="O176" s="135">
        <v>87845479.37000002</v>
      </c>
      <c r="P176" s="135">
        <v>118016143.17000017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84804164.840000033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65718966.999999963</v>
      </c>
      <c r="G180" s="136">
        <v>65770349.189999983</v>
      </c>
      <c r="H180" s="136">
        <v>66171444.32</v>
      </c>
      <c r="I180" s="136">
        <v>65995561.739999987</v>
      </c>
      <c r="J180" s="136">
        <v>67345055.75999999</v>
      </c>
      <c r="K180" s="136">
        <v>67153451.819999993</v>
      </c>
      <c r="L180" s="136">
        <v>67245971.970000014</v>
      </c>
      <c r="M180" s="136">
        <v>67431779.359999999</v>
      </c>
      <c r="N180" s="136">
        <v>68288553.979999989</v>
      </c>
      <c r="O180" s="136">
        <v>68158665.330000013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63148705.050000027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65718966.999999963</v>
      </c>
      <c r="G181" s="100">
        <v>65770349.189999983</v>
      </c>
      <c r="H181" s="100">
        <v>66171444.32</v>
      </c>
      <c r="I181" s="100">
        <v>65995561.739999987</v>
      </c>
      <c r="J181" s="100">
        <v>67345055.75999999</v>
      </c>
      <c r="K181" s="100">
        <v>67153451.819999993</v>
      </c>
      <c r="L181" s="100">
        <v>67245971.970000014</v>
      </c>
      <c r="M181" s="100">
        <v>67431779.359999999</v>
      </c>
      <c r="N181" s="100">
        <v>68288553.979999989</v>
      </c>
      <c r="O181" s="100">
        <v>68158665.330000013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63148705.050000027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22506942.650000155</v>
      </c>
      <c r="Q186" s="136">
        <f t="shared" si="2"/>
        <v>74736031.080000132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1072208.28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22506942.650000155</v>
      </c>
      <c r="Q187" s="100">
        <f t="shared" si="2"/>
        <v>74736031.080000132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1072208.28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0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24001150.210000001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20583251.510000005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24001150.210000001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20583251.510000005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679421656.29000008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54714455.870000005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49774205.460000001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1947230.7700000012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46232317.43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1594657.2599999998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678071.24000000022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185992.99000000002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113599.71000000002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378478.5400000001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210866.25000000006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210866.25000000006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190347.70999999996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190347.70999999996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3860965.21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3860965.21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4686221.910000002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4652545.5800000019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4652545.5800000019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33676.33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33676.33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12573426.59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6681450.3099999987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6681450.3099999987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3105339.290000001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3105339.290000001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875103.55000000016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875103.55000000016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1911533.4399999988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1911533.4399999988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10097523.550000003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1685806.9200000018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1685806.9200000018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2590705.9300000002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2556946.0100000002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17466.02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16293.9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10074.780000000001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10074.780000000001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60745.59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60745.59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3002118.07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1574778.4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168653.9899999999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1228022.3199999998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30663.359999999993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1559333.33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1559333.33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640730.56000000006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182324.93000000002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458405.63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533219.80000000005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494929.58000000007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38290.219999999987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14788.57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14788.57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758158.43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758158.43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758158.43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388580.98000000004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388580.98000000004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388580.98000000004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29191659.070000011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28557104.260000009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28557104.260000009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198626.69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198626.69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435928.12000000005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435928.12000000005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2132962.2700000014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622355.91000000015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622355.91000000015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1154114.4000000011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1154114.4000000011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1552.43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1552.43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354939.5300000002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354939.5300000002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22922194.039999999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13402448.180000002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3436197.9800000004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9966250.2000000011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4242903.8999999985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4242903.8999999985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3250636.0100000007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3054312.8900000006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1623214.2000000002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1623214.2000000002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402991.75000000006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402991.75000000006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89008702.719999984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63296844.82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63296844.82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4705619.3100000005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4705619.3100000005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5361.32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5361.32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21000877.269999996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21000877.269999996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A2" sqref="A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236024235.28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>
        <f>SUM(E7:P7)</f>
        <v>236024235.28</v>
      </c>
      <c r="R7" s="97"/>
      <c r="T7" s="95"/>
      <c r="U7" s="96">
        <f>SUM(U8:U195)</f>
        <v>708072705.83999979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53662719.410000004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ref="Q8:Q70" si="0">SUM(E8:P8)</f>
        <v>53662719.410000004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53662719.410000004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46294172.940000005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46294172.940000005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46294172.940000005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1572617.21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1572617.21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1572617.21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43574618.240000002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43574618.240000002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43574618.240000002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1146937.49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1146937.49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1146937.49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505536.55000000005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505536.55000000005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47702.599999999991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47702.599999999991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101950.02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101950.02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355883.93000000005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355883.93000000005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67461.789999999979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67461.789999999979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67461.789999999979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67461.789999999979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152331.19999999998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152331.19999999998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152331.19999999998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152331.19999999998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6643216.9299999997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6643216.9299999997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6643216.9299999997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6643216.9299999997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17931399.989999998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17931399.989999998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17903347.479999997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17903347.479999997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17903347.479999997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17903347.479999997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28052.510000000002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28052.510000000002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28052.510000000002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28052.510000000002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12612709.870000005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12612709.870000005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7096856.0600000015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7096856.0600000015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7096856.0600000015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7096856.0600000015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3451111.6600000029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3451111.6600000029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3451111.6600000029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3451111.6600000029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769299.05999999982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769299.05999999982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769299.05999999982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769299.05999999982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1295443.0899999999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1295443.0899999999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1295443.0899999999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1295443.0899999999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6686413.3500000006</v>
      </c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6686413.3500000006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6686413.3500000006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2800473.74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2800473.74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2800473.74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2800473.74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2800473.74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2800473.74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641321.3600000001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641321.3600000001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617177.24000000011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617177.24000000011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10140.73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10140.73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14003.389999999998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14003.389999999998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7683.5600000000013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7683.5600000000013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7683.5600000000013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7683.5600000000013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91345.019999999975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91345.019999999975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91345.019999999975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91345.019999999975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2355604.5499999998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2355604.5499999998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2219039.3199999994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2219039.3199999994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120760.7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120760.7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10257.14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10257.14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5547.3899999999994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5547.3899999999994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0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0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0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283025.37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283025.37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283025.37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78880.78</v>
      </c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78880.78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78880.78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204144.59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204144.59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396485.44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396485.44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366147.38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366147.38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30338.06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30338.06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110474.31000000001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110474.31000000001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110474.31000000001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110474.31000000001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1291581.4099999999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1291581.4099999999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1291581.4099999999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1291581.4099999999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1291581.4099999999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1291581.4099999999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271179.65999999997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271179.65999999997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271179.65999999997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271179.65999999997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271179.65999999997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271179.65999999997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30735686.260000002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30735686.260000002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29822646.770000003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29822646.770000003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29822646.770000003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29822646.770000003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528703.14999999991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528703.14999999991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528703.14999999991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528703.14999999991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384336.33999999997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384336.33999999997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384336.33999999997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384336.33999999997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1056815.9000000001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1056815.9000000001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40737.779999999992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40737.779999999992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40737.779999999992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40737.779999999992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803781.9800000001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803781.9800000001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803781.9800000001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803781.9800000001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0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0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0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212296.14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212296.14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212296.14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212296.14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19412144.900000002</v>
      </c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19412144.900000002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19412144.900000002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13663619.640000001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13663619.640000001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13663619.640000001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3589042.3400000012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3589042.3400000012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10074577.299999999</v>
      </c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10074577.299999999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10074577.299999999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4454100.38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4454100.38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4454100.38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4454100.38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147825.94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147825.94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147825.94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147825.94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0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299386.79999999993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299386.79999999993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299386.79999999993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299386.79999999993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847212.1399999999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847212.1399999999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847212.1399999999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847212.1399999999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92363584.530000001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92363584.530000001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68070015.519999996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68070015.519999996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68070015.519999996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68070015.519999996</v>
      </c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68070015.519999996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68070015.519999996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2389267.4999999967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2389267.4999999967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2389267.4999999967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2389267.4999999967</v>
      </c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2389267.4999999967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2389267.4999999967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33333.33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33333.33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33333.33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33333.33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21870968.18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21870968.18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21870968.18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21870968.18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956815123.59000003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75896585.410000026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63829115.750000015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7634843.6500000004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53185961.140000015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3008310.9600000037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1302862.3399999996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164642.95000000001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184172.63999999998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954046.74999999965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1500917.35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1500917.35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509632.89999999997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509632.89999999997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8754057.0700000003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8754057.0700000003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7253053.25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7205184.1900000004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7205184.1900000004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47869.060000000005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47869.060000000005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20823177.440000009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11979393.170000004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11979393.170000004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4557010.4500000095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4557010.4500000095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1467791.13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1467791.13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2818982.689999999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2818982.689999999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35273515.00999999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3826307.8600000017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3826307.8600000017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3740232.4499999983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3562648.4299999983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28686.98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148897.03999999998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50934.770000000019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50934.770000000019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355173.89000000007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355173.89000000007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20937776.54999999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17855260.769999988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185096.57999999996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2384198.9000000008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513220.3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1798333.37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1798333.37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3037886.6000000015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1969436.4500000018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1068450.1499999997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649489.29999999993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608077.19999999995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41412.100000000006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877380.21999999927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877380.21999999927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2278035.5100000016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2278035.5100000016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2278035.5100000016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1450588.5299999998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1450588.5299999998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1450588.5299999998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45886950.679999985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42259503.829999991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42259503.829999991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2133427.5100000007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2133427.5100000007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1494019.3399999992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1494019.3399999992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4450797.6100000041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1040128.3400000002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1040128.3400000002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1727867.4200000034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1727867.4200000034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72322.11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72322.11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1610479.7400000005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1610479.7400000005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28053732.75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14896959.099999998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4033355.6999999997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10863603.399999999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4817066.8599999994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4817066.8599999994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3770698.9800000004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3685698.9800000004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85000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2983069.87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2983069.87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1585937.9399999997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1585937.9399999997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97571938.339999929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68396547.859999999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68396547.859999999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5200820.18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5200820.18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40741.160000000003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40741.160000000003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23933829.139999941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23933829.139999941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PaHSpu0G2eAvVvKzhNjo8vd3yPWpJsXvSg7WqolPWkjkxcfAVz1kgWwzgvyl7FZ8oClrVNgSTh5i6sL4yXj3Cg==" saltValue="S+1NceQNUmfwn14l/FBL2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2026-02-27T11:00:07Z</dcterms:modified>
</cp:coreProperties>
</file>