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231"/>
  <workbookPr defaultThemeVersion="124226"/>
  <mc:AlternateContent xmlns:mc="http://schemas.openxmlformats.org/markup-compatibility/2006">
    <mc:Choice Requires="x15">
      <x15ac:absPath xmlns:x15ac="http://schemas.microsoft.com/office/spreadsheetml/2010/11/ac" url="C:\Users\HP1\Desktop\2019\Dokumenta za drugi javni\Drugi javni komp2\"/>
    </mc:Choice>
  </mc:AlternateContent>
  <xr:revisionPtr revIDLastSave="0" documentId="13_ncr:1_{9BE7ED85-E7F7-4691-8946-7655AF8E5525}" xr6:coauthVersionLast="40" xr6:coauthVersionMax="40" xr10:uidLastSave="{00000000-0000-0000-0000-000000000000}"/>
  <workbookProtection workbookPassword="E49B" lockStructure="1"/>
  <bookViews>
    <workbookView xWindow="-120" yWindow="-120" windowWidth="20730" windowHeight="11160" xr2:uid="{00000000-000D-0000-FFFF-FFFF00000000}"/>
  </bookViews>
  <sheets>
    <sheet name="Aplikacija za kredit" sheetId="1" r:id="rId1"/>
    <sheet name="Analitika" sheetId="5" state="hidden" r:id="rId2"/>
    <sheet name="Podesavanja" sheetId="7" state="hidden" r:id="rId3"/>
  </sheets>
  <calcPr calcId="181029"/>
</workbook>
</file>

<file path=xl/calcChain.xml><?xml version="1.0" encoding="utf-8"?>
<calcChain xmlns="http://schemas.openxmlformats.org/spreadsheetml/2006/main">
  <c r="E68" i="5" l="1"/>
  <c r="E67" i="5"/>
  <c r="E66" i="5"/>
  <c r="E65" i="5"/>
  <c r="E64" i="5"/>
  <c r="E63" i="5"/>
  <c r="E62" i="5"/>
  <c r="E61" i="5"/>
  <c r="E60" i="5"/>
  <c r="E59" i="5"/>
  <c r="C68" i="5"/>
  <c r="C67" i="5"/>
  <c r="C66" i="5"/>
  <c r="C65" i="5"/>
  <c r="C64" i="5"/>
  <c r="C63" i="5"/>
  <c r="C62" i="5"/>
  <c r="C61" i="5"/>
  <c r="C60" i="5"/>
  <c r="C59" i="5"/>
  <c r="D69" i="5"/>
  <c r="B68" i="5"/>
  <c r="B67" i="5"/>
  <c r="B66" i="5"/>
  <c r="B65" i="5"/>
  <c r="B64" i="5"/>
  <c r="B63" i="5"/>
  <c r="B62" i="5"/>
  <c r="B61" i="5"/>
  <c r="B60" i="5"/>
  <c r="E57" i="5"/>
  <c r="E56" i="5"/>
  <c r="E55" i="5"/>
  <c r="E54" i="5"/>
  <c r="E53" i="5"/>
  <c r="E52" i="5"/>
  <c r="E51" i="5"/>
  <c r="E50" i="5"/>
  <c r="E49" i="5"/>
  <c r="E48" i="5"/>
  <c r="E47" i="5"/>
  <c r="E46" i="5"/>
  <c r="E44" i="5"/>
  <c r="E43" i="5"/>
  <c r="E42" i="5"/>
  <c r="E41" i="5"/>
  <c r="E40" i="5"/>
  <c r="E39" i="5"/>
  <c r="B59" i="5"/>
  <c r="C53" i="5"/>
  <c r="C52" i="5"/>
  <c r="C51" i="5"/>
  <c r="C50" i="5"/>
  <c r="C57" i="5"/>
  <c r="C56" i="5"/>
  <c r="C55" i="5"/>
  <c r="C54" i="5"/>
  <c r="C49" i="5"/>
  <c r="C48" i="5"/>
  <c r="C47" i="5"/>
  <c r="C46" i="5"/>
  <c r="C44" i="5"/>
  <c r="C43" i="5"/>
  <c r="C42" i="5"/>
  <c r="C41" i="5"/>
  <c r="C40" i="5"/>
  <c r="C39" i="5"/>
  <c r="D58" i="5"/>
  <c r="B57" i="5"/>
  <c r="B56" i="5"/>
  <c r="B55" i="5"/>
  <c r="B53" i="5"/>
  <c r="B52" i="5"/>
  <c r="B51" i="5"/>
  <c r="B50" i="5"/>
  <c r="B49" i="5"/>
  <c r="B48" i="5"/>
  <c r="B47" i="5"/>
  <c r="B46" i="5"/>
  <c r="B45" i="5"/>
  <c r="B44" i="5"/>
  <c r="B43" i="5"/>
  <c r="B41" i="5"/>
  <c r="E37" i="5"/>
  <c r="E32" i="5"/>
  <c r="E31" i="5"/>
  <c r="E30" i="5"/>
  <c r="E29" i="5"/>
  <c r="E28" i="5"/>
  <c r="E27" i="5"/>
  <c r="E26" i="5"/>
  <c r="E25" i="5"/>
  <c r="E24" i="5"/>
  <c r="E23" i="5"/>
  <c r="E22" i="5"/>
  <c r="E21" i="5"/>
  <c r="E20" i="5"/>
  <c r="E19" i="5"/>
  <c r="B39" i="5"/>
  <c r="C32" i="5"/>
  <c r="C31" i="5"/>
  <c r="C30" i="5"/>
  <c r="C29" i="5"/>
  <c r="C28" i="5"/>
  <c r="C27" i="5"/>
  <c r="C26" i="5"/>
  <c r="C25" i="5"/>
  <c r="C24" i="5"/>
  <c r="C23" i="5"/>
  <c r="C22" i="5"/>
  <c r="C21" i="5"/>
  <c r="C20" i="5"/>
  <c r="C19" i="5"/>
  <c r="C37" i="5"/>
  <c r="D38" i="5"/>
  <c r="B36" i="5"/>
  <c r="B35" i="5"/>
  <c r="B34" i="5"/>
  <c r="B33" i="5"/>
  <c r="B31" i="5"/>
  <c r="B30" i="5"/>
  <c r="B28" i="5"/>
  <c r="B27" i="5"/>
  <c r="B24" i="5"/>
  <c r="B23" i="5"/>
  <c r="B22" i="5"/>
  <c r="B21" i="5"/>
  <c r="B20" i="5"/>
  <c r="B19" i="5"/>
  <c r="D18" i="5"/>
  <c r="E17" i="5"/>
  <c r="E16" i="5"/>
  <c r="E15" i="5"/>
  <c r="E14" i="5"/>
  <c r="E12" i="5"/>
  <c r="E11" i="5"/>
  <c r="E10" i="5"/>
  <c r="E5" i="5"/>
  <c r="C17" i="5"/>
  <c r="C16" i="5"/>
  <c r="C15" i="5"/>
  <c r="C14" i="5"/>
  <c r="C12" i="5"/>
  <c r="C11" i="5"/>
  <c r="C10" i="5"/>
  <c r="C6" i="5"/>
  <c r="C5" i="5"/>
  <c r="D71" i="5" l="1"/>
  <c r="E69" i="5"/>
  <c r="E58" i="5"/>
  <c r="E38" i="5"/>
  <c r="B17" i="5"/>
  <c r="B16" i="5"/>
  <c r="B15" i="5"/>
  <c r="B13" i="5"/>
  <c r="B10" i="5"/>
  <c r="B9" i="5"/>
  <c r="B8" i="5"/>
  <c r="B5" i="5"/>
  <c r="O262" i="1"/>
  <c r="O256" i="1"/>
  <c r="O247" i="1"/>
  <c r="D210" i="1"/>
  <c r="B54" i="5" s="1"/>
  <c r="O204" i="1"/>
  <c r="O198" i="1"/>
  <c r="O189" i="1"/>
  <c r="Y178" i="1"/>
  <c r="C45" i="5" s="1"/>
  <c r="D169" i="1"/>
  <c r="B42" i="5" s="1"/>
  <c r="D163" i="1"/>
  <c r="B40" i="5" s="1"/>
  <c r="AR137" i="1" l="1"/>
  <c r="C36" i="5" s="1"/>
  <c r="AR135" i="1"/>
  <c r="C35" i="5" s="1"/>
  <c r="AR133" i="1"/>
  <c r="C34" i="5" s="1"/>
  <c r="AR131" i="1"/>
  <c r="C33" i="5" s="1"/>
  <c r="D139" i="1"/>
  <c r="B37" i="5" s="1"/>
  <c r="C128" i="1"/>
  <c r="B32" i="5" s="1"/>
  <c r="C119" i="1"/>
  <c r="B29" i="5" s="1"/>
  <c r="C110" i="1" l="1"/>
  <c r="B26" i="5" s="1"/>
  <c r="C107" i="1"/>
  <c r="B25" i="5" s="1"/>
  <c r="I30" i="7" l="1"/>
  <c r="I29" i="7"/>
  <c r="AQ42" i="1"/>
  <c r="C13" i="5" s="1"/>
  <c r="C39" i="1"/>
  <c r="C36" i="1"/>
  <c r="E25" i="7"/>
  <c r="F25" i="7" s="1"/>
  <c r="E26" i="7"/>
  <c r="F26" i="7" s="1"/>
  <c r="E24" i="7"/>
  <c r="F24" i="7" s="1"/>
  <c r="B30" i="7"/>
  <c r="B27" i="7"/>
  <c r="D27" i="7" s="1"/>
  <c r="D23" i="1" s="1"/>
  <c r="B7" i="5" s="1"/>
  <c r="B16" i="7"/>
  <c r="L7" i="7" s="1"/>
  <c r="O11" i="1"/>
  <c r="E30" i="7" l="1"/>
  <c r="B12" i="5"/>
  <c r="E29" i="7"/>
  <c r="B11" i="5"/>
  <c r="I31" i="7"/>
  <c r="D45" i="1" s="1"/>
  <c r="B14" i="5" s="1"/>
  <c r="G25" i="7"/>
  <c r="G26" i="7"/>
  <c r="G24" i="7"/>
  <c r="C27" i="7"/>
  <c r="D19" i="1" s="1"/>
  <c r="B6" i="5" s="1"/>
  <c r="B17" i="7"/>
  <c r="L8" i="7" s="1"/>
  <c r="AV237" i="1"/>
  <c r="AV235" i="1"/>
  <c r="I232" i="1"/>
  <c r="E27" i="7" l="1"/>
  <c r="C30" i="7" s="1"/>
  <c r="D25" i="1" s="1"/>
  <c r="C7" i="5" s="1"/>
  <c r="L9" i="7"/>
  <c r="M9" i="7" s="1"/>
  <c r="L13" i="7"/>
  <c r="M13" i="7" s="1"/>
  <c r="L17" i="7"/>
  <c r="M17" i="7" s="1"/>
  <c r="L21" i="7"/>
  <c r="M21" i="7" s="1"/>
  <c r="L11" i="7"/>
  <c r="M11" i="7" s="1"/>
  <c r="L15" i="7"/>
  <c r="M15" i="7" s="1"/>
  <c r="L19" i="7"/>
  <c r="M19" i="7" s="1"/>
  <c r="L12" i="7"/>
  <c r="M12" i="7" s="1"/>
  <c r="L16" i="7"/>
  <c r="M16" i="7" s="1"/>
  <c r="L20" i="7"/>
  <c r="M20" i="7" s="1"/>
  <c r="L10" i="7"/>
  <c r="M10" i="7" s="1"/>
  <c r="L14" i="7"/>
  <c r="M14" i="7" s="1"/>
  <c r="L18" i="7"/>
  <c r="M18" i="7" s="1"/>
  <c r="N14" i="7" l="1"/>
  <c r="N12" i="7"/>
  <c r="N21" i="7"/>
  <c r="N20" i="7"/>
  <c r="N10" i="7"/>
  <c r="N18" i="7"/>
  <c r="N16" i="7"/>
  <c r="N15" i="7"/>
  <c r="N19" i="7"/>
  <c r="N17" i="7"/>
  <c r="N13" i="7"/>
  <c r="N11" i="7"/>
  <c r="N9" i="7"/>
  <c r="C4" i="5"/>
  <c r="Y30" i="1"/>
  <c r="Y27" i="1"/>
  <c r="C9" i="5" l="1"/>
  <c r="E9" i="5"/>
  <c r="C8" i="5"/>
  <c r="E8" i="5"/>
  <c r="AF158" i="1"/>
  <c r="AV156" i="1"/>
  <c r="AV154" i="1"/>
  <c r="I151" i="1"/>
  <c r="E18" i="5" l="1"/>
  <c r="E71" i="5" s="1"/>
  <c r="E72" i="5" s="1"/>
  <c r="R11" i="1"/>
  <c r="AF87" i="1"/>
  <c r="AV85" i="1"/>
  <c r="AV83" i="1"/>
  <c r="I80" i="1"/>
  <c r="C13" i="1"/>
  <c r="AM13" i="1"/>
  <c r="C293" i="1" l="1"/>
</calcChain>
</file>

<file path=xl/sharedStrings.xml><?xml version="1.0" encoding="utf-8"?>
<sst xmlns="http://schemas.openxmlformats.org/spreadsheetml/2006/main" count="244" uniqueCount="174">
  <si>
    <t>datum aplikacije:</t>
  </si>
  <si>
    <t>A n e x     1</t>
  </si>
  <si>
    <t>Opština:</t>
  </si>
  <si>
    <t>Berane</t>
  </si>
  <si>
    <t>Bijelo Polje</t>
  </si>
  <si>
    <t>Mojkovac</t>
  </si>
  <si>
    <t>Nikšić</t>
  </si>
  <si>
    <t>Šavnik</t>
  </si>
  <si>
    <t>Žabljak</t>
  </si>
  <si>
    <t>Opštine</t>
  </si>
  <si>
    <t>Mjesna zajednica:</t>
  </si>
  <si>
    <t>OPŠTINA</t>
  </si>
  <si>
    <t>MJESNA ZAJEDNICA</t>
  </si>
  <si>
    <t>SELO (ZASEOK)</t>
  </si>
  <si>
    <t>KRATAK OPIS PROJEKTA (tehnički opis radova, karakteristike i sl.)</t>
  </si>
  <si>
    <r>
      <rPr>
        <b/>
        <sz val="10"/>
        <color rgb="FFC00000"/>
        <rFont val="Calibri"/>
        <family val="2"/>
        <charset val="238"/>
        <scheme val="minor"/>
      </rPr>
      <t>Prosječan broj članova u domaćinstvu obuhvaćenim projektom:</t>
    </r>
    <r>
      <rPr>
        <sz val="10"/>
        <color theme="1"/>
        <rFont val="Calibri"/>
        <family val="2"/>
        <charset val="238"/>
        <scheme val="minor"/>
      </rPr>
      <t xml:space="preserve">
(izvdene formula: F(x) = broj stanovika / broj domaćinstava</t>
    </r>
  </si>
  <si>
    <t>Petnjica</t>
  </si>
  <si>
    <t>Opis</t>
  </si>
  <si>
    <t>Ostalo opisati</t>
  </si>
  <si>
    <t>Period valorizacije:</t>
  </si>
  <si>
    <t>Ukupna površina zemljišta u HA (obradive površine i površine za ugoj stoke)</t>
  </si>
  <si>
    <t>Površina zemljušta u HA za obrađivanje</t>
  </si>
  <si>
    <t>Površina zemljišta u HA za uzgoj stoke:</t>
  </si>
  <si>
    <t>BROJ REGISTROVANIH PRIVREDNIH DRUŠTAVA U MJESNOJ ZAJEDNICI</t>
  </si>
  <si>
    <t>Aplikaciju obradio</t>
  </si>
  <si>
    <t>Predsjednik Opštine</t>
  </si>
  <si>
    <t>M.P.</t>
  </si>
  <si>
    <t>PREDVIĐENI UKUPNI TOŠKOVI INVESTICIJE</t>
  </si>
  <si>
    <t>UČEŠĆE LOKALNE SAMOUPRAVE, iznos u EUR</t>
  </si>
  <si>
    <t>UČEŠĆE STANOVNIŠTVA, iznos u EUR</t>
  </si>
  <si>
    <t>broj ovaca</t>
  </si>
  <si>
    <t>broj koza</t>
  </si>
  <si>
    <t>Strategija razvoja</t>
  </si>
  <si>
    <t>Aplikacija za</t>
  </si>
  <si>
    <r>
      <t xml:space="preserve"> Da li je aplikant u okviru projekta IFAD konkurisao prethodne godine sa </t>
    </r>
    <r>
      <rPr>
        <b/>
        <sz val="10"/>
        <color rgb="FFFF0000"/>
        <rFont val="Calibri"/>
        <family val="2"/>
        <charset val="238"/>
        <scheme val="minor"/>
      </rPr>
      <t>ISTIM</t>
    </r>
    <r>
      <rPr>
        <sz val="10"/>
        <color theme="1"/>
        <rFont val="Calibri"/>
        <family val="2"/>
        <charset val="238"/>
        <scheme val="minor"/>
      </rPr>
      <t xml:space="preserve"> projektom</t>
    </r>
  </si>
  <si>
    <t>Žabljak_MZ Virak_asfaltiranje putnog pravca_500 m_Pošćenski kraj</t>
  </si>
  <si>
    <t>Žabljak_MZ Virak_asfaltiranje putnog pravca_300 m_Pašina voda</t>
  </si>
  <si>
    <t>Žabljak_MZ Virak_asfaltiranje putnog pravca_500 m_Kovčica</t>
  </si>
  <si>
    <t>Šavnik_MZ Boan_asfaltiranje nekategorisanog puta_1630 KO Tušinja_400 m</t>
  </si>
  <si>
    <t>Šavnik_MZ Boan_asfaltiranje nekategorisanog puta_1630 KO Tušinja_300 m</t>
  </si>
  <si>
    <t>Mojkovac_MZ Rudnica_asfaltiranje puta Čubrovo Polje-Pržišta_1000 m</t>
  </si>
  <si>
    <t>Mojkovac_MZ Prošćenje_asfaltiranje puta zaseok Slatina_Kneževići-Ašani_1000 m</t>
  </si>
  <si>
    <t>Mojkovac_MZ Slatina_rekonstrukcija vodovodne mreže u Slatini</t>
  </si>
  <si>
    <t>Berane_MZ Polica_asfaltiranje putnog pravca Brdo Trifunovića-Gornje Zagrađe_400 m</t>
  </si>
  <si>
    <t>Berane_MZ Polica_asfaltiranje putnog pravca Dedovići-Kruška_400 m</t>
  </si>
  <si>
    <t>Berane_MZ Polica_asfaltiranje putnog pravca Goražde-Dolina Popovića_400 m</t>
  </si>
  <si>
    <t>Berane_MZ Polica_asfaltiranje putnog pravca Pođanska mala_600 m i Boričići-Obradovići_400 m</t>
  </si>
  <si>
    <t>Berane_MZ Bubanje_asfaltiranje putnog pravca Krčmor-Kuća Z. Lješnjaka_500 m</t>
  </si>
  <si>
    <t>Berane_MZ Štitari_sanacija postojećeg lokalnog puta u Štitarima_800 m</t>
  </si>
  <si>
    <t>Petnjica_MZ Trpezi_asfaltiranje makadamskog puta_Cikotići-Skenderovići_1000 m</t>
  </si>
  <si>
    <t>Petnjica_MZ Tucanje_asfaltiranje makadamskog puta_Agovići-Šabotići-Čilovići-Zverotići_1000 m</t>
  </si>
  <si>
    <t>Petnjica_MZ Vrbica_asfaltiranje makadamskog puta_Agovići-Cikotići-Taranši_1000 m</t>
  </si>
  <si>
    <t>Nikšić_MZ Trubjela-MZ Vilusi-MZ Grahovo_rekonstrukcija putnog pravca Rudine-Brestice-Jabuke_1500 m</t>
  </si>
  <si>
    <t>Nikšić_MZ Crkvice_rekonstrukcija lokalnog puta Gornje Crkvice-Poljica_300 m</t>
  </si>
  <si>
    <t>Nikšić_MZ Petrovići_rekonstrukcija putnog pravca Klenak-Zečevina_750 m</t>
  </si>
  <si>
    <t>Nikšić_MZ Trubjela-MZ Crni Kuk_rekonstrukcija putnog pravca Trepča-Muževice-Dubočke-Crni Kuk_1430 m</t>
  </si>
  <si>
    <t>Nikšić_MZ Velimlje_rekonstrukcija lokalnog putnog pravca Prigradina-Počivala_500 m</t>
  </si>
  <si>
    <t>Nikšić_MZ Trubjela-MZ Vilusi_rekonstrukcija putnog pravca Rudine-Kamensko_800 m</t>
  </si>
  <si>
    <t>Nikšić_MZ Velimlje_rekonstrukcija lokalnog putnog pravca Velimlje-Miljanići_410 m</t>
  </si>
  <si>
    <t>Nikšić_MZ Vraćenovići_rekonstrukcija lokalnog puta_zaseok Vidne_800 m</t>
  </si>
  <si>
    <t>Nikšić_MZ Crni Kuk_sanacija bistijerne u selu Somina</t>
  </si>
  <si>
    <t>Nikšić_MZ Trubjela_izgradnja bistijerne na imanju Čeda Baletića</t>
  </si>
  <si>
    <t>Nikšić_MZ Trubjela_izgradnja površinske akumulacije (vodopoja)_Selo Rudine</t>
  </si>
  <si>
    <t>Nikšić_MZ Velimlje_sanacija bistijerne u zaseoku Lokvice</t>
  </si>
  <si>
    <t>Nikšić_MZ Velimlje_sanacija bistijerne u selu Prigradina (Resna)</t>
  </si>
  <si>
    <t>Petnjica_MZ Radmance_asfaltiranje putnog pravca Petnjica-Pecko_1000 m</t>
  </si>
  <si>
    <t>Mojkovac_MZ Rudnica_bušenje eksplotacionog bunara u mjestu Papratine</t>
  </si>
  <si>
    <t>Bijelo Polje_MZ Kanje_izgradnja seoskog vodovoda Kanje-Metanjac-Dobrakovo i granični prelaz Dobrakovo</t>
  </si>
  <si>
    <t>Bijelo Polje_MZ Pavino Polje_rekonstrukcija vodovoda Pavino Polje</t>
  </si>
  <si>
    <t>Bijelo Polje_MZ Bistrica_izgradnja puta Radojeva Glava-Raskrsnica-Požeginja_500 m</t>
  </si>
  <si>
    <t>Bijelo Polje_MZ Godijevo_izgradnja puta Kosa-Ravna njiva_500 m</t>
  </si>
  <si>
    <t>Bijelo Polje_MZ Nedakusi_izgradnja puta Kisjela Voda-Šljepašnica_500 m</t>
  </si>
  <si>
    <t>Bijelo Polje_MZ Cerovo_rekonstrukcija puta Glavica-Osredak_500 m</t>
  </si>
  <si>
    <t>naziv projekta</t>
  </si>
  <si>
    <t>DA - učestvovao je - sredstva NISU odobrena</t>
  </si>
  <si>
    <t>DA - učestvovao je - sredstva odobrena</t>
  </si>
  <si>
    <t>NE - nije učestvovao</t>
  </si>
  <si>
    <t>Korisnik nije učestvovao ranije u aplikaciji za projekat</t>
  </si>
  <si>
    <t>Izaberite pun naziv projekta iz prethodne godine iz padajućeg menu-a</t>
  </si>
  <si>
    <t>Izaberite puni naziv projekta iz prethodne godine iz padajućeg menu-a</t>
  </si>
  <si>
    <t>Klijent ranije nije učestvovao u projektu - Nije poznat iznos finasiranja</t>
  </si>
  <si>
    <t>strana 1 od 4</t>
  </si>
  <si>
    <t>strana 2 od 4</t>
  </si>
  <si>
    <t>strana 4 od 4</t>
  </si>
  <si>
    <t>Forma aplikacije za putnu infrastrukturu</t>
  </si>
  <si>
    <t>Forma aplikacije za sekundarnu vodovodnu mrežu</t>
  </si>
  <si>
    <t>Forma aplikacije za vodnu akumulaciju za višenamjensku upotrebu</t>
  </si>
  <si>
    <t>Vrste aplikacija</t>
  </si>
  <si>
    <t>br</t>
  </si>
  <si>
    <t>kolona</t>
  </si>
  <si>
    <t>za ispis</t>
  </si>
  <si>
    <t>ispis 1</t>
  </si>
  <si>
    <t>ispis 2</t>
  </si>
  <si>
    <t>Iznos odobrenih sredstava za finasiranje iznosi:</t>
  </si>
  <si>
    <t>Klijent je ranije učestvovao u projektu - sredstva nisu odobrena - Zatraženi iznos finasiranje je iznosio:</t>
  </si>
  <si>
    <t>Iznos</t>
  </si>
  <si>
    <t>odgovor br.</t>
  </si>
  <si>
    <t>dodaj</t>
  </si>
  <si>
    <t>zbir</t>
  </si>
  <si>
    <t>za ispis final</t>
  </si>
  <si>
    <t>ukupno</t>
  </si>
  <si>
    <t>broj</t>
  </si>
  <si>
    <t>Ukupan broj mjesenih zajednica obuhvaćenih projektom (okolnih i poslovno povezanih)</t>
  </si>
  <si>
    <t>Ukupan broj stanovnika obuhvaćen konkretnim projektom</t>
  </si>
  <si>
    <t>Ukupan broj domaćinstava obuhvaćen konkretnim projektom</t>
  </si>
  <si>
    <r>
      <t xml:space="preserve">Ukupan broj </t>
    </r>
    <r>
      <rPr>
        <b/>
        <sz val="10"/>
        <color rgb="FFC00000"/>
        <rFont val="Calibri"/>
        <family val="2"/>
        <charset val="238"/>
        <scheme val="minor"/>
      </rPr>
      <t>DIREKTNIH</t>
    </r>
    <r>
      <rPr>
        <sz val="10"/>
        <color theme="1"/>
        <rFont val="Calibri"/>
        <family val="2"/>
        <charset val="238"/>
        <scheme val="minor"/>
      </rPr>
      <t xml:space="preserve"> stanovnika obuhvaćen konkretnim projektom</t>
    </r>
  </si>
  <si>
    <r>
      <t xml:space="preserve">Ukupan broj </t>
    </r>
    <r>
      <rPr>
        <b/>
        <sz val="10"/>
        <color rgb="FFC00000"/>
        <rFont val="Calibri"/>
        <family val="2"/>
        <charset val="238"/>
        <scheme val="minor"/>
      </rPr>
      <t>DIREKTNIH</t>
    </r>
    <r>
      <rPr>
        <sz val="10"/>
        <color theme="1"/>
        <rFont val="Calibri"/>
        <family val="2"/>
        <charset val="238"/>
        <scheme val="minor"/>
      </rPr>
      <t xml:space="preserve"> domaćinstava obuhvaćen konkretnim projektom</t>
    </r>
  </si>
  <si>
    <r>
      <t xml:space="preserve">Ukupan broj </t>
    </r>
    <r>
      <rPr>
        <b/>
        <sz val="10"/>
        <color rgb="FFC00000"/>
        <rFont val="Calibri"/>
        <family val="2"/>
        <charset val="238"/>
        <scheme val="minor"/>
      </rPr>
      <t>INDIREKTNIH</t>
    </r>
    <r>
      <rPr>
        <sz val="10"/>
        <color theme="1"/>
        <rFont val="Calibri"/>
        <family val="2"/>
        <charset val="238"/>
        <scheme val="minor"/>
      </rPr>
      <t xml:space="preserve"> stanovnika obuhvaćen konkretnim projektom</t>
    </r>
  </si>
  <si>
    <r>
      <t xml:space="preserve">Ukupan broj </t>
    </r>
    <r>
      <rPr>
        <b/>
        <sz val="10"/>
        <color rgb="FFC00000"/>
        <rFont val="Calibri"/>
        <family val="2"/>
        <charset val="238"/>
        <scheme val="minor"/>
      </rPr>
      <t>INDIREKTNIH</t>
    </r>
    <r>
      <rPr>
        <sz val="10"/>
        <color theme="1"/>
        <rFont val="Calibri"/>
        <family val="2"/>
        <charset val="238"/>
        <scheme val="minor"/>
      </rPr>
      <t xml:space="preserve"> domaćinstava obuhvaćen konkretnim projektom</t>
    </r>
  </si>
  <si>
    <t>stanov</t>
  </si>
  <si>
    <t>domać</t>
  </si>
  <si>
    <t>Broj DIREKTNIH stanovnika obuhvaćenih projektom koji su locirani mjestom boravka na kraju puta i sa obje strane puta</t>
  </si>
  <si>
    <t>Broj DIREKTNIH domaćinstava obuhvaćenih projektom koji su locirani mjestom boravka na kraju puta i sa obje strane puta</t>
  </si>
  <si>
    <t>Broj DIREKTNIH stanovnika obuhvaćenih projektom koji koriste akumulaciju za napajanje stoke, nalivanje i sl.</t>
  </si>
  <si>
    <t>Broj DIREKTNIH domaćinstava obuhvaćenih projektom koji koriste akumulaciju za napajanje stoke, nalivanje i sl.</t>
  </si>
  <si>
    <t>Broj DIREKTNIH stanovnika obuhvaćenih projektom koji zavise od direktnog napajanja sa sekundarne vodovodne mreže</t>
  </si>
  <si>
    <t>Broj DIREKTNIH domaćinstava obuhvaćenih projektom koji zavise od direktnog napajanja sa sekundarne vodovodne mreže</t>
  </si>
  <si>
    <t>žene</t>
  </si>
  <si>
    <t>mlađi 40</t>
  </si>
  <si>
    <r>
      <t>Ukupan broj žena obuhvaćen konkretnim projektom (</t>
    </r>
    <r>
      <rPr>
        <b/>
        <sz val="10"/>
        <color rgb="FFC00000"/>
        <rFont val="Calibri"/>
        <family val="2"/>
        <charset val="238"/>
        <scheme val="minor"/>
      </rPr>
      <t>INDIREKTNIH</t>
    </r>
    <r>
      <rPr>
        <sz val="10"/>
        <color theme="1"/>
        <rFont val="Calibri"/>
        <family val="2"/>
        <charset val="238"/>
        <scheme val="minor"/>
      </rPr>
      <t xml:space="preserve"> korisnika)</t>
    </r>
  </si>
  <si>
    <r>
      <t>Ukupan broj žena obuhvaćen konkretnim projektom (</t>
    </r>
    <r>
      <rPr>
        <b/>
        <sz val="10"/>
        <color rgb="FFC00000"/>
        <rFont val="Calibri"/>
        <family val="2"/>
        <charset val="238"/>
        <scheme val="minor"/>
      </rPr>
      <t>DIREKTNIH</t>
    </r>
    <r>
      <rPr>
        <sz val="10"/>
        <color theme="1"/>
        <rFont val="Calibri"/>
        <family val="2"/>
        <charset val="238"/>
        <scheme val="minor"/>
      </rPr>
      <t xml:space="preserve"> korisnika)</t>
    </r>
  </si>
  <si>
    <t>Broj DIREKTNIH stanovnika (žena) obuhvaćenih projektom koji su locirani mjestom boravka na kraju puta i sa obje strane puta</t>
  </si>
  <si>
    <t>Broj DIREKTNIH stanovnika (žena) obuhvaćenih projektom koji zavise od direktnog napajanja sa sekundarne vodovodne mreže</t>
  </si>
  <si>
    <t>Broj DIREKTNIH stanovnika (žena) obuhvaćenih projektom koji koriste akumulaciju za napajanje stoke, nalivanje i sl.</t>
  </si>
  <si>
    <t>Broj DIREKTNIH stanovnika (mlađih od 40 gd.) obuhvaćenih projektom koji su locirani mjestom boravka na kraju puta i sa obje strane puta</t>
  </si>
  <si>
    <t>Broj DIREKTNIH stanovnika (mlađih od 40 gd.) obuhvaćenih projektom koji zavise od direktnog napajanja sa sekundarne vodovodne mreže</t>
  </si>
  <si>
    <t>Broj DIREKTNIH stanovnika (mlađih od 40 gd.) obuhvaćenih projektom koji koriste akumulaciju za napajanje stoke, nalivanje i sl.</t>
  </si>
  <si>
    <r>
      <t>Ukupan broj mlađih od 40.gd obuhvaćen konkretnim projektom (</t>
    </r>
    <r>
      <rPr>
        <b/>
        <sz val="9"/>
        <color rgb="FFC00000"/>
        <rFont val="Calibri"/>
        <family val="2"/>
        <charset val="238"/>
        <scheme val="minor"/>
      </rPr>
      <t>DIREKTNIH</t>
    </r>
    <r>
      <rPr>
        <sz val="9"/>
        <color theme="1"/>
        <rFont val="Calibri"/>
        <family val="2"/>
        <charset val="238"/>
        <scheme val="minor"/>
      </rPr>
      <t xml:space="preserve"> korisnika)</t>
    </r>
  </si>
  <si>
    <r>
      <t>Ukupan broj mlađih od 40.gd obuhvaćen konkretnim projektom (</t>
    </r>
    <r>
      <rPr>
        <b/>
        <sz val="9"/>
        <color rgb="FFC00000"/>
        <rFont val="Calibri"/>
        <family val="2"/>
        <charset val="238"/>
        <scheme val="minor"/>
      </rPr>
      <t>INDIREKTNIH</t>
    </r>
    <r>
      <rPr>
        <sz val="9"/>
        <color theme="1"/>
        <rFont val="Calibri"/>
        <family val="2"/>
        <charset val="238"/>
        <scheme val="minor"/>
      </rPr>
      <t xml:space="preserve"> korisnika)</t>
    </r>
  </si>
  <si>
    <r>
      <rPr>
        <b/>
        <sz val="10"/>
        <color rgb="FFC00000"/>
        <rFont val="Calibri"/>
        <family val="2"/>
        <charset val="238"/>
        <scheme val="minor"/>
      </rPr>
      <t>Prosječan broj članova u domaćinstvu obuhvaćenim projektom</t>
    </r>
    <r>
      <rPr>
        <sz val="10"/>
        <color theme="1"/>
        <rFont val="Calibri"/>
        <family val="2"/>
        <charset val="238"/>
        <scheme val="minor"/>
      </rPr>
      <t>:
(izvdene formula: F(x) = broj stanovika / broj domaćinstava</t>
    </r>
  </si>
  <si>
    <r>
      <rPr>
        <b/>
        <sz val="10"/>
        <color rgb="FFC00000"/>
        <rFont val="Calibri"/>
        <family val="2"/>
        <charset val="238"/>
        <scheme val="minor"/>
      </rPr>
      <t>Prosječan broj članova u domaćinstvu obuhvaćenim projektom (DIREKTNIH korisnika)</t>
    </r>
    <r>
      <rPr>
        <sz val="10"/>
        <color theme="1"/>
        <rFont val="Calibri"/>
        <family val="2"/>
        <charset val="238"/>
        <scheme val="minor"/>
      </rPr>
      <t>:
(izvdene formula: F(x) = broj stanovika / broj domaćinstava (direktnih korisnika)</t>
    </r>
  </si>
  <si>
    <r>
      <rPr>
        <b/>
        <sz val="10"/>
        <color rgb="FFC00000"/>
        <rFont val="Calibri"/>
        <family val="2"/>
        <charset val="238"/>
        <scheme val="minor"/>
      </rPr>
      <t>Udio žena u domaćinstvu obuhvaćenim projektom (DIREKTNIH korisnika)</t>
    </r>
    <r>
      <rPr>
        <sz val="10"/>
        <color theme="1"/>
        <rFont val="Calibri"/>
        <family val="2"/>
        <charset val="238"/>
        <scheme val="minor"/>
      </rPr>
      <t>:
(izvdene formula: F(x) = broj stanovika / broj domaćinstava (direktnih korisnika)</t>
    </r>
  </si>
  <si>
    <r>
      <rPr>
        <b/>
        <sz val="10"/>
        <color rgb="FFC00000"/>
        <rFont val="Calibri"/>
        <family val="2"/>
        <charset val="238"/>
        <scheme val="minor"/>
      </rPr>
      <t>Udio mlađih u domaćinstvu obuhvaćenim projektom (DIREKTNIH korisnika)</t>
    </r>
    <r>
      <rPr>
        <sz val="10"/>
        <color theme="1"/>
        <rFont val="Calibri"/>
        <family val="2"/>
        <charset val="238"/>
        <scheme val="minor"/>
      </rPr>
      <t>:
(izvdene formula: F(x) = broj stanovika / broj domaćinstava (direktnih korisnika)</t>
    </r>
  </si>
  <si>
    <t>Broj rgistrovanih Privrednih Društava (samo privredna društva koja se bave ovčarstvom, kozarstvom, proizvodnjom sjemenskog krompira i bobičastog voća)</t>
  </si>
  <si>
    <r>
      <t xml:space="preserve">Ukupan broj </t>
    </r>
    <r>
      <rPr>
        <b/>
        <sz val="10"/>
        <color rgb="FFC00000"/>
        <rFont val="Calibri"/>
        <family val="2"/>
        <charset val="238"/>
        <scheme val="minor"/>
      </rPr>
      <t>KATUNA</t>
    </r>
    <r>
      <rPr>
        <sz val="10"/>
        <color theme="1"/>
        <rFont val="Calibri"/>
        <family val="2"/>
        <charset val="238"/>
        <scheme val="minor"/>
      </rPr>
      <t xml:space="preserve"> povezan sa konkretnim projektom</t>
    </r>
  </si>
  <si>
    <r>
      <t xml:space="preserve">UKUPNO
</t>
    </r>
    <r>
      <rPr>
        <sz val="9"/>
        <color theme="1"/>
        <rFont val="Calibri"/>
        <family val="2"/>
        <charset val="238"/>
        <scheme val="minor"/>
      </rPr>
      <t>(grla):</t>
    </r>
  </si>
  <si>
    <r>
      <t xml:space="preserve">UKUPNO
</t>
    </r>
    <r>
      <rPr>
        <sz val="9"/>
        <color theme="1"/>
        <rFont val="Calibri"/>
        <family val="2"/>
        <charset val="238"/>
        <scheme val="minor"/>
      </rPr>
      <t>(HA):</t>
    </r>
  </si>
  <si>
    <t>broj goveda</t>
  </si>
  <si>
    <t>U obilježenim poljima unesite trenutan broj grla stoke koji se nalazi</t>
  </si>
  <si>
    <t>na terenu u MZ koja aplicira za projekat</t>
  </si>
  <si>
    <r>
      <rPr>
        <b/>
        <sz val="10"/>
        <color theme="1"/>
        <rFont val="Calibri"/>
        <family val="2"/>
        <charset val="238"/>
        <scheme val="minor"/>
      </rPr>
      <t>BROJ GRLA STOKE</t>
    </r>
    <r>
      <rPr>
        <sz val="10"/>
        <color theme="1"/>
        <rFont val="Calibri"/>
        <family val="2"/>
        <charset val="238"/>
        <scheme val="minor"/>
      </rPr>
      <t xml:space="preserve">
(postojeće stanje)</t>
    </r>
  </si>
  <si>
    <t>maline i bobičasto voće</t>
  </si>
  <si>
    <t>sjemenski krompir</t>
  </si>
  <si>
    <t>U obilježenim poljima unesite trenutan broj HA zemlje koji se koristi za uzgoj</t>
  </si>
  <si>
    <t>dolje navedenih kategorija</t>
  </si>
  <si>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proizvodnju
(postojeće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</si>
  <si>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uzgoj stoke
(postojeće stanje)</t>
    </r>
  </si>
  <si>
    <t>mlijeko i mliječne prerađevine</t>
  </si>
  <si>
    <t>ovčarstvo, goved.kozarstvo</t>
  </si>
  <si>
    <t>UKUPNO
(HA):</t>
  </si>
  <si>
    <t>Ukupan očekivani broj stanovnika nakon investicije (15 gd.)</t>
  </si>
  <si>
    <r>
      <t xml:space="preserve">Očekivani broj stanovnika nakon investicije (15 gd.), </t>
    </r>
    <r>
      <rPr>
        <b/>
        <sz val="10"/>
        <color rgb="FFC00000"/>
        <rFont val="Calibri"/>
        <family val="2"/>
        <charset val="238"/>
        <scheme val="minor"/>
      </rPr>
      <t>ŽENE</t>
    </r>
  </si>
  <si>
    <r>
      <t xml:space="preserve">Očekivani broj stanovnika nakon investicije (15 gd.), </t>
    </r>
    <r>
      <rPr>
        <b/>
        <sz val="10"/>
        <color rgb="FFC00000"/>
        <rFont val="Calibri"/>
        <family val="2"/>
        <charset val="238"/>
        <scheme val="minor"/>
      </rPr>
      <t>MLAĐI od 40 gd.</t>
    </r>
  </si>
  <si>
    <t>strana 3 od 4</t>
  </si>
  <si>
    <t>Očekivani efekti povećanja resursa i proizvodnih kapaciteta nakon isteka investicionog perioda, 15. godina</t>
  </si>
  <si>
    <t>U obilježenim poljima unesite OČEKIVANI broj grla stoke koji se nalazi</t>
  </si>
  <si>
    <t>na terenu u MZ koja aplicira za projekat, nakon 15 godina</t>
  </si>
  <si>
    <t>U obilježenim poljima unesite OČEKIVANI broj HA zemlje koji se koristi za uzgoj</t>
  </si>
  <si>
    <t>dolje navedenih kategorija, nakon 15 godina</t>
  </si>
  <si>
    <r>
      <rPr>
        <b/>
        <sz val="10"/>
        <color theme="1"/>
        <rFont val="Calibri"/>
        <family val="2"/>
        <charset val="238"/>
        <scheme val="minor"/>
      </rPr>
      <t>BROJ GRLA STOKE</t>
    </r>
    <r>
      <rPr>
        <sz val="10"/>
        <color theme="1"/>
        <rFont val="Calibri"/>
        <family val="2"/>
        <charset val="238"/>
        <scheme val="minor"/>
      </rPr>
      <t xml:space="preserve">
(OČEKIVANO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</si>
  <si>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proizvodnju
(OČEKIVANO stanje)</t>
    </r>
  </si>
  <si>
    <r>
      <rPr>
        <b/>
        <sz val="12"/>
        <color theme="1"/>
        <rFont val="Calibri"/>
        <family val="2"/>
        <charset val="238"/>
        <scheme val="minor"/>
      </rPr>
      <t xml:space="preserve">BROJ HA </t>
    </r>
    <r>
      <rPr>
        <b/>
        <sz val="10"/>
        <color theme="1"/>
        <rFont val="Calibri"/>
        <family val="2"/>
        <charset val="238"/>
        <scheme val="minor"/>
      </rPr>
      <t xml:space="preserve">
</t>
    </r>
    <r>
      <rPr>
        <sz val="10"/>
        <color theme="1"/>
        <rFont val="Calibri"/>
        <family val="2"/>
        <charset val="238"/>
        <scheme val="minor"/>
      </rPr>
      <t>koji se koriste za uzgoj stoke
(OČEKIVANO stanje)</t>
    </r>
  </si>
  <si>
    <t>Count
1.da 0.ne</t>
  </si>
  <si>
    <t>Count
real</t>
  </si>
  <si>
    <t>strana 1</t>
  </si>
  <si>
    <t>strana 2</t>
  </si>
  <si>
    <t>strana 3</t>
  </si>
  <si>
    <t>strana 4</t>
  </si>
  <si>
    <t>UKUPNO</t>
  </si>
  <si>
    <t>Povrećanje kvaliteta života i standarda</t>
  </si>
  <si>
    <t>nema dopunskih podataka koji su važni</t>
  </si>
  <si>
    <t>popis stanovnistva</t>
  </si>
  <si>
    <t>popis</t>
  </si>
  <si>
    <t>IZVOR INFORMACIJA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</si>
</sst>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29" x14ac:knownFonts="1">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6"/>
      <color theme="4" tint="-0.249977111117893"/>
      <name val="Calibri"/>
      <family val="2"/>
      <charset val="238"/>
      <scheme val="minor"/>
    </font>
    <font>
      <b/>
      <sz val="10"/>
      <color theme="1"/>
      <name val="Calibri"/>
      <family val="2"/>
      <charset val="238"/>
      <scheme val="minor"/>
    </font>
    <font>
      <b/>
      <sz val="12"/>
      <color theme="1"/>
      <name val="Calibri"/>
      <family val="2"/>
      <charset val="238"/>
      <scheme val="minor"/>
    </font>
    <font>
      <b/>
      <sz val="10"/>
      <color rgb="FFC00000"/>
      <name val="Calibri"/>
      <family val="2"/>
      <charset val="238"/>
      <scheme val="minor"/>
    </font>
    <font>
      <i/>
      <sz val="9"/>
      <color theme="1"/>
      <name val="Calibri"/>
      <family val="2"/>
      <charset val="238"/>
      <scheme val="minor"/>
    </font>
    <font>
      <sz val="8"/>
      <color theme="1"/>
      <name val="Calibri"/>
      <family val="2"/>
      <charset val="238"/>
      <scheme val="minor"/>
    </font>
    <font>
      <sz val="9"/>
      <color theme="1"/>
      <name val="Calibri"/>
      <family val="2"/>
      <charset val="238"/>
      <scheme val="minor"/>
    </font>
    <font>
      <sz val="12"/>
      <color theme="1"/>
      <name val="Calibri"/>
      <family val="2"/>
      <charset val="238"/>
      <scheme val="minor"/>
    </font>
    <font>
      <b/>
      <sz val="14"/>
      <color theme="1"/>
      <name val="Calibri"/>
      <family val="2"/>
      <charset val="238"/>
      <scheme val="minor"/>
    </font>
    <font>
      <b/>
      <sz val="12"/>
      <color theme="0"/>
      <name val="Calibri"/>
      <family val="2"/>
      <charset val="238"/>
      <scheme val="minor"/>
    </font>
    <font>
      <b/>
      <sz val="10"/>
      <color rgb="FFFF0000"/>
      <name val="Calibri"/>
      <family val="2"/>
      <charset val="238"/>
      <scheme val="minor"/>
    </font>
    <font>
      <b/>
      <sz val="10"/>
      <color rgb="FF0070C0"/>
      <name val="Calibri"/>
      <family val="2"/>
      <charset val="238"/>
      <scheme val="minor"/>
    </font>
    <font>
      <b/>
      <sz val="10"/>
      <color theme="0"/>
      <name val="Calibri"/>
      <family val="2"/>
      <charset val="238"/>
      <scheme val="minor"/>
    </font>
    <font>
      <i/>
      <sz val="10"/>
      <color rgb="FFC00000"/>
      <name val="Calibri"/>
      <family val="2"/>
      <charset val="238"/>
      <scheme val="minor"/>
    </font>
    <font>
      <b/>
      <sz val="8"/>
      <color theme="1"/>
      <name val="Calibri"/>
      <family val="2"/>
      <charset val="238"/>
      <scheme val="minor"/>
    </font>
    <font>
      <sz val="7"/>
      <color theme="1"/>
      <name val="Calibri"/>
      <family val="2"/>
      <charset val="238"/>
      <scheme val="minor"/>
    </font>
    <font>
      <b/>
      <sz val="9"/>
      <color theme="0"/>
      <name val="Calibri"/>
      <family val="2"/>
      <charset val="238"/>
      <scheme val="minor"/>
    </font>
    <font>
      <b/>
      <sz val="12"/>
      <color theme="4" tint="-0.249977111117893"/>
      <name val="Calibri"/>
      <family val="2"/>
      <charset val="238"/>
      <scheme val="minor"/>
    </font>
    <font>
      <sz val="1"/>
      <color theme="1"/>
      <name val="Calibri"/>
      <family val="2"/>
      <charset val="238"/>
      <scheme val="minor"/>
    </font>
    <font>
      <i/>
      <sz val="6"/>
      <color theme="1"/>
      <name val="Calibri"/>
      <family val="2"/>
      <charset val="238"/>
      <scheme val="minor"/>
    </font>
    <font>
      <sz val="6"/>
      <color theme="1"/>
      <name val="Calibri"/>
      <family val="2"/>
      <charset val="238"/>
      <scheme val="minor"/>
    </font>
    <font>
      <b/>
      <sz val="9"/>
      <color rgb="FFC00000"/>
      <name val="Calibri"/>
      <family val="2"/>
      <charset val="238"/>
      <scheme val="minor"/>
    </font>
    <font>
      <b/>
      <sz val="14"/>
      <color rgb="FFC00000"/>
      <name val="Calibri"/>
      <family val="2"/>
      <charset val="238"/>
      <scheme val="minor"/>
    </font>
    <font>
      <b/>
      <sz val="7.5"/>
      <color theme="1"/>
      <name val="Calibri"/>
      <family val="2"/>
      <charset val="238"/>
      <scheme val="minor"/>
    </font>
    <font>
      <i/>
      <sz val="9"/>
      <color theme="0" tint="-0.499984740745262"/>
      <name val="Calibri"/>
      <family val="2"/>
      <charset val="238"/>
      <scheme val="minor"/>
    </font>
    <font>
      <b/>
      <sz val="8"/>
      <color theme="0"/>
      <name val="Calibri"/>
      <family val="2"/>
      <charset val="238"/>
      <scheme val="minor"/>
    </font>
  </fonts>
  <fills count="15">
    <fill>
      <patternFill patternType="none"/>
    </fill>
    <fill>
      <patternFill patternType="gray125"/>
    </fill>
    <fill>
      <patternFill patternType="solid">
        <fgColor theme="0"/>
        <bgColor indexed="64"/>
      </patternFill>
    </fill>
    <fill>
      <patternFill patternType="solid">
        <fgColor rgb="FFC00000"/>
        <bgColor indexed="64"/>
      </patternFill>
    </fill>
    <fill>
      <patternFill patternType="solid">
        <fgColor rgb="FFFFFF00"/>
        <bgColor indexed="64"/>
      </patternFill>
    </fill>
    <fill>
      <patternFill patternType="solid">
        <fgColor rgb="FF00B0F0"/>
        <bgColor indexed="64"/>
      </patternFill>
    </fill>
    <fill>
      <patternFill patternType="solid">
        <fgColor theme="2"/>
        <bgColor indexed="64"/>
      </patternFill>
    </fill>
    <fill>
      <patternFill patternType="solid">
        <fgColor rgb="FF0070C0"/>
        <bgColor indexed="64"/>
      </patternFill>
    </fill>
    <fill>
      <patternFill patternType="solid">
        <fgColor rgb="FF00B050"/>
        <bgColor indexed="64"/>
      </patternFill>
    </fill>
    <fill>
      <patternFill patternType="solid">
        <fgColor theme="4"/>
        <bgColor indexed="64"/>
      </patternFill>
    </fill>
    <fill>
      <patternFill patternType="solid">
        <fgColor theme="9"/>
        <bgColor indexed="64"/>
      </patternFill>
    </fill>
    <fill>
      <patternFill patternType="solid">
        <fgColor theme="9"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8" tint="0.79998168889431442"/>
        <bgColor indexed="64"/>
      </patternFill>
    </fill>
  </fills>
  <borders count="70">
    <border>
      <left/>
      <right/>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0070C0"/>
      </bottom>
      <diagonal/>
    </border>
    <border>
      <left style="medium">
        <color rgb="FF0070C0"/>
      </left>
      <right/>
      <top/>
      <bottom style="thin">
        <color rgb="FF0070C0"/>
      </bottom>
      <diagonal/>
    </border>
    <border>
      <left/>
      <right style="medium">
        <color rgb="FF0070C0"/>
      </right>
      <top/>
      <bottom style="thin">
        <color rgb="FF0070C0"/>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style="thin">
        <color rgb="FF0070C0"/>
      </bottom>
      <diagonal/>
    </border>
    <border>
      <left/>
      <right style="thin">
        <color rgb="FF0070C0"/>
      </right>
      <top/>
      <bottom style="thin">
        <color rgb="FF0070C0"/>
      </bottom>
      <diagonal/>
    </border>
    <border>
      <left style="thin">
        <color rgb="FF0070C0"/>
      </left>
      <right/>
      <top style="medium">
        <color rgb="FF0070C0"/>
      </top>
      <bottom/>
      <diagonal/>
    </border>
    <border>
      <left style="medium">
        <color rgb="FF0070C0"/>
      </left>
      <right/>
      <top style="thin">
        <color rgb="FF0070C0"/>
      </top>
      <bottom/>
      <diagonal/>
    </border>
    <border>
      <left style="thin">
        <color rgb="FF0070C0"/>
      </left>
      <right/>
      <top/>
      <bottom/>
      <diagonal/>
    </border>
    <border>
      <left/>
      <right/>
      <top style="thin">
        <color rgb="FF0070C0"/>
      </top>
      <bottom style="thin">
        <color rgb="FF0070C0"/>
      </bottom>
      <diagonal/>
    </border>
    <border>
      <left/>
      <right style="medium">
        <color rgb="FF0070C0"/>
      </right>
      <top style="thin">
        <color rgb="FF0070C0"/>
      </top>
      <bottom style="thin">
        <color rgb="FF0070C0"/>
      </bottom>
      <diagonal/>
    </border>
    <border>
      <left/>
      <right style="medium">
        <color rgb="FF0070C0"/>
      </right>
      <top style="thin">
        <color rgb="FF0070C0"/>
      </top>
      <bottom/>
      <diagonal/>
    </border>
    <border>
      <left/>
      <right style="thin">
        <color rgb="FF0070C0"/>
      </right>
      <top/>
      <bottom/>
      <diagonal/>
    </border>
    <border>
      <left style="thin">
        <color indexed="64"/>
      </left>
      <right style="thin">
        <color indexed="64"/>
      </right>
      <top style="thin">
        <color indexed="64"/>
      </top>
      <bottom style="thin">
        <color indexed="64"/>
      </bottom>
      <diagonal/>
    </border>
    <border>
      <left/>
      <right/>
      <top/>
      <bottom style="thin">
        <color theme="1"/>
      </bottom>
      <diagonal/>
    </border>
    <border>
      <left/>
      <right style="thin">
        <color rgb="FF0070C0"/>
      </right>
      <top style="medium">
        <color rgb="FF0070C0"/>
      </top>
      <bottom/>
      <diagonal/>
    </border>
    <border>
      <left style="thin">
        <color indexed="64"/>
      </left>
      <right/>
      <top/>
      <bottom style="thin">
        <color indexed="64"/>
      </bottom>
      <diagonal/>
    </border>
    <border>
      <left/>
      <right/>
      <top/>
      <bottom style="thin">
        <color indexed="64"/>
      </bottom>
      <diagonal/>
    </border>
    <border>
      <left/>
      <right/>
      <top style="thin">
        <color rgb="FF0070C0"/>
      </top>
      <bottom style="thin">
        <color theme="4"/>
      </bottom>
      <diagonal/>
    </border>
    <border>
      <left/>
      <right style="thin">
        <color theme="4"/>
      </right>
      <top style="thin">
        <color rgb="FF0070C0"/>
      </top>
      <bottom/>
      <diagonal/>
    </border>
    <border>
      <left/>
      <right style="thin">
        <color theme="4"/>
      </right>
      <top/>
      <bottom/>
      <diagonal/>
    </border>
    <border>
      <left style="thin">
        <color theme="4"/>
      </left>
      <right/>
      <top/>
      <bottom/>
      <diagonal/>
    </border>
    <border>
      <left style="thin">
        <color theme="4"/>
      </left>
      <right/>
      <top style="thin">
        <color theme="4"/>
      </top>
      <bottom/>
      <diagonal/>
    </border>
    <border>
      <left/>
      <right/>
      <top style="thin">
        <color theme="4"/>
      </top>
      <bottom/>
      <diagonal/>
    </border>
    <border>
      <left style="thin">
        <color theme="4"/>
      </left>
      <right/>
      <top/>
      <bottom style="thin">
        <color theme="4"/>
      </bottom>
      <diagonal/>
    </border>
    <border>
      <left/>
      <right/>
      <top/>
      <bottom style="thin">
        <color theme="4"/>
      </bottom>
      <diagonal/>
    </border>
    <border>
      <left/>
      <right style="thin">
        <color theme="4"/>
      </right>
      <top/>
      <bottom style="thin">
        <color theme="4"/>
      </bottom>
      <diagonal/>
    </border>
    <border>
      <left/>
      <right/>
      <top/>
      <bottom style="medium">
        <color theme="4"/>
      </bottom>
      <diagonal/>
    </border>
    <border>
      <left style="medium">
        <color rgb="FF0070C0"/>
      </left>
      <right/>
      <top style="thin">
        <color rgb="FF0070C0"/>
      </top>
      <bottom style="thin">
        <color theme="4"/>
      </bottom>
      <diagonal/>
    </border>
    <border>
      <left/>
      <right style="medium">
        <color theme="4"/>
      </right>
      <top/>
      <bottom/>
      <diagonal/>
    </border>
    <border>
      <left style="medium">
        <color rgb="FF0070C0"/>
      </left>
      <right/>
      <top/>
      <bottom style="medium">
        <color theme="4"/>
      </bottom>
      <diagonal/>
    </border>
    <border>
      <left/>
      <right style="medium">
        <color rgb="FF0070C0"/>
      </right>
      <top/>
      <bottom style="medium">
        <color theme="4"/>
      </bottom>
      <diagonal/>
    </border>
    <border>
      <left/>
      <right style="thin">
        <color rgb="FF0070C0"/>
      </right>
      <top/>
      <bottom style="medium">
        <color theme="4"/>
      </bottom>
      <diagonal/>
    </border>
    <border>
      <left style="thin">
        <color rgb="FF0070C0"/>
      </left>
      <right/>
      <top/>
      <bottom style="medium">
        <color theme="4"/>
      </bottom>
      <diagonal/>
    </border>
    <border>
      <left/>
      <right style="thin">
        <color theme="4"/>
      </right>
      <top/>
      <bottom style="thin">
        <color rgb="FF0070C0"/>
      </bottom>
      <diagonal/>
    </border>
    <border>
      <left style="medium">
        <color rgb="FF0070C0"/>
      </left>
      <right/>
      <top/>
      <bottom style="thin">
        <color theme="4"/>
      </bottom>
      <diagonal/>
    </border>
    <border>
      <left style="medium">
        <color theme="4"/>
      </left>
      <right/>
      <top/>
      <bottom/>
      <diagonal/>
    </border>
    <border>
      <left/>
      <right style="thin">
        <color theme="4"/>
      </right>
      <top style="thin">
        <color theme="4"/>
      </top>
      <bottom/>
      <diagonal/>
    </border>
    <border>
      <left/>
      <right style="medium">
        <color theme="4"/>
      </right>
      <top style="thin">
        <color rgb="FF0070C0"/>
      </top>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style="medium">
        <color rgb="FF0070C0"/>
      </right>
      <top/>
      <bottom style="thin">
        <color theme="4"/>
      </bottom>
      <diagonal/>
    </border>
    <border>
      <left/>
      <right style="medium">
        <color theme="4"/>
      </right>
      <top/>
      <bottom style="thin">
        <color theme="4"/>
      </bottom>
      <diagonal/>
    </border>
    <border>
      <left/>
      <right/>
      <top style="thin">
        <color theme="4"/>
      </top>
      <bottom style="thin">
        <color theme="4"/>
      </bottom>
      <diagonal/>
    </border>
    <border>
      <left style="medium">
        <color theme="4"/>
      </left>
      <right/>
      <top style="thin">
        <color theme="4"/>
      </top>
      <bottom/>
      <diagonal/>
    </border>
    <border>
      <left/>
      <right style="medium">
        <color theme="4"/>
      </right>
      <top style="thin">
        <color theme="4"/>
      </top>
      <bottom/>
      <diagonal/>
    </border>
    <border>
      <left style="medium">
        <color rgb="FF0070C0"/>
      </left>
      <right/>
      <top style="thin">
        <color rgb="FF0070C0"/>
      </top>
      <bottom style="medium">
        <color theme="4"/>
      </bottom>
      <diagonal/>
    </border>
    <border>
      <left/>
      <right/>
      <top style="thin">
        <color rgb="FF0070C0"/>
      </top>
      <bottom style="medium">
        <color theme="4"/>
      </bottom>
      <diagonal/>
    </border>
    <border>
      <left/>
      <right style="thin">
        <color rgb="FF0070C0"/>
      </right>
      <top style="thin">
        <color rgb="FF0070C0"/>
      </top>
      <bottom style="medium">
        <color theme="4"/>
      </bottom>
      <diagonal/>
    </border>
    <border>
      <left style="thin">
        <color rgb="FF0070C0"/>
      </left>
      <right/>
      <top style="thin">
        <color rgb="FF0070C0"/>
      </top>
      <bottom style="medium">
        <color theme="4"/>
      </bottom>
      <diagonal/>
    </border>
    <border>
      <left/>
      <right style="medium">
        <color rgb="FF0070C0"/>
      </right>
      <top style="thin">
        <color rgb="FF0070C0"/>
      </top>
      <bottom style="medium">
        <color theme="4"/>
      </bottom>
      <diagonal/>
    </border>
    <border>
      <left/>
      <right style="thin">
        <color rgb="FF0070C0"/>
      </right>
      <top/>
      <bottom style="thin">
        <color theme="4"/>
      </bottom>
      <diagonal/>
    </border>
    <border>
      <left style="thin">
        <color rgb="FF0070C0"/>
      </left>
      <right/>
      <top/>
      <bottom style="thin">
        <color theme="4"/>
      </bottom>
      <diagonal/>
    </border>
    <border>
      <left/>
      <right style="medium">
        <color rgb="FF0070C0"/>
      </right>
      <top style="thin">
        <color theme="4"/>
      </top>
      <bottom/>
      <diagonal/>
    </border>
    <border>
      <left style="medium">
        <color rgb="FF0070C0"/>
      </left>
      <right/>
      <top style="thin">
        <color theme="4"/>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style="medium">
        <color rgb="FF0070C0"/>
      </right>
      <top style="thin">
        <color theme="4"/>
      </top>
      <bottom style="thin">
        <color theme="4"/>
      </bottom>
      <diagonal/>
    </border>
  </borders>
  <cellStyleXfs count="1">
    <xf numFmtId="0" fontId="0" fillId="0" borderId="0"/>
  </cellStyleXfs>
  <cellXfs count="329">
    <xf numFmtId="0" fontId="0" fillId="0" borderId="0" xfId="0"/>
    <xf numFmtId="0" fontId="2" fillId="2" borderId="0" xfId="0" applyFont="1" applyFill="1" applyAlignment="1">
      <alignment horizontal="center" vertical="center"/>
    </xf>
    <xf numFmtId="0" fontId="8" fillId="2" borderId="0" xfId="0" applyFont="1" applyFill="1" applyAlignment="1">
      <alignment horizontal="center" vertical="center" wrapText="1"/>
    </xf>
    <xf numFmtId="0" fontId="9" fillId="2" borderId="0" xfId="0" applyFont="1" applyFill="1" applyAlignment="1">
      <alignment horizontal="right" vertical="center"/>
    </xf>
    <xf numFmtId="0" fontId="9" fillId="2" borderId="0" xfId="0" applyFont="1" applyFill="1" applyAlignment="1">
      <alignment horizontal="left" vertical="center"/>
    </xf>
    <xf numFmtId="0" fontId="12" fillId="5" borderId="0" xfId="0" applyFont="1" applyFill="1" applyAlignment="1">
      <alignment horizontal="right" vertical="center"/>
    </xf>
    <xf numFmtId="0" fontId="12" fillId="3" borderId="0" xfId="0" applyFont="1" applyFill="1" applyAlignment="1">
      <alignment horizontal="left" vertical="center"/>
    </xf>
    <xf numFmtId="0" fontId="10" fillId="2" borderId="0" xfId="0" applyFont="1" applyFill="1" applyAlignment="1">
      <alignment horizontal="center" vertical="center"/>
    </xf>
    <xf numFmtId="0" fontId="2" fillId="2" borderId="0" xfId="0" applyFont="1" applyFill="1" applyAlignment="1" applyProtection="1">
      <alignment horizontal="center" vertical="center"/>
      <protection hidden="1"/>
    </xf>
    <xf numFmtId="0" fontId="2" fillId="2" borderId="0" xfId="0" applyFont="1" applyFill="1" applyAlignment="1" applyProtection="1">
      <alignment horizontal="right" vertical="center"/>
      <protection hidden="1"/>
    </xf>
    <xf numFmtId="3" fontId="2" fillId="2" borderId="9" xfId="0" applyNumberFormat="1" applyFont="1" applyFill="1" applyBorder="1" applyAlignment="1" applyProtection="1">
      <alignment horizontal="left" vertical="center"/>
      <protection hidden="1"/>
    </xf>
    <xf numFmtId="3" fontId="2" fillId="2" borderId="9" xfId="0" applyNumberFormat="1" applyFont="1" applyFill="1" applyBorder="1" applyAlignment="1" applyProtection="1">
      <alignment vertical="center"/>
      <protection hidden="1"/>
    </xf>
    <xf numFmtId="0" fontId="2" fillId="2" borderId="4" xfId="0" applyFont="1" applyFill="1" applyBorder="1" applyAlignment="1" applyProtection="1">
      <alignment horizontal="center" vertical="center"/>
      <protection hidden="1"/>
    </xf>
    <xf numFmtId="0" fontId="2" fillId="2" borderId="0" xfId="0" applyFont="1" applyFill="1" applyBorder="1" applyAlignment="1" applyProtection="1">
      <alignment horizontal="center" vertical="center"/>
      <protection hidden="1"/>
    </xf>
    <xf numFmtId="0" fontId="2" fillId="2" borderId="0" xfId="0" applyFont="1" applyFill="1" applyBorder="1" applyAlignment="1" applyProtection="1">
      <alignment vertical="center"/>
      <protection hidden="1"/>
    </xf>
    <xf numFmtId="0" fontId="2" fillId="2" borderId="21" xfId="0" applyFont="1" applyFill="1" applyBorder="1" applyAlignment="1" applyProtection="1">
      <alignment horizontal="center" vertical="center"/>
      <protection hidden="1"/>
    </xf>
    <xf numFmtId="0" fontId="2" fillId="2" borderId="5" xfId="0" applyFont="1" applyFill="1" applyBorder="1" applyAlignment="1" applyProtection="1">
      <alignment horizontal="center" vertical="center"/>
      <protection hidden="1"/>
    </xf>
    <xf numFmtId="0" fontId="2" fillId="2" borderId="0" xfId="0" applyFont="1" applyFill="1" applyBorder="1" applyAlignment="1" applyProtection="1">
      <alignment horizontal="left" vertical="center"/>
      <protection hidden="1"/>
    </xf>
    <xf numFmtId="0" fontId="2" fillId="2" borderId="7" xfId="0" applyFont="1" applyFill="1" applyBorder="1" applyAlignment="1" applyProtection="1">
      <alignment horizontal="center" vertical="center"/>
      <protection hidden="1"/>
    </xf>
    <xf numFmtId="0" fontId="2" fillId="2" borderId="14" xfId="0" applyFont="1" applyFill="1" applyBorder="1" applyAlignment="1" applyProtection="1">
      <alignment vertical="center" wrapText="1"/>
      <protection hidden="1"/>
    </xf>
    <xf numFmtId="0" fontId="2" fillId="2" borderId="0" xfId="0" applyFont="1" applyFill="1" applyBorder="1" applyAlignment="1" applyProtection="1">
      <alignment vertical="center" wrapText="1"/>
      <protection hidden="1"/>
    </xf>
    <xf numFmtId="0" fontId="2" fillId="2" borderId="23" xfId="0" applyFont="1" applyFill="1" applyBorder="1" applyAlignment="1" applyProtection="1">
      <alignment vertical="center" wrapText="1"/>
      <protection hidden="1"/>
    </xf>
    <xf numFmtId="0" fontId="2" fillId="2" borderId="19" xfId="0" applyFont="1" applyFill="1" applyBorder="1" applyAlignment="1" applyProtection="1">
      <alignment vertical="center"/>
      <protection hidden="1"/>
    </xf>
    <xf numFmtId="0" fontId="2" fillId="2" borderId="5" xfId="0" applyFont="1" applyFill="1" applyBorder="1" applyAlignment="1" applyProtection="1">
      <alignment vertical="center"/>
      <protection hidden="1"/>
    </xf>
    <xf numFmtId="0" fontId="2" fillId="2" borderId="9" xfId="0" applyFont="1" applyFill="1" applyBorder="1" applyAlignment="1" applyProtection="1">
      <alignment vertical="center" wrapText="1"/>
      <protection hidden="1"/>
    </xf>
    <xf numFmtId="0" fontId="2" fillId="2" borderId="16" xfId="0" applyFont="1" applyFill="1" applyBorder="1" applyAlignment="1" applyProtection="1">
      <alignment vertical="center" wrapText="1"/>
      <protection hidden="1"/>
    </xf>
    <xf numFmtId="0" fontId="2" fillId="2" borderId="15" xfId="0" applyFont="1" applyFill="1" applyBorder="1" applyAlignment="1" applyProtection="1">
      <alignment vertical="center"/>
      <protection hidden="1"/>
    </xf>
    <xf numFmtId="0" fontId="2" fillId="2" borderId="9" xfId="0" applyFont="1" applyFill="1" applyBorder="1" applyAlignment="1" applyProtection="1">
      <alignment vertical="center"/>
      <protection hidden="1"/>
    </xf>
    <xf numFmtId="0" fontId="2" fillId="2" borderId="11" xfId="0" applyFont="1" applyFill="1" applyBorder="1" applyAlignment="1" applyProtection="1">
      <alignment vertical="center"/>
      <protection hidden="1"/>
    </xf>
    <xf numFmtId="0" fontId="2" fillId="2" borderId="4"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vertical="center" wrapText="1"/>
      <protection hidden="1"/>
    </xf>
    <xf numFmtId="0" fontId="2" fillId="2" borderId="23"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protection hidden="1"/>
    </xf>
    <xf numFmtId="0" fontId="2" fillId="2" borderId="6" xfId="0" applyFont="1" applyFill="1" applyBorder="1" applyAlignment="1" applyProtection="1">
      <alignment horizontal="center" vertical="center"/>
      <protection hidden="1"/>
    </xf>
    <xf numFmtId="0" fontId="2" fillId="2" borderId="8" xfId="0" applyFont="1" applyFill="1" applyBorder="1" applyAlignment="1" applyProtection="1">
      <alignment horizontal="center" vertical="center"/>
      <protection hidden="1"/>
    </xf>
    <xf numFmtId="0" fontId="2" fillId="2" borderId="13" xfId="0" applyFont="1" applyFill="1" applyBorder="1" applyAlignment="1" applyProtection="1">
      <alignment horizontal="center" vertical="center"/>
      <protection hidden="1"/>
    </xf>
    <xf numFmtId="0" fontId="2" fillId="2" borderId="20" xfId="0" applyFont="1" applyFill="1" applyBorder="1" applyAlignment="1" applyProtection="1">
      <alignment horizontal="center" vertical="center"/>
      <protection hidden="1"/>
    </xf>
    <xf numFmtId="0" fontId="15" fillId="7" borderId="0" xfId="0" applyFont="1" applyFill="1" applyAlignment="1">
      <alignment horizontal="center" vertical="center"/>
    </xf>
    <xf numFmtId="0" fontId="15" fillId="3" borderId="0" xfId="0" applyFont="1" applyFill="1" applyAlignment="1">
      <alignment horizontal="center" vertical="center"/>
    </xf>
    <xf numFmtId="0" fontId="14" fillId="2" borderId="0" xfId="0" applyFont="1" applyFill="1" applyBorder="1" applyAlignment="1" applyProtection="1">
      <alignment horizontal="left" vertical="center" wrapText="1"/>
      <protection hidden="1"/>
    </xf>
    <xf numFmtId="0" fontId="14" fillId="2" borderId="0" xfId="0" applyFont="1" applyFill="1" applyBorder="1" applyAlignment="1" applyProtection="1">
      <alignment horizontal="left" vertical="center"/>
      <protection hidden="1"/>
    </xf>
    <xf numFmtId="0" fontId="2" fillId="2" borderId="0" xfId="0" applyFont="1" applyFill="1" applyAlignment="1" applyProtection="1">
      <alignment vertical="center"/>
      <protection hidden="1"/>
    </xf>
    <xf numFmtId="0" fontId="9" fillId="2" borderId="0" xfId="0" applyFont="1" applyFill="1" applyAlignment="1">
      <alignment horizontal="center" vertical="center"/>
    </xf>
    <xf numFmtId="0" fontId="2" fillId="2" borderId="0" xfId="0" applyFont="1" applyFill="1" applyBorder="1" applyAlignment="1" applyProtection="1">
      <alignment horizontal="right" vertical="center" wrapText="1"/>
      <protection hidden="1"/>
    </xf>
    <xf numFmtId="0" fontId="2" fillId="2" borderId="0" xfId="0" applyFont="1" applyFill="1" applyBorder="1" applyAlignment="1" applyProtection="1">
      <alignment horizontal="right" vertical="center"/>
      <protection hidden="1"/>
    </xf>
    <xf numFmtId="0" fontId="2" fillId="6" borderId="0" xfId="0" applyFont="1" applyFill="1" applyBorder="1" applyAlignment="1">
      <alignment horizontal="right" vertical="center" wrapText="1"/>
    </xf>
    <xf numFmtId="0" fontId="2" fillId="2" borderId="0" xfId="0" applyFont="1" applyFill="1" applyBorder="1" applyAlignment="1" applyProtection="1">
      <alignment horizontal="right" vertical="center"/>
      <protection hidden="1"/>
    </xf>
    <xf numFmtId="0" fontId="2" fillId="2" borderId="0" xfId="0" applyFont="1" applyFill="1" applyBorder="1" applyAlignment="1" applyProtection="1">
      <alignment horizontal="left" vertical="center" wrapText="1"/>
      <protection hidden="1"/>
    </xf>
    <xf numFmtId="0" fontId="2" fillId="2" borderId="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19" fillId="9" borderId="24" xfId="0" applyFont="1" applyFill="1" applyBorder="1" applyAlignment="1">
      <alignment horizontal="center" vertical="center"/>
    </xf>
    <xf numFmtId="0" fontId="9" fillId="2" borderId="24" xfId="0" applyFont="1" applyFill="1" applyBorder="1" applyAlignment="1">
      <alignment horizontal="right" vertical="center"/>
    </xf>
    <xf numFmtId="0" fontId="15" fillId="9" borderId="24" xfId="0" applyFont="1" applyFill="1" applyBorder="1" applyAlignment="1">
      <alignment horizontal="center" vertical="center"/>
    </xf>
    <xf numFmtId="0" fontId="2" fillId="2" borderId="24" xfId="0" applyFont="1" applyFill="1" applyBorder="1" applyAlignment="1">
      <alignment horizontal="center" vertical="center"/>
    </xf>
    <xf numFmtId="0" fontId="21" fillId="2" borderId="0" xfId="0" applyFont="1" applyFill="1" applyAlignment="1">
      <alignment horizontal="center" vertical="center"/>
    </xf>
    <xf numFmtId="0" fontId="21" fillId="6" borderId="24" xfId="0" applyFont="1" applyFill="1" applyBorder="1" applyAlignment="1">
      <alignment horizontal="center" vertical="center"/>
    </xf>
    <xf numFmtId="14" fontId="9" fillId="10" borderId="24" xfId="0" applyNumberFormat="1" applyFont="1" applyFill="1" applyBorder="1" applyAlignment="1">
      <alignment horizontal="right" vertical="center"/>
    </xf>
    <xf numFmtId="0" fontId="9" fillId="10" borderId="24" xfId="0" applyFont="1" applyFill="1" applyBorder="1" applyAlignment="1">
      <alignment horizontal="right" vertical="center"/>
    </xf>
    <xf numFmtId="0" fontId="9" fillId="10" borderId="0" xfId="0" applyFont="1" applyFill="1" applyAlignment="1">
      <alignment horizontal="center" vertical="center"/>
    </xf>
    <xf numFmtId="14" fontId="9" fillId="10" borderId="0" xfId="0" applyNumberFormat="1" applyFont="1" applyFill="1" applyAlignment="1">
      <alignment horizontal="center" vertical="center"/>
    </xf>
    <xf numFmtId="0" fontId="21" fillId="6" borderId="0" xfId="0" applyFont="1" applyFill="1" applyBorder="1" applyAlignment="1">
      <alignment horizontal="center" vertical="center"/>
    </xf>
    <xf numFmtId="0" fontId="9" fillId="4" borderId="0" xfId="0" applyFont="1" applyFill="1" applyAlignment="1">
      <alignment horizontal="center" vertical="center"/>
    </xf>
    <xf numFmtId="0" fontId="9" fillId="11" borderId="0" xfId="0" applyFont="1" applyFill="1" applyAlignment="1">
      <alignment horizontal="right" vertical="center"/>
    </xf>
    <xf numFmtId="0" fontId="21" fillId="11" borderId="0" xfId="0" applyFont="1" applyFill="1" applyAlignment="1">
      <alignment horizontal="center" vertical="center"/>
    </xf>
    <xf numFmtId="0" fontId="22" fillId="2" borderId="0" xfId="0" applyFont="1" applyFill="1" applyAlignment="1">
      <alignment horizontal="left" vertical="center"/>
    </xf>
    <xf numFmtId="164" fontId="18" fillId="2" borderId="0" xfId="0" applyNumberFormat="1" applyFont="1" applyFill="1" applyAlignment="1">
      <alignment horizontal="center" vertical="center"/>
    </xf>
    <xf numFmtId="0" fontId="23" fillId="4" borderId="0" xfId="0" applyFont="1" applyFill="1" applyAlignment="1">
      <alignment horizontal="right" vertical="center"/>
    </xf>
    <xf numFmtId="164" fontId="21" fillId="4" borderId="0" xfId="0" applyNumberFormat="1" applyFont="1" applyFill="1" applyAlignment="1">
      <alignment horizontal="center" vertical="center"/>
    </xf>
    <xf numFmtId="0" fontId="9" fillId="2" borderId="27" xfId="0" applyFont="1" applyFill="1" applyBorder="1" applyAlignment="1">
      <alignment horizontal="center" vertical="center"/>
    </xf>
    <xf numFmtId="0" fontId="9" fillId="2" borderId="28" xfId="0" applyFont="1" applyFill="1" applyBorder="1" applyAlignment="1">
      <alignment horizontal="center" vertical="center"/>
    </xf>
    <xf numFmtId="0" fontId="21" fillId="4" borderId="0" xfId="0" applyFont="1" applyFill="1" applyAlignment="1">
      <alignment horizontal="center" vertical="center"/>
    </xf>
    <xf numFmtId="0" fontId="18" fillId="6" borderId="0" xfId="0" applyFont="1" applyFill="1" applyAlignment="1">
      <alignment horizontal="right" vertical="center"/>
    </xf>
    <xf numFmtId="3" fontId="9" fillId="2" borderId="0" xfId="0" applyNumberFormat="1" applyFont="1" applyFill="1" applyAlignment="1">
      <alignment horizontal="center" vertical="center"/>
    </xf>
    <xf numFmtId="3" fontId="9" fillId="6" borderId="0" xfId="0" applyNumberFormat="1" applyFont="1" applyFill="1" applyAlignment="1">
      <alignment horizontal="center" vertical="center"/>
    </xf>
    <xf numFmtId="0" fontId="9" fillId="2" borderId="0" xfId="0" applyFont="1" applyFill="1" applyBorder="1" applyAlignment="1" applyProtection="1">
      <alignment vertical="top" wrapText="1"/>
      <protection hidden="1"/>
    </xf>
    <xf numFmtId="0" fontId="9" fillId="2" borderId="5" xfId="0" applyFont="1" applyFill="1" applyBorder="1" applyAlignment="1" applyProtection="1">
      <alignment vertical="top" wrapText="1"/>
      <protection hidden="1"/>
    </xf>
    <xf numFmtId="0" fontId="9" fillId="2" borderId="9" xfId="0" applyFont="1" applyFill="1" applyBorder="1" applyAlignment="1" applyProtection="1">
      <alignment vertical="top" wrapText="1"/>
      <protection hidden="1"/>
    </xf>
    <xf numFmtId="0" fontId="9" fillId="2" borderId="11" xfId="0" applyFont="1" applyFill="1" applyBorder="1" applyAlignment="1" applyProtection="1">
      <alignment vertical="top" wrapText="1"/>
      <protection hidden="1"/>
    </xf>
    <xf numFmtId="0" fontId="2" fillId="2" borderId="29" xfId="0" applyFont="1" applyFill="1" applyBorder="1" applyAlignment="1" applyProtection="1">
      <alignment horizontal="left" vertical="center" wrapText="1"/>
      <protection hidden="1"/>
    </xf>
    <xf numFmtId="0" fontId="2" fillId="2" borderId="33" xfId="0" applyFont="1" applyFill="1" applyBorder="1" applyAlignment="1" applyProtection="1">
      <alignment vertical="center" wrapText="1"/>
      <protection hidden="1"/>
    </xf>
    <xf numFmtId="0" fontId="2" fillId="2" borderId="34" xfId="0" applyFont="1" applyFill="1" applyBorder="1" applyAlignment="1" applyProtection="1">
      <alignment vertical="center" wrapText="1"/>
      <protection hidden="1"/>
    </xf>
    <xf numFmtId="0" fontId="9" fillId="2" borderId="34" xfId="0" applyFont="1" applyFill="1" applyBorder="1" applyAlignment="1" applyProtection="1">
      <alignment vertical="top" wrapText="1"/>
      <protection hidden="1"/>
    </xf>
    <xf numFmtId="0" fontId="9" fillId="2" borderId="31" xfId="0" applyFont="1" applyFill="1" applyBorder="1" applyAlignment="1" applyProtection="1">
      <alignment vertical="top" wrapText="1"/>
      <protection hidden="1"/>
    </xf>
    <xf numFmtId="0" fontId="2" fillId="2" borderId="38" xfId="0" applyFont="1" applyFill="1" applyBorder="1" applyAlignment="1" applyProtection="1">
      <alignment horizontal="center" vertical="center"/>
      <protection hidden="1"/>
    </xf>
    <xf numFmtId="0" fontId="2" fillId="2" borderId="38" xfId="0" applyFont="1" applyFill="1" applyBorder="1" applyAlignment="1" applyProtection="1">
      <alignment horizontal="right" vertical="center"/>
      <protection hidden="1"/>
    </xf>
    <xf numFmtId="0" fontId="2" fillId="2" borderId="38" xfId="0" applyFont="1" applyFill="1" applyBorder="1" applyAlignment="1" applyProtection="1">
      <alignment horizontal="left" vertical="center"/>
      <protection hidden="1"/>
    </xf>
    <xf numFmtId="0" fontId="2" fillId="2" borderId="39" xfId="0" applyFont="1" applyFill="1" applyBorder="1" applyAlignment="1" applyProtection="1">
      <alignment horizontal="center" vertical="center"/>
      <protection hidden="1"/>
    </xf>
    <xf numFmtId="0" fontId="2" fillId="2" borderId="29" xfId="0" applyFont="1" applyFill="1" applyBorder="1" applyAlignment="1" applyProtection="1">
      <alignment horizontal="center" vertical="center"/>
      <protection hidden="1"/>
    </xf>
    <xf numFmtId="0" fontId="2" fillId="2" borderId="40" xfId="0" applyFont="1" applyFill="1" applyBorder="1" applyAlignment="1" applyProtection="1">
      <alignment horizontal="center" vertical="center"/>
      <protection hidden="1"/>
    </xf>
    <xf numFmtId="0" fontId="2" fillId="2" borderId="41" xfId="0" applyFont="1" applyFill="1" applyBorder="1" applyAlignment="1" applyProtection="1">
      <alignment horizontal="center" vertical="center"/>
      <protection hidden="1"/>
    </xf>
    <xf numFmtId="0" fontId="2" fillId="2" borderId="42" xfId="0" applyFont="1" applyFill="1" applyBorder="1" applyAlignment="1" applyProtection="1">
      <alignment horizontal="center" vertical="center"/>
      <protection hidden="1"/>
    </xf>
    <xf numFmtId="0" fontId="2" fillId="2" borderId="38" xfId="0" applyFont="1" applyFill="1" applyBorder="1" applyAlignment="1" applyProtection="1">
      <alignment horizontal="left" vertical="center" wrapText="1"/>
      <protection hidden="1"/>
    </xf>
    <xf numFmtId="0" fontId="2" fillId="2" borderId="40" xfId="0" applyFont="1" applyFill="1" applyBorder="1" applyAlignment="1" applyProtection="1">
      <alignment horizontal="left" vertical="center"/>
      <protection hidden="1"/>
    </xf>
    <xf numFmtId="0" fontId="2" fillId="2" borderId="36" xfId="0" applyFont="1" applyFill="1" applyBorder="1" applyAlignment="1" applyProtection="1">
      <alignment horizontal="center" vertical="center"/>
      <protection hidden="1"/>
    </xf>
    <xf numFmtId="0" fontId="2" fillId="2" borderId="47" xfId="0" applyFont="1" applyFill="1" applyBorder="1" applyAlignment="1" applyProtection="1">
      <alignment horizontal="center" vertical="center"/>
      <protection hidden="1"/>
    </xf>
    <xf numFmtId="0" fontId="4" fillId="2" borderId="0" xfId="0" applyFont="1" applyFill="1" applyBorder="1" applyAlignment="1" applyProtection="1">
      <alignment horizontal="center" vertical="center" wrapText="1"/>
      <protection hidden="1"/>
    </xf>
    <xf numFmtId="0" fontId="2" fillId="2" borderId="30" xfId="0" applyFont="1" applyFill="1" applyBorder="1" applyAlignment="1" applyProtection="1">
      <alignment horizontal="center" vertical="center"/>
      <protection hidden="1"/>
    </xf>
    <xf numFmtId="0" fontId="2" fillId="2" borderId="31" xfId="0" applyFont="1" applyFill="1" applyBorder="1" applyAlignment="1" applyProtection="1">
      <alignment horizontal="center" vertical="center"/>
      <protection hidden="1"/>
    </xf>
    <xf numFmtId="0" fontId="2" fillId="2" borderId="48" xfId="0" applyFont="1" applyFill="1" applyBorder="1" applyAlignment="1" applyProtection="1">
      <alignment horizontal="center" vertical="center"/>
      <protection hidden="1"/>
    </xf>
    <xf numFmtId="0" fontId="2" fillId="2" borderId="40" xfId="0" applyFont="1" applyFill="1" applyBorder="1" applyAlignment="1" applyProtection="1">
      <alignment vertical="center"/>
      <protection hidden="1"/>
    </xf>
    <xf numFmtId="3" fontId="4" fillId="2" borderId="0" xfId="0" applyNumberFormat="1" applyFont="1" applyFill="1" applyBorder="1" applyAlignment="1" applyProtection="1">
      <alignment horizontal="center" vertical="center"/>
      <protection hidden="1"/>
    </xf>
    <xf numFmtId="0" fontId="2" fillId="2" borderId="36" xfId="0" applyFont="1" applyFill="1" applyBorder="1" applyAlignment="1" applyProtection="1">
      <alignment vertical="center"/>
      <protection hidden="1"/>
    </xf>
    <xf numFmtId="0" fontId="7" fillId="2" borderId="19"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4" fillId="2" borderId="36" xfId="0" applyFont="1" applyFill="1" applyBorder="1" applyAlignment="1" applyProtection="1">
      <alignment horizontal="center" vertical="center" wrapText="1"/>
      <protection hidden="1"/>
    </xf>
    <xf numFmtId="0" fontId="2" fillId="2" borderId="37" xfId="0" applyFont="1" applyFill="1" applyBorder="1" applyAlignment="1" applyProtection="1">
      <alignment horizontal="center" vertical="center"/>
      <protection hidden="1"/>
    </xf>
    <xf numFmtId="0" fontId="7" fillId="2" borderId="40" xfId="0" applyFont="1" applyFill="1" applyBorder="1" applyAlignment="1" applyProtection="1">
      <alignment horizontal="left" vertical="center"/>
      <protection hidden="1"/>
    </xf>
    <xf numFmtId="0" fontId="2" fillId="2" borderId="53" xfId="0" applyFont="1" applyFill="1" applyBorder="1" applyAlignment="1" applyProtection="1">
      <alignment horizontal="center" vertical="center"/>
      <protection hidden="1"/>
    </xf>
    <xf numFmtId="0" fontId="2" fillId="2" borderId="54" xfId="0" applyFont="1" applyFill="1" applyBorder="1" applyAlignment="1" applyProtection="1">
      <alignment horizontal="center" vertical="center"/>
      <protection hidden="1"/>
    </xf>
    <xf numFmtId="0" fontId="4" fillId="2" borderId="34" xfId="0" applyFont="1" applyFill="1" applyBorder="1" applyAlignment="1" applyProtection="1">
      <alignment vertical="center" wrapText="1"/>
      <protection hidden="1"/>
    </xf>
    <xf numFmtId="0" fontId="2" fillId="2" borderId="55" xfId="0" applyFont="1" applyFill="1" applyBorder="1" applyAlignment="1" applyProtection="1">
      <alignment horizontal="center" vertical="center"/>
      <protection hidden="1"/>
    </xf>
    <xf numFmtId="0" fontId="17" fillId="2" borderId="36" xfId="0" applyFont="1" applyFill="1" applyBorder="1" applyAlignment="1" applyProtection="1">
      <alignment horizontal="left" vertical="center" wrapText="1"/>
      <protection hidden="1"/>
    </xf>
    <xf numFmtId="0" fontId="17" fillId="2" borderId="36" xfId="0" applyFont="1" applyFill="1" applyBorder="1" applyAlignment="1" applyProtection="1">
      <alignment horizontal="left" vertical="center"/>
      <protection hidden="1"/>
    </xf>
    <xf numFmtId="0" fontId="2" fillId="2" borderId="56" xfId="0" applyFont="1" applyFill="1" applyBorder="1" applyAlignment="1" applyProtection="1">
      <alignment horizontal="center" vertical="center"/>
      <protection hidden="1"/>
    </xf>
    <xf numFmtId="0" fontId="2" fillId="2" borderId="34" xfId="0" applyFont="1" applyFill="1" applyBorder="1" applyAlignment="1" applyProtection="1">
      <alignment horizontal="center" vertical="center"/>
      <protection hidden="1"/>
    </xf>
    <xf numFmtId="0" fontId="2" fillId="2" borderId="57" xfId="0" applyFont="1" applyFill="1" applyBorder="1" applyAlignment="1" applyProtection="1">
      <alignment horizontal="center" vertical="center"/>
      <protection hidden="1"/>
    </xf>
    <xf numFmtId="0" fontId="2" fillId="2" borderId="58" xfId="0" applyFont="1" applyFill="1" applyBorder="1" applyAlignment="1" applyProtection="1">
      <alignment horizontal="left" vertical="center" wrapText="1"/>
      <protection hidden="1"/>
    </xf>
    <xf numFmtId="0" fontId="2" fillId="2" borderId="59" xfId="0" applyFont="1" applyFill="1" applyBorder="1" applyAlignment="1" applyProtection="1">
      <alignment horizontal="left" vertical="center" wrapText="1"/>
      <protection hidden="1"/>
    </xf>
    <xf numFmtId="0" fontId="2" fillId="2" borderId="60" xfId="0" applyFont="1" applyFill="1" applyBorder="1" applyAlignment="1" applyProtection="1">
      <alignment horizontal="left" vertical="center" wrapText="1"/>
      <protection hidden="1"/>
    </xf>
    <xf numFmtId="0" fontId="2" fillId="2" borderId="61" xfId="0" applyFont="1" applyFill="1" applyBorder="1" applyAlignment="1" applyProtection="1">
      <alignment vertical="center"/>
      <protection hidden="1"/>
    </xf>
    <xf numFmtId="0" fontId="2" fillId="2" borderId="59" xfId="0" applyFont="1" applyFill="1" applyBorder="1" applyAlignment="1" applyProtection="1">
      <alignment vertical="center"/>
      <protection hidden="1"/>
    </xf>
    <xf numFmtId="0" fontId="2" fillId="2" borderId="62" xfId="0" applyFont="1" applyFill="1" applyBorder="1" applyAlignment="1" applyProtection="1">
      <alignment vertical="center"/>
      <protection hidden="1"/>
    </xf>
    <xf numFmtId="0" fontId="2" fillId="2" borderId="55" xfId="0" applyFont="1" applyFill="1" applyBorder="1" applyAlignment="1" applyProtection="1">
      <alignment horizontal="left" vertical="center" wrapText="1"/>
      <protection hidden="1"/>
    </xf>
    <xf numFmtId="0" fontId="2" fillId="2" borderId="55" xfId="0" applyFont="1" applyFill="1" applyBorder="1" applyAlignment="1" applyProtection="1">
      <alignment horizontal="left" vertical="center"/>
      <protection hidden="1"/>
    </xf>
    <xf numFmtId="0" fontId="2" fillId="2" borderId="4" xfId="0" applyFont="1" applyFill="1" applyBorder="1" applyAlignment="1" applyProtection="1">
      <alignment vertical="center" wrapText="1"/>
      <protection hidden="1"/>
    </xf>
    <xf numFmtId="0" fontId="2" fillId="2" borderId="38" xfId="0" applyFont="1" applyFill="1" applyBorder="1" applyAlignment="1" applyProtection="1">
      <alignment vertical="center"/>
      <protection hidden="1"/>
    </xf>
    <xf numFmtId="3" fontId="4" fillId="2" borderId="0" xfId="0" applyNumberFormat="1" applyFont="1" applyFill="1" applyBorder="1" applyAlignment="1" applyProtection="1">
      <alignment vertical="center"/>
      <protection hidden="1"/>
    </xf>
    <xf numFmtId="0" fontId="2" fillId="2" borderId="36" xfId="0" applyFont="1" applyFill="1" applyBorder="1" applyAlignment="1" applyProtection="1">
      <alignment vertical="center" wrapText="1"/>
      <protection hidden="1"/>
    </xf>
    <xf numFmtId="0" fontId="2" fillId="2" borderId="35" xfId="0" applyFont="1" applyFill="1" applyBorder="1" applyAlignment="1" applyProtection="1">
      <alignment horizontal="center" vertical="center"/>
      <protection hidden="1"/>
    </xf>
    <xf numFmtId="0" fontId="2" fillId="2" borderId="36" xfId="0" applyFont="1" applyFill="1" applyBorder="1" applyAlignment="1" applyProtection="1">
      <alignment horizontal="right" vertical="center"/>
      <protection hidden="1"/>
    </xf>
    <xf numFmtId="0" fontId="2" fillId="2" borderId="33" xfId="0" applyFont="1" applyFill="1" applyBorder="1" applyAlignment="1" applyProtection="1">
      <alignment horizontal="center" vertical="center"/>
      <protection hidden="1"/>
    </xf>
    <xf numFmtId="0" fontId="2" fillId="2" borderId="34" xfId="0" applyFont="1" applyFill="1" applyBorder="1" applyAlignment="1" applyProtection="1">
      <alignment horizontal="right" vertical="center"/>
      <protection hidden="1"/>
    </xf>
    <xf numFmtId="0" fontId="2" fillId="2" borderId="65" xfId="0" applyFont="1" applyFill="1" applyBorder="1" applyAlignment="1" applyProtection="1">
      <alignment horizontal="center" vertical="center"/>
      <protection hidden="1"/>
    </xf>
    <xf numFmtId="0" fontId="2" fillId="2" borderId="66" xfId="0" applyFont="1" applyFill="1" applyBorder="1" applyAlignment="1" applyProtection="1">
      <alignment horizontal="center" vertical="center" wrapText="1"/>
      <protection hidden="1"/>
    </xf>
    <xf numFmtId="0" fontId="2" fillId="2" borderId="55" xfId="0" applyFont="1" applyFill="1" applyBorder="1" applyAlignment="1" applyProtection="1">
      <alignment horizontal="center" vertical="center" wrapText="1"/>
      <protection hidden="1"/>
    </xf>
    <xf numFmtId="0" fontId="4" fillId="2" borderId="55" xfId="0" applyFont="1" applyFill="1" applyBorder="1" applyAlignment="1" applyProtection="1">
      <alignment horizontal="center" vertical="center" wrapText="1"/>
      <protection hidden="1"/>
    </xf>
    <xf numFmtId="0" fontId="2" fillId="2" borderId="67" xfId="0" applyFont="1" applyFill="1" applyBorder="1" applyAlignment="1" applyProtection="1">
      <alignment horizontal="center" vertical="center"/>
      <protection hidden="1"/>
    </xf>
    <xf numFmtId="0" fontId="2" fillId="2" borderId="68" xfId="0" applyFont="1" applyFill="1" applyBorder="1" applyAlignment="1" applyProtection="1">
      <alignment horizontal="center" vertical="center"/>
      <protection hidden="1"/>
    </xf>
    <xf numFmtId="0" fontId="2" fillId="2" borderId="55" xfId="0" applyFont="1" applyFill="1" applyBorder="1" applyAlignment="1" applyProtection="1">
      <alignment horizontal="right" vertical="center"/>
      <protection hidden="1"/>
    </xf>
    <xf numFmtId="0" fontId="2" fillId="2" borderId="69" xfId="0" applyFont="1" applyFill="1" applyBorder="1" applyAlignment="1" applyProtection="1">
      <alignment horizontal="center" vertical="center"/>
      <protection hidden="1"/>
    </xf>
    <xf numFmtId="0" fontId="4" fillId="2" borderId="0" xfId="0" applyFont="1" applyFill="1" applyBorder="1" applyAlignment="1" applyProtection="1">
      <alignment horizontal="right" vertical="center"/>
      <protection hidden="1"/>
    </xf>
    <xf numFmtId="0" fontId="28" fillId="8" borderId="0" xfId="0" applyFont="1" applyFill="1" applyAlignment="1">
      <alignment horizontal="center" vertical="center" wrapText="1"/>
    </xf>
    <xf numFmtId="14" fontId="18" fillId="11" borderId="0" xfId="0" applyNumberFormat="1" applyFont="1" applyFill="1" applyAlignment="1">
      <alignment horizontal="left" vertical="center"/>
    </xf>
    <xf numFmtId="0" fontId="18" fillId="11" borderId="0" xfId="0" applyFont="1" applyFill="1" applyAlignment="1">
      <alignment horizontal="left" vertical="center" wrapText="1"/>
    </xf>
    <xf numFmtId="3" fontId="18" fillId="11" borderId="0" xfId="0" applyNumberFormat="1" applyFont="1" applyFill="1" applyAlignment="1">
      <alignment horizontal="left" vertical="center"/>
    </xf>
    <xf numFmtId="0" fontId="18" fillId="11" borderId="0" xfId="0" applyFont="1" applyFill="1" applyAlignment="1">
      <alignment horizontal="left" vertical="center"/>
    </xf>
    <xf numFmtId="4" fontId="18" fillId="11" borderId="0" xfId="0" applyNumberFormat="1" applyFont="1" applyFill="1" applyAlignment="1">
      <alignment horizontal="left" vertical="center"/>
    </xf>
    <xf numFmtId="10" fontId="18" fillId="11" borderId="0" xfId="0" applyNumberFormat="1" applyFont="1" applyFill="1" applyAlignment="1">
      <alignment horizontal="left" vertical="center"/>
    </xf>
    <xf numFmtId="0" fontId="8" fillId="6" borderId="0" xfId="0" applyFont="1" applyFill="1" applyAlignment="1">
      <alignment horizontal="right" vertical="center"/>
    </xf>
    <xf numFmtId="0" fontId="8" fillId="6" borderId="0" xfId="0" applyFont="1" applyFill="1" applyAlignment="1">
      <alignment horizontal="right" vertical="center" wrapText="1"/>
    </xf>
    <xf numFmtId="4" fontId="8" fillId="6" borderId="0" xfId="0" applyNumberFormat="1" applyFont="1" applyFill="1" applyAlignment="1">
      <alignment horizontal="right" vertical="center" wrapText="1"/>
    </xf>
    <xf numFmtId="3" fontId="8" fillId="13" borderId="0" xfId="0" applyNumberFormat="1" applyFont="1" applyFill="1" applyAlignment="1">
      <alignment horizontal="center" vertical="center"/>
    </xf>
    <xf numFmtId="3" fontId="2" fillId="2" borderId="0" xfId="0" applyNumberFormat="1" applyFont="1" applyFill="1" applyAlignment="1">
      <alignment horizontal="center" vertical="center"/>
    </xf>
    <xf numFmtId="3" fontId="8" fillId="13" borderId="0" xfId="0" applyNumberFormat="1" applyFont="1" applyFill="1" applyAlignment="1">
      <alignment horizontal="center" vertical="center" wrapText="1"/>
    </xf>
    <xf numFmtId="0" fontId="28" fillId="7" borderId="0" xfId="0" applyFont="1" applyFill="1" applyAlignment="1">
      <alignment horizontal="center" vertical="center" wrapText="1"/>
    </xf>
    <xf numFmtId="3" fontId="8" fillId="14" borderId="0" xfId="0" applyNumberFormat="1" applyFont="1" applyFill="1" applyAlignment="1">
      <alignment horizontal="center" vertical="center" wrapText="1"/>
    </xf>
    <xf numFmtId="3" fontId="8" fillId="14" borderId="0" xfId="0" applyNumberFormat="1" applyFont="1" applyFill="1" applyAlignment="1">
      <alignment horizontal="center" vertical="center"/>
    </xf>
    <xf numFmtId="3" fontId="11" fillId="13" borderId="0" xfId="0" applyNumberFormat="1" applyFont="1" applyFill="1" applyAlignment="1">
      <alignment horizontal="center" vertical="center"/>
    </xf>
    <xf numFmtId="9" fontId="18" fillId="11" borderId="0" xfId="0" applyNumberFormat="1" applyFont="1" applyFill="1" applyAlignment="1">
      <alignment horizontal="left" vertical="center"/>
    </xf>
    <xf numFmtId="0" fontId="8" fillId="12" borderId="0" xfId="0" applyFont="1" applyFill="1" applyAlignment="1">
      <alignment horizontal="right" vertical="center"/>
    </xf>
    <xf numFmtId="0" fontId="18" fillId="12" borderId="0" xfId="0" applyFont="1" applyFill="1" applyAlignment="1">
      <alignment horizontal="left" vertical="center"/>
    </xf>
    <xf numFmtId="3" fontId="8" fillId="12" borderId="0" xfId="0" applyNumberFormat="1" applyFont="1" applyFill="1" applyAlignment="1">
      <alignment horizontal="center" vertical="center"/>
    </xf>
    <xf numFmtId="0" fontId="2" fillId="2" borderId="0" xfId="0" applyFont="1" applyFill="1" applyBorder="1" applyAlignment="1" applyProtection="1">
      <alignment horizontal="right" vertical="center" wrapText="1"/>
      <protection hidden="1"/>
    </xf>
    <xf numFmtId="0" fontId="2" fillId="2" borderId="0" xfId="0" applyFont="1" applyFill="1" applyBorder="1" applyAlignment="1" applyProtection="1">
      <alignment horizontal="right" vertical="center"/>
      <protection hidden="1"/>
    </xf>
    <xf numFmtId="0" fontId="2" fillId="2" borderId="18" xfId="0" applyFont="1" applyFill="1" applyBorder="1" applyAlignment="1" applyProtection="1">
      <alignment horizontal="left" vertical="center" wrapText="1"/>
      <protection hidden="1"/>
    </xf>
    <xf numFmtId="0" fontId="2" fillId="2" borderId="13" xfId="0" applyFont="1" applyFill="1" applyBorder="1" applyAlignment="1" applyProtection="1">
      <alignment horizontal="left" vertical="center" wrapText="1"/>
      <protection hidden="1"/>
    </xf>
    <xf numFmtId="0" fontId="2" fillId="2" borderId="14" xfId="0" applyFont="1" applyFill="1" applyBorder="1" applyAlignment="1" applyProtection="1">
      <alignment horizontal="left" vertical="center" wrapText="1"/>
      <protection hidden="1"/>
    </xf>
    <xf numFmtId="0" fontId="2" fillId="2" borderId="41" xfId="0" applyFont="1" applyFill="1" applyBorder="1" applyAlignment="1" applyProtection="1">
      <alignment horizontal="left" vertical="center" wrapText="1"/>
      <protection hidden="1"/>
    </xf>
    <xf numFmtId="0" fontId="2" fillId="2" borderId="38" xfId="0" applyFont="1" applyFill="1" applyBorder="1" applyAlignment="1" applyProtection="1">
      <alignment horizontal="left" vertical="center" wrapText="1"/>
      <protection hidden="1"/>
    </xf>
    <xf numFmtId="0" fontId="2" fillId="2" borderId="43" xfId="0" applyFont="1" applyFill="1" applyBorder="1" applyAlignment="1" applyProtection="1">
      <alignment horizontal="left" vertical="center" wrapText="1"/>
      <protection hidden="1"/>
    </xf>
    <xf numFmtId="3" fontId="11" fillId="2" borderId="12" xfId="0" applyNumberFormat="1" applyFont="1" applyFill="1" applyBorder="1" applyAlignment="1" applyProtection="1">
      <alignment horizontal="left" vertical="center"/>
      <protection hidden="1"/>
    </xf>
    <xf numFmtId="3" fontId="11" fillId="2" borderId="13" xfId="0" applyNumberFormat="1" applyFont="1" applyFill="1" applyBorder="1" applyAlignment="1" applyProtection="1">
      <alignment horizontal="left" vertical="center"/>
      <protection hidden="1"/>
    </xf>
    <xf numFmtId="3" fontId="11" fillId="2" borderId="22" xfId="0" applyNumberFormat="1" applyFont="1" applyFill="1" applyBorder="1" applyAlignment="1" applyProtection="1">
      <alignment horizontal="left" vertical="center"/>
      <protection hidden="1"/>
    </xf>
    <xf numFmtId="3" fontId="11" fillId="2" borderId="44" xfId="0" applyNumberFormat="1" applyFont="1" applyFill="1" applyBorder="1" applyAlignment="1" applyProtection="1">
      <alignment horizontal="left" vertical="center"/>
      <protection hidden="1"/>
    </xf>
    <xf numFmtId="3" fontId="11" fillId="2" borderId="38" xfId="0" applyNumberFormat="1" applyFont="1" applyFill="1" applyBorder="1" applyAlignment="1" applyProtection="1">
      <alignment horizontal="left" vertical="center"/>
      <protection hidden="1"/>
    </xf>
    <xf numFmtId="3" fontId="11" fillId="2" borderId="42" xfId="0" applyNumberFormat="1" applyFont="1" applyFill="1" applyBorder="1" applyAlignment="1" applyProtection="1">
      <alignment horizontal="left" vertical="center"/>
      <protection hidden="1"/>
    </xf>
    <xf numFmtId="0" fontId="7" fillId="2" borderId="25" xfId="0" applyFont="1" applyFill="1" applyBorder="1" applyAlignment="1" applyProtection="1">
      <alignment horizontal="center" vertical="center"/>
      <protection hidden="1"/>
    </xf>
    <xf numFmtId="0" fontId="2" fillId="2" borderId="10" xfId="0" applyFont="1" applyFill="1" applyBorder="1" applyAlignment="1" applyProtection="1">
      <alignment horizontal="left" vertical="center" wrapText="1"/>
      <protection hidden="1"/>
    </xf>
    <xf numFmtId="0" fontId="2" fillId="2" borderId="9" xfId="0" applyFont="1" applyFill="1" applyBorder="1" applyAlignment="1" applyProtection="1">
      <alignment horizontal="left" vertical="center" wrapText="1"/>
      <protection hidden="1"/>
    </xf>
    <xf numFmtId="0" fontId="2" fillId="2" borderId="16" xfId="0" applyFont="1" applyFill="1" applyBorder="1" applyAlignment="1" applyProtection="1">
      <alignment horizontal="left" vertical="center" wrapText="1"/>
      <protection hidden="1"/>
    </xf>
    <xf numFmtId="0" fontId="11" fillId="2" borderId="12" xfId="0" applyFont="1" applyFill="1" applyBorder="1" applyAlignment="1" applyProtection="1">
      <alignment horizontal="left" vertical="center"/>
      <protection hidden="1"/>
    </xf>
    <xf numFmtId="0" fontId="11" fillId="2" borderId="13" xfId="0" applyFont="1" applyFill="1" applyBorder="1" applyAlignment="1" applyProtection="1">
      <alignment horizontal="left" vertical="center"/>
      <protection hidden="1"/>
    </xf>
    <xf numFmtId="0" fontId="11" fillId="2" borderId="22" xfId="0" applyFont="1" applyFill="1" applyBorder="1" applyAlignment="1" applyProtection="1">
      <alignment horizontal="left" vertical="center"/>
      <protection hidden="1"/>
    </xf>
    <xf numFmtId="0" fontId="11" fillId="2" borderId="15" xfId="0" applyFont="1" applyFill="1" applyBorder="1" applyAlignment="1" applyProtection="1">
      <alignment horizontal="left" vertical="center"/>
      <protection hidden="1"/>
    </xf>
    <xf numFmtId="0" fontId="11" fillId="2" borderId="9" xfId="0" applyFont="1" applyFill="1" applyBorder="1" applyAlignment="1" applyProtection="1">
      <alignment horizontal="left" vertical="center"/>
      <protection hidden="1"/>
    </xf>
    <xf numFmtId="0" fontId="11" fillId="2" borderId="11" xfId="0" applyFont="1" applyFill="1" applyBorder="1" applyAlignment="1" applyProtection="1">
      <alignment horizontal="left" vertical="center"/>
      <protection hidden="1"/>
    </xf>
    <xf numFmtId="0" fontId="2" fillId="2" borderId="4" xfId="0" applyFont="1" applyFill="1" applyBorder="1" applyAlignment="1" applyProtection="1">
      <alignment horizontal="left" vertical="center" wrapText="1"/>
      <protection hidden="1"/>
    </xf>
    <xf numFmtId="0" fontId="2" fillId="2" borderId="0" xfId="0" applyFont="1" applyFill="1" applyBorder="1" applyAlignment="1" applyProtection="1">
      <alignment horizontal="left" vertical="center" wrapText="1"/>
      <protection hidden="1"/>
    </xf>
    <xf numFmtId="0" fontId="2" fillId="2" borderId="23" xfId="0" applyFont="1" applyFill="1" applyBorder="1" applyAlignment="1" applyProtection="1">
      <alignment horizontal="left" vertical="center" wrapText="1"/>
      <protection hidden="1"/>
    </xf>
    <xf numFmtId="3" fontId="11" fillId="2" borderId="19" xfId="0" applyNumberFormat="1" applyFont="1" applyFill="1" applyBorder="1" applyAlignment="1" applyProtection="1">
      <alignment horizontal="left" vertical="center"/>
      <protection hidden="1"/>
    </xf>
    <xf numFmtId="3" fontId="11" fillId="2" borderId="0" xfId="0" applyNumberFormat="1" applyFont="1" applyFill="1" applyBorder="1" applyAlignment="1" applyProtection="1">
      <alignment horizontal="left" vertical="center"/>
      <protection hidden="1"/>
    </xf>
    <xf numFmtId="3" fontId="11" fillId="2" borderId="5" xfId="0" applyNumberFormat="1" applyFont="1" applyFill="1" applyBorder="1" applyAlignment="1" applyProtection="1">
      <alignment horizontal="left" vertical="center"/>
      <protection hidden="1"/>
    </xf>
    <xf numFmtId="3" fontId="11" fillId="2" borderId="15" xfId="0" applyNumberFormat="1" applyFont="1" applyFill="1" applyBorder="1" applyAlignment="1" applyProtection="1">
      <alignment horizontal="left" vertical="center"/>
      <protection hidden="1"/>
    </xf>
    <xf numFmtId="3" fontId="11" fillId="2" borderId="9" xfId="0" applyNumberFormat="1" applyFont="1" applyFill="1" applyBorder="1" applyAlignment="1" applyProtection="1">
      <alignment horizontal="left" vertical="center"/>
      <protection hidden="1"/>
    </xf>
    <xf numFmtId="3" fontId="11" fillId="2" borderId="11" xfId="0" applyNumberFormat="1" applyFont="1" applyFill="1" applyBorder="1" applyAlignment="1" applyProtection="1">
      <alignment horizontal="left" vertical="center"/>
      <protection hidden="1"/>
    </xf>
    <xf numFmtId="0" fontId="3" fillId="2" borderId="0" xfId="0" applyFont="1" applyFill="1" applyAlignment="1" applyProtection="1">
      <alignment horizontal="center" vertical="center"/>
      <protection hidden="1"/>
    </xf>
    <xf numFmtId="0" fontId="20" fillId="2" borderId="0" xfId="0" applyFont="1" applyFill="1" applyBorder="1" applyAlignment="1" applyProtection="1">
      <alignment horizontal="center" vertical="center"/>
      <protection hidden="1"/>
    </xf>
    <xf numFmtId="0" fontId="20" fillId="2" borderId="9" xfId="0" applyFont="1" applyFill="1" applyBorder="1" applyAlignment="1" applyProtection="1">
      <alignment horizontal="center" vertical="center"/>
      <protection hidden="1"/>
    </xf>
    <xf numFmtId="14" fontId="4" fillId="2" borderId="9" xfId="0" applyNumberFormat="1" applyFont="1" applyFill="1" applyBorder="1" applyAlignment="1" applyProtection="1">
      <alignment horizontal="left" vertical="center"/>
      <protection hidden="1"/>
    </xf>
    <xf numFmtId="0" fontId="4" fillId="2" borderId="9" xfId="0" applyFont="1" applyFill="1" applyBorder="1" applyAlignment="1" applyProtection="1">
      <alignment horizontal="left" vertical="center"/>
      <protection hidden="1"/>
    </xf>
    <xf numFmtId="0" fontId="2" fillId="2" borderId="18" xfId="0" applyFont="1" applyFill="1" applyBorder="1" applyAlignment="1" applyProtection="1">
      <alignment horizontal="center" vertical="center" wrapText="1"/>
      <protection hidden="1"/>
    </xf>
    <xf numFmtId="0" fontId="2" fillId="2" borderId="13" xfId="0" applyFont="1" applyFill="1" applyBorder="1" applyAlignment="1" applyProtection="1">
      <alignment horizontal="center" vertical="center" wrapText="1"/>
      <protection hidden="1"/>
    </xf>
    <xf numFmtId="0" fontId="2" fillId="2" borderId="30" xfId="0" applyFont="1" applyFill="1" applyBorder="1" applyAlignment="1" applyProtection="1">
      <alignment horizontal="center" vertical="center" wrapText="1"/>
      <protection hidden="1"/>
    </xf>
    <xf numFmtId="0" fontId="2" fillId="2" borderId="4" xfId="0" applyFont="1" applyFill="1" applyBorder="1" applyAlignment="1" applyProtection="1">
      <alignment horizontal="center" vertical="center" wrapText="1"/>
      <protection hidden="1"/>
    </xf>
    <xf numFmtId="0" fontId="2" fillId="2" borderId="0" xfId="0" applyFont="1" applyFill="1" applyBorder="1" applyAlignment="1" applyProtection="1">
      <alignment horizontal="center" vertical="center" wrapText="1"/>
      <protection hidden="1"/>
    </xf>
    <xf numFmtId="0" fontId="2" fillId="2" borderId="31" xfId="0" applyFont="1" applyFill="1" applyBorder="1" applyAlignment="1" applyProtection="1">
      <alignment horizontal="center" vertical="center" wrapText="1"/>
      <protection hidden="1"/>
    </xf>
    <xf numFmtId="0" fontId="2" fillId="2" borderId="10" xfId="0" applyFont="1" applyFill="1" applyBorder="1" applyAlignment="1" applyProtection="1">
      <alignment horizontal="center" vertical="center" wrapText="1"/>
      <protection hidden="1"/>
    </xf>
    <xf numFmtId="0" fontId="2" fillId="2" borderId="9" xfId="0" applyFont="1" applyFill="1" applyBorder="1" applyAlignment="1" applyProtection="1">
      <alignment horizontal="center" vertical="center" wrapText="1"/>
      <protection hidden="1"/>
    </xf>
    <xf numFmtId="0" fontId="2" fillId="2" borderId="29" xfId="0" applyFont="1" applyFill="1" applyBorder="1" applyAlignment="1" applyProtection="1">
      <alignment horizontal="left" vertical="center" wrapText="1"/>
      <protection hidden="1"/>
    </xf>
    <xf numFmtId="0" fontId="2" fillId="2" borderId="22" xfId="0" applyFont="1" applyFill="1" applyBorder="1" applyAlignment="1" applyProtection="1">
      <alignment horizontal="left" vertical="center" wrapText="1"/>
      <protection hidden="1"/>
    </xf>
    <xf numFmtId="0" fontId="2" fillId="2" borderId="5" xfId="0" applyFont="1" applyFill="1" applyBorder="1" applyAlignment="1" applyProtection="1">
      <alignment horizontal="left" vertical="center" wrapText="1"/>
      <protection hidden="1"/>
    </xf>
    <xf numFmtId="0" fontId="9" fillId="6" borderId="32" xfId="0" applyFont="1" applyFill="1" applyBorder="1" applyAlignment="1" applyProtection="1">
      <alignment horizontal="left" vertical="top" wrapText="1"/>
      <protection hidden="1"/>
    </xf>
    <xf numFmtId="0" fontId="9" fillId="6" borderId="0" xfId="0" applyFont="1" applyFill="1" applyBorder="1" applyAlignment="1" applyProtection="1">
      <alignment horizontal="left" vertical="top" wrapText="1"/>
      <protection hidden="1"/>
    </xf>
    <xf numFmtId="0" fontId="9" fillId="6" borderId="31" xfId="0" applyFont="1" applyFill="1" applyBorder="1" applyAlignment="1" applyProtection="1">
      <alignment horizontal="left" vertical="top" wrapText="1"/>
      <protection hidden="1"/>
    </xf>
    <xf numFmtId="0" fontId="9" fillId="6" borderId="35" xfId="0" applyFont="1" applyFill="1" applyBorder="1" applyAlignment="1" applyProtection="1">
      <alignment horizontal="left" vertical="top" wrapText="1"/>
      <protection hidden="1"/>
    </xf>
    <xf numFmtId="0" fontId="9" fillId="6" borderId="36" xfId="0" applyFont="1" applyFill="1" applyBorder="1" applyAlignment="1" applyProtection="1">
      <alignment horizontal="left" vertical="top" wrapText="1"/>
      <protection hidden="1"/>
    </xf>
    <xf numFmtId="0" fontId="9" fillId="6" borderId="37" xfId="0" applyFont="1" applyFill="1" applyBorder="1" applyAlignment="1" applyProtection="1">
      <alignment horizontal="left" vertical="top" wrapText="1"/>
      <protection hidden="1"/>
    </xf>
    <xf numFmtId="3" fontId="11" fillId="6" borderId="12" xfId="0" applyNumberFormat="1" applyFont="1" applyFill="1" applyBorder="1" applyAlignment="1" applyProtection="1">
      <alignment horizontal="left" vertical="center"/>
      <protection hidden="1"/>
    </xf>
    <xf numFmtId="3" fontId="11" fillId="6" borderId="13" xfId="0" applyNumberFormat="1" applyFont="1" applyFill="1" applyBorder="1" applyAlignment="1" applyProtection="1">
      <alignment horizontal="left" vertical="center"/>
      <protection hidden="1"/>
    </xf>
    <xf numFmtId="3" fontId="11" fillId="6" borderId="22" xfId="0" applyNumberFormat="1" applyFont="1" applyFill="1" applyBorder="1" applyAlignment="1" applyProtection="1">
      <alignment horizontal="left" vertical="center"/>
      <protection hidden="1"/>
    </xf>
    <xf numFmtId="3" fontId="11" fillId="6" borderId="15" xfId="0" applyNumberFormat="1" applyFont="1" applyFill="1" applyBorder="1" applyAlignment="1" applyProtection="1">
      <alignment horizontal="left" vertical="center"/>
      <protection hidden="1"/>
    </xf>
    <xf numFmtId="3" fontId="11" fillId="6" borderId="9" xfId="0" applyNumberFormat="1" applyFont="1" applyFill="1" applyBorder="1" applyAlignment="1" applyProtection="1">
      <alignment horizontal="left" vertical="center"/>
      <protection hidden="1"/>
    </xf>
    <xf numFmtId="3" fontId="11" fillId="6" borderId="11" xfId="0" applyNumberFormat="1" applyFont="1" applyFill="1" applyBorder="1" applyAlignment="1" applyProtection="1">
      <alignment horizontal="left" vertical="center"/>
      <protection hidden="1"/>
    </xf>
    <xf numFmtId="0" fontId="17" fillId="2" borderId="0" xfId="0" applyFont="1" applyFill="1" applyBorder="1" applyAlignment="1" applyProtection="1">
      <alignment horizontal="left" vertical="center" wrapText="1"/>
      <protection hidden="1"/>
    </xf>
    <xf numFmtId="0" fontId="17" fillId="2" borderId="0" xfId="0" applyFont="1" applyFill="1" applyBorder="1" applyAlignment="1" applyProtection="1">
      <alignment horizontal="left" vertical="center"/>
      <protection hidden="1"/>
    </xf>
    <xf numFmtId="0" fontId="2" fillId="2" borderId="18" xfId="0" applyFont="1" applyFill="1" applyBorder="1" applyAlignment="1" applyProtection="1">
      <alignment horizontal="right" vertical="center" wrapText="1"/>
      <protection hidden="1"/>
    </xf>
    <xf numFmtId="0" fontId="2" fillId="2" borderId="13" xfId="0" applyFont="1" applyFill="1" applyBorder="1" applyAlignment="1" applyProtection="1">
      <alignment horizontal="right" vertical="center" wrapText="1"/>
      <protection hidden="1"/>
    </xf>
    <xf numFmtId="0" fontId="2" fillId="2" borderId="10" xfId="0" applyFont="1" applyFill="1" applyBorder="1" applyAlignment="1" applyProtection="1">
      <alignment horizontal="right" vertical="center" wrapText="1"/>
      <protection hidden="1"/>
    </xf>
    <xf numFmtId="0" fontId="2" fillId="2" borderId="9" xfId="0" applyFont="1" applyFill="1" applyBorder="1" applyAlignment="1" applyProtection="1">
      <alignment horizontal="right" vertical="center" wrapText="1"/>
      <protection hidden="1"/>
    </xf>
    <xf numFmtId="4" fontId="11" fillId="2" borderId="13" xfId="0" applyNumberFormat="1" applyFont="1" applyFill="1" applyBorder="1" applyAlignment="1" applyProtection="1">
      <alignment horizontal="left" vertical="center" wrapText="1"/>
      <protection hidden="1"/>
    </xf>
    <xf numFmtId="4" fontId="11" fillId="2" borderId="22" xfId="0" applyNumberFormat="1" applyFont="1" applyFill="1" applyBorder="1" applyAlignment="1" applyProtection="1">
      <alignment horizontal="left" vertical="center" wrapText="1"/>
      <protection hidden="1"/>
    </xf>
    <xf numFmtId="4" fontId="11" fillId="2" borderId="9" xfId="0" applyNumberFormat="1" applyFont="1" applyFill="1" applyBorder="1" applyAlignment="1" applyProtection="1">
      <alignment horizontal="left" vertical="center" wrapText="1"/>
      <protection hidden="1"/>
    </xf>
    <xf numFmtId="4" fontId="11" fillId="2" borderId="11" xfId="0" applyNumberFormat="1" applyFont="1" applyFill="1" applyBorder="1" applyAlignment="1" applyProtection="1">
      <alignment horizontal="left" vertical="center" wrapText="1"/>
      <protection hidden="1"/>
    </xf>
    <xf numFmtId="0" fontId="8" fillId="2" borderId="0" xfId="0" applyFont="1" applyFill="1" applyBorder="1" applyAlignment="1" applyProtection="1">
      <alignment horizontal="left" vertical="center"/>
      <protection hidden="1"/>
    </xf>
    <xf numFmtId="0" fontId="5" fillId="2" borderId="12" xfId="0" applyFont="1" applyFill="1" applyBorder="1" applyAlignment="1" applyProtection="1">
      <alignment horizontal="left" vertical="center"/>
      <protection hidden="1"/>
    </xf>
    <xf numFmtId="0" fontId="5" fillId="2" borderId="13" xfId="0" applyFont="1" applyFill="1" applyBorder="1" applyAlignment="1" applyProtection="1">
      <alignment horizontal="left" vertical="center"/>
      <protection hidden="1"/>
    </xf>
    <xf numFmtId="0" fontId="5" fillId="2" borderId="22" xfId="0" applyFont="1" applyFill="1" applyBorder="1" applyAlignment="1" applyProtection="1">
      <alignment horizontal="left" vertical="center"/>
      <protection hidden="1"/>
    </xf>
    <xf numFmtId="0" fontId="5" fillId="2" borderId="15" xfId="0" applyFont="1" applyFill="1" applyBorder="1" applyAlignment="1" applyProtection="1">
      <alignment horizontal="left" vertical="center"/>
      <protection hidden="1"/>
    </xf>
    <xf numFmtId="0" fontId="5" fillId="2" borderId="9" xfId="0" applyFont="1" applyFill="1" applyBorder="1" applyAlignment="1" applyProtection="1">
      <alignment horizontal="left" vertical="center"/>
      <protection hidden="1"/>
    </xf>
    <xf numFmtId="0" fontId="5" fillId="2" borderId="11" xfId="0" applyFont="1" applyFill="1" applyBorder="1" applyAlignment="1" applyProtection="1">
      <alignment horizontal="left" vertical="center"/>
      <protection hidden="1"/>
    </xf>
    <xf numFmtId="0" fontId="2" fillId="2" borderId="12" xfId="0" applyFont="1" applyFill="1" applyBorder="1" applyAlignment="1" applyProtection="1">
      <alignment horizontal="left" vertical="center"/>
      <protection hidden="1"/>
    </xf>
    <xf numFmtId="0" fontId="2" fillId="2" borderId="13" xfId="0" applyFont="1" applyFill="1" applyBorder="1" applyAlignment="1" applyProtection="1">
      <alignment horizontal="left" vertical="center"/>
      <protection hidden="1"/>
    </xf>
    <xf numFmtId="0" fontId="2" fillId="2" borderId="22" xfId="0" applyFont="1" applyFill="1" applyBorder="1" applyAlignment="1" applyProtection="1">
      <alignment horizontal="left" vertical="center"/>
      <protection hidden="1"/>
    </xf>
    <xf numFmtId="0" fontId="2" fillId="2" borderId="15" xfId="0" applyFont="1" applyFill="1" applyBorder="1" applyAlignment="1" applyProtection="1">
      <alignment horizontal="left" vertical="center"/>
      <protection hidden="1"/>
    </xf>
    <xf numFmtId="0" fontId="2" fillId="2" borderId="9" xfId="0" applyFont="1" applyFill="1" applyBorder="1" applyAlignment="1" applyProtection="1">
      <alignment horizontal="left" vertical="center"/>
      <protection hidden="1"/>
    </xf>
    <xf numFmtId="0" fontId="2" fillId="2" borderId="11" xfId="0" applyFont="1" applyFill="1" applyBorder="1" applyAlignment="1" applyProtection="1">
      <alignment horizontal="left" vertical="center"/>
      <protection hidden="1"/>
    </xf>
    <xf numFmtId="0" fontId="1" fillId="2" borderId="1" xfId="0" applyFont="1" applyFill="1" applyBorder="1" applyAlignment="1" applyProtection="1">
      <alignment horizontal="right" vertical="center"/>
      <protection hidden="1"/>
    </xf>
    <xf numFmtId="0" fontId="1" fillId="2" borderId="2" xfId="0" applyFont="1" applyFill="1" applyBorder="1" applyAlignment="1" applyProtection="1">
      <alignment horizontal="right" vertical="center"/>
      <protection hidden="1"/>
    </xf>
    <xf numFmtId="0" fontId="1" fillId="2" borderId="26" xfId="0" applyFont="1" applyFill="1" applyBorder="1" applyAlignment="1" applyProtection="1">
      <alignment horizontal="right" vertical="center"/>
      <protection hidden="1"/>
    </xf>
    <xf numFmtId="0" fontId="1" fillId="2" borderId="10" xfId="0" applyFont="1" applyFill="1" applyBorder="1" applyAlignment="1" applyProtection="1">
      <alignment horizontal="right" vertical="center"/>
      <protection hidden="1"/>
    </xf>
    <xf numFmtId="0" fontId="1" fillId="2" borderId="9" xfId="0" applyFont="1" applyFill="1" applyBorder="1" applyAlignment="1" applyProtection="1">
      <alignment horizontal="right" vertical="center"/>
      <protection hidden="1"/>
    </xf>
    <xf numFmtId="0" fontId="1" fillId="2" borderId="16" xfId="0" applyFont="1" applyFill="1" applyBorder="1" applyAlignment="1" applyProtection="1">
      <alignment horizontal="right" vertical="center"/>
      <protection hidden="1"/>
    </xf>
    <xf numFmtId="0" fontId="2" fillId="2" borderId="17" xfId="0" applyFont="1" applyFill="1" applyBorder="1" applyAlignment="1" applyProtection="1">
      <alignment horizontal="center" vertical="center"/>
      <protection hidden="1"/>
    </xf>
    <xf numFmtId="0" fontId="2" fillId="2" borderId="2" xfId="0"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2" fillId="2" borderId="15" xfId="0" applyFont="1" applyFill="1" applyBorder="1" applyAlignment="1" applyProtection="1">
      <alignment horizontal="center" vertical="center"/>
      <protection hidden="1"/>
    </xf>
    <xf numFmtId="0" fontId="2" fillId="2" borderId="9" xfId="0" applyFont="1" applyFill="1" applyBorder="1" applyAlignment="1" applyProtection="1">
      <alignment horizontal="center" vertical="center"/>
      <protection hidden="1"/>
    </xf>
    <xf numFmtId="0" fontId="2" fillId="2" borderId="11" xfId="0" applyFont="1" applyFill="1" applyBorder="1" applyAlignment="1" applyProtection="1">
      <alignment horizontal="center" vertical="center"/>
      <protection hidden="1"/>
    </xf>
    <xf numFmtId="3" fontId="2" fillId="2" borderId="9" xfId="0" applyNumberFormat="1" applyFont="1" applyFill="1" applyBorder="1" applyAlignment="1" applyProtection="1">
      <alignment horizontal="center" vertical="center"/>
      <protection hidden="1"/>
    </xf>
    <xf numFmtId="0" fontId="2" fillId="2" borderId="23" xfId="0" applyFont="1" applyFill="1" applyBorder="1" applyAlignment="1" applyProtection="1">
      <alignment horizontal="right" vertical="center" wrapText="1"/>
      <protection hidden="1"/>
    </xf>
    <xf numFmtId="0" fontId="2" fillId="2" borderId="12" xfId="0" applyFont="1" applyFill="1" applyBorder="1" applyAlignment="1" applyProtection="1">
      <alignment horizontal="center" vertical="center" wrapText="1"/>
      <protection hidden="1"/>
    </xf>
    <xf numFmtId="0" fontId="2" fillId="2" borderId="22" xfId="0" applyFont="1" applyFill="1" applyBorder="1" applyAlignment="1" applyProtection="1">
      <alignment horizontal="center" vertical="center" wrapText="1"/>
      <protection hidden="1"/>
    </xf>
    <xf numFmtId="0" fontId="2" fillId="2" borderId="15" xfId="0" applyFont="1" applyFill="1" applyBorder="1" applyAlignment="1" applyProtection="1">
      <alignment horizontal="center" vertical="center" wrapText="1"/>
      <protection hidden="1"/>
    </xf>
    <xf numFmtId="0" fontId="2" fillId="2" borderId="11" xfId="0" applyFont="1" applyFill="1" applyBorder="1" applyAlignment="1" applyProtection="1">
      <alignment horizontal="center" vertical="center" wrapText="1"/>
      <protection hidden="1"/>
    </xf>
    <xf numFmtId="0" fontId="16" fillId="6" borderId="0" xfId="0" applyFont="1" applyFill="1" applyBorder="1" applyAlignment="1" applyProtection="1">
      <alignment horizontal="left" vertical="center"/>
      <protection hidden="1"/>
    </xf>
    <xf numFmtId="164" fontId="16" fillId="6" borderId="0" xfId="0" applyNumberFormat="1" applyFont="1" applyFill="1" applyBorder="1" applyAlignment="1" applyProtection="1">
      <alignment horizontal="left" vertical="center"/>
      <protection hidden="1"/>
    </xf>
    <xf numFmtId="0" fontId="9" fillId="2" borderId="4" xfId="0" applyFont="1" applyFill="1" applyBorder="1" applyAlignment="1" applyProtection="1">
      <alignment horizontal="left" vertical="center" wrapText="1"/>
      <protection hidden="1"/>
    </xf>
    <xf numFmtId="0" fontId="9" fillId="2" borderId="0" xfId="0" applyFont="1" applyFill="1" applyBorder="1" applyAlignment="1" applyProtection="1">
      <alignment horizontal="left" vertical="center" wrapText="1"/>
      <protection hidden="1"/>
    </xf>
    <xf numFmtId="0" fontId="9" fillId="2" borderId="23" xfId="0" applyFont="1" applyFill="1" applyBorder="1" applyAlignment="1" applyProtection="1">
      <alignment horizontal="left" vertical="center" wrapText="1"/>
      <protection hidden="1"/>
    </xf>
    <xf numFmtId="0" fontId="9" fillId="2" borderId="10" xfId="0" applyFont="1" applyFill="1" applyBorder="1" applyAlignment="1" applyProtection="1">
      <alignment horizontal="left" vertical="center" wrapText="1"/>
      <protection hidden="1"/>
    </xf>
    <xf numFmtId="0" fontId="9" fillId="2" borderId="9" xfId="0" applyFont="1" applyFill="1" applyBorder="1" applyAlignment="1" applyProtection="1">
      <alignment horizontal="left" vertical="center" wrapText="1"/>
      <protection hidden="1"/>
    </xf>
    <xf numFmtId="0" fontId="9" fillId="2" borderId="16" xfId="0" applyFont="1" applyFill="1" applyBorder="1" applyAlignment="1" applyProtection="1">
      <alignment horizontal="left" vertical="center" wrapText="1"/>
      <protection hidden="1"/>
    </xf>
    <xf numFmtId="4" fontId="11" fillId="6" borderId="0" xfId="0" applyNumberFormat="1" applyFont="1" applyFill="1" applyBorder="1" applyAlignment="1" applyProtection="1">
      <alignment horizontal="left" vertical="center"/>
      <protection hidden="1"/>
    </xf>
    <xf numFmtId="4" fontId="11" fillId="6" borderId="40" xfId="0" applyNumberFormat="1" applyFont="1" applyFill="1" applyBorder="1" applyAlignment="1" applyProtection="1">
      <alignment horizontal="left" vertical="center"/>
      <protection hidden="1"/>
    </xf>
    <xf numFmtId="10" fontId="11" fillId="6" borderId="0" xfId="0" applyNumberFormat="1" applyFont="1" applyFill="1" applyBorder="1" applyAlignment="1" applyProtection="1">
      <alignment horizontal="left" vertical="center"/>
      <protection hidden="1"/>
    </xf>
    <xf numFmtId="10" fontId="11" fillId="6" borderId="40" xfId="0" applyNumberFormat="1" applyFont="1" applyFill="1" applyBorder="1" applyAlignment="1" applyProtection="1">
      <alignment horizontal="left" vertical="center"/>
      <protection hidden="1"/>
    </xf>
    <xf numFmtId="164" fontId="11" fillId="2" borderId="12" xfId="0" applyNumberFormat="1" applyFont="1" applyFill="1" applyBorder="1" applyAlignment="1" applyProtection="1">
      <alignment horizontal="left" vertical="center"/>
      <protection hidden="1"/>
    </xf>
    <xf numFmtId="164" fontId="11" fillId="2" borderId="13" xfId="0" applyNumberFormat="1" applyFont="1" applyFill="1" applyBorder="1" applyAlignment="1" applyProtection="1">
      <alignment horizontal="left" vertical="center"/>
      <protection hidden="1"/>
    </xf>
    <xf numFmtId="164" fontId="11" fillId="2" borderId="22" xfId="0" applyNumberFormat="1" applyFont="1" applyFill="1" applyBorder="1" applyAlignment="1" applyProtection="1">
      <alignment horizontal="left" vertical="center"/>
      <protection hidden="1"/>
    </xf>
    <xf numFmtId="164" fontId="11" fillId="2" borderId="15" xfId="0" applyNumberFormat="1" applyFont="1" applyFill="1" applyBorder="1" applyAlignment="1" applyProtection="1">
      <alignment horizontal="left" vertical="center"/>
      <protection hidden="1"/>
    </xf>
    <xf numFmtId="164" fontId="11" fillId="2" borderId="9" xfId="0" applyNumberFormat="1" applyFont="1" applyFill="1" applyBorder="1" applyAlignment="1" applyProtection="1">
      <alignment horizontal="left" vertical="center"/>
      <protection hidden="1"/>
    </xf>
    <xf numFmtId="164" fontId="11" fillId="2" borderId="11" xfId="0" applyNumberFormat="1" applyFont="1" applyFill="1" applyBorder="1" applyAlignment="1" applyProtection="1">
      <alignment horizontal="left" vertical="center"/>
      <protection hidden="1"/>
    </xf>
    <xf numFmtId="0" fontId="2" fillId="6" borderId="18"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2" fillId="6" borderId="0" xfId="0" applyFont="1" applyFill="1" applyBorder="1" applyAlignment="1" applyProtection="1">
      <alignment horizontal="center" vertical="center" wrapText="1"/>
      <protection hidden="1"/>
    </xf>
    <xf numFmtId="0" fontId="2" fillId="6" borderId="4" xfId="0" applyFont="1" applyFill="1" applyBorder="1" applyAlignment="1" applyProtection="1">
      <alignment horizontal="center" vertical="center" wrapText="1"/>
      <protection hidden="1"/>
    </xf>
    <xf numFmtId="0" fontId="2" fillId="6" borderId="10" xfId="0" applyFont="1" applyFill="1" applyBorder="1" applyAlignment="1" applyProtection="1">
      <alignment horizontal="center" vertical="center" wrapText="1"/>
      <protection hidden="1"/>
    </xf>
    <xf numFmtId="0" fontId="2" fillId="6" borderId="9" xfId="0" applyFont="1" applyFill="1" applyBorder="1" applyAlignment="1" applyProtection="1">
      <alignment horizontal="center" vertical="center" wrapText="1"/>
      <protection hidden="1"/>
    </xf>
    <xf numFmtId="0" fontId="17" fillId="6" borderId="0" xfId="0" applyFont="1" applyFill="1" applyBorder="1" applyAlignment="1" applyProtection="1">
      <alignment horizontal="right" vertical="center"/>
      <protection hidden="1"/>
    </xf>
    <xf numFmtId="3" fontId="4" fillId="2" borderId="50" xfId="0" applyNumberFormat="1" applyFont="1" applyFill="1" applyBorder="1" applyAlignment="1" applyProtection="1">
      <alignment horizontal="center" vertical="center"/>
      <protection hidden="1"/>
    </xf>
    <xf numFmtId="3" fontId="4" fillId="2" borderId="51" xfId="0" applyNumberFormat="1" applyFont="1" applyFill="1" applyBorder="1" applyAlignment="1" applyProtection="1">
      <alignment horizontal="center" vertical="center"/>
      <protection hidden="1"/>
    </xf>
    <xf numFmtId="3" fontId="4" fillId="2" borderId="52" xfId="0" applyNumberFormat="1" applyFont="1" applyFill="1" applyBorder="1" applyAlignment="1" applyProtection="1">
      <alignment horizontal="center" vertical="center"/>
      <protection hidden="1"/>
    </xf>
    <xf numFmtId="0" fontId="2" fillId="2" borderId="36" xfId="0" applyFont="1" applyFill="1" applyBorder="1" applyAlignment="1" applyProtection="1">
      <alignment horizontal="left" vertical="center" wrapText="1"/>
      <protection hidden="1"/>
    </xf>
    <xf numFmtId="0" fontId="2" fillId="2" borderId="63" xfId="0" applyFont="1" applyFill="1" applyBorder="1" applyAlignment="1" applyProtection="1">
      <alignment horizontal="left" vertical="center" wrapText="1"/>
      <protection hidden="1"/>
    </xf>
    <xf numFmtId="164" fontId="11" fillId="2" borderId="64" xfId="0" applyNumberFormat="1" applyFont="1" applyFill="1" applyBorder="1" applyAlignment="1" applyProtection="1">
      <alignment horizontal="left" vertical="center"/>
      <protection hidden="1"/>
    </xf>
    <xf numFmtId="164" fontId="11" fillId="2" borderId="36" xfId="0" applyNumberFormat="1" applyFont="1" applyFill="1" applyBorder="1" applyAlignment="1" applyProtection="1">
      <alignment horizontal="left" vertical="center"/>
      <protection hidden="1"/>
    </xf>
    <xf numFmtId="0" fontId="2" fillId="2" borderId="13" xfId="0" applyFont="1" applyFill="1" applyBorder="1" applyAlignment="1" applyProtection="1">
      <alignment horizontal="center" vertical="center"/>
      <protection hidden="1"/>
    </xf>
    <xf numFmtId="0" fontId="1" fillId="2" borderId="0" xfId="0" applyFont="1" applyFill="1" applyAlignment="1" applyProtection="1">
      <alignment horizontal="center" vertical="center"/>
      <protection hidden="1"/>
    </xf>
    <xf numFmtId="0" fontId="2" fillId="2" borderId="0" xfId="0" applyFont="1" applyFill="1" applyBorder="1" applyAlignment="1" applyProtection="1">
      <alignment horizontal="left" vertical="top" wrapText="1"/>
      <protection hidden="1"/>
    </xf>
    <xf numFmtId="0" fontId="4" fillId="2" borderId="9" xfId="0" applyFont="1" applyFill="1" applyBorder="1" applyAlignment="1" applyProtection="1">
      <alignment horizontal="left" vertical="center" wrapText="1"/>
      <protection hidden="1"/>
    </xf>
    <xf numFmtId="0" fontId="14" fillId="2" borderId="0" xfId="0" applyFont="1" applyFill="1" applyBorder="1" applyAlignment="1" applyProtection="1">
      <alignment horizontal="left" vertical="center" wrapText="1"/>
      <protection hidden="1"/>
    </xf>
    <xf numFmtId="0" fontId="4" fillId="2" borderId="0" xfId="0" applyFont="1" applyFill="1" applyBorder="1" applyAlignment="1" applyProtection="1">
      <alignment horizontal="center" vertical="center" wrapText="1"/>
      <protection hidden="1"/>
    </xf>
    <xf numFmtId="0" fontId="27" fillId="2" borderId="19" xfId="0" applyFont="1" applyFill="1" applyBorder="1" applyAlignment="1" applyProtection="1">
      <alignment horizontal="left" vertical="center"/>
      <protection hidden="1"/>
    </xf>
    <xf numFmtId="0" fontId="27" fillId="2" borderId="13" xfId="0" applyFont="1" applyFill="1" applyBorder="1" applyAlignment="1" applyProtection="1">
      <alignment horizontal="left" vertical="center"/>
      <protection hidden="1"/>
    </xf>
    <xf numFmtId="0" fontId="27" fillId="2" borderId="49" xfId="0" applyFont="1" applyFill="1" applyBorder="1" applyAlignment="1" applyProtection="1">
      <alignment horizontal="left" vertical="center"/>
      <protection hidden="1"/>
    </xf>
    <xf numFmtId="0" fontId="27" fillId="2" borderId="0" xfId="0" applyFont="1" applyFill="1" applyBorder="1" applyAlignment="1" applyProtection="1">
      <alignment horizontal="left" vertical="center"/>
      <protection hidden="1"/>
    </xf>
    <xf numFmtId="0" fontId="27" fillId="2" borderId="40" xfId="0" applyFont="1" applyFill="1" applyBorder="1" applyAlignment="1" applyProtection="1">
      <alignment horizontal="left" vertical="center"/>
      <protection hidden="1"/>
    </xf>
    <xf numFmtId="3" fontId="25" fillId="2" borderId="0" xfId="0" applyNumberFormat="1" applyFont="1" applyFill="1" applyBorder="1" applyAlignment="1" applyProtection="1">
      <alignment horizontal="center" vertical="center" wrapText="1"/>
      <protection hidden="1"/>
    </xf>
    <xf numFmtId="0" fontId="2" fillId="6" borderId="46" xfId="0" applyFont="1" applyFill="1" applyBorder="1" applyAlignment="1" applyProtection="1">
      <alignment horizontal="center" vertical="center" wrapText="1"/>
      <protection hidden="1"/>
    </xf>
    <xf numFmtId="0" fontId="2" fillId="6" borderId="36" xfId="0" applyFont="1" applyFill="1" applyBorder="1" applyAlignment="1" applyProtection="1">
      <alignment horizontal="center" vertical="center" wrapText="1"/>
      <protection hidden="1"/>
    </xf>
    <xf numFmtId="0" fontId="27" fillId="2" borderId="12" xfId="0" applyFont="1" applyFill="1" applyBorder="1" applyAlignment="1" applyProtection="1">
      <alignment horizontal="left" vertical="center"/>
      <protection hidden="1"/>
    </xf>
    <xf numFmtId="4" fontId="4" fillId="2" borderId="50" xfId="0" applyNumberFormat="1" applyFont="1" applyFill="1" applyBorder="1" applyAlignment="1" applyProtection="1">
      <alignment horizontal="center" vertical="center"/>
      <protection hidden="1"/>
    </xf>
    <xf numFmtId="4" fontId="4" fillId="2" borderId="51" xfId="0" applyNumberFormat="1" applyFont="1" applyFill="1" applyBorder="1" applyAlignment="1" applyProtection="1">
      <alignment horizontal="center" vertical="center"/>
      <protection hidden="1"/>
    </xf>
    <xf numFmtId="4" fontId="4" fillId="2" borderId="52" xfId="0" applyNumberFormat="1" applyFont="1" applyFill="1" applyBorder="1" applyAlignment="1" applyProtection="1">
      <alignment horizontal="center" vertical="center"/>
      <protection hidden="1"/>
    </xf>
    <xf numFmtId="4" fontId="25" fillId="2" borderId="0" xfId="0" applyNumberFormat="1" applyFont="1" applyFill="1" applyBorder="1" applyAlignment="1" applyProtection="1">
      <alignment horizontal="center" vertical="center" wrapText="1"/>
      <protection hidden="1"/>
    </xf>
    <xf numFmtId="0" fontId="2" fillId="2" borderId="30" xfId="0" applyFont="1" applyFill="1" applyBorder="1" applyAlignment="1" applyProtection="1">
      <alignment horizontal="right" vertical="center" wrapText="1"/>
      <protection hidden="1"/>
    </xf>
    <xf numFmtId="0" fontId="2" fillId="2" borderId="45" xfId="0" applyFont="1" applyFill="1" applyBorder="1" applyAlignment="1" applyProtection="1">
      <alignment horizontal="right" vertical="center" wrapText="1"/>
      <protection hidden="1"/>
    </xf>
    <xf numFmtId="3" fontId="11" fillId="2" borderId="13" xfId="0" applyNumberFormat="1" applyFont="1" applyFill="1" applyBorder="1" applyAlignment="1" applyProtection="1">
      <alignment horizontal="left" vertical="center" wrapText="1"/>
      <protection hidden="1"/>
    </xf>
    <xf numFmtId="3" fontId="11" fillId="2" borderId="22" xfId="0" applyNumberFormat="1" applyFont="1" applyFill="1" applyBorder="1" applyAlignment="1" applyProtection="1">
      <alignment horizontal="left" vertical="center" wrapText="1"/>
      <protection hidden="1"/>
    </xf>
    <xf numFmtId="3" fontId="11" fillId="2" borderId="9" xfId="0" applyNumberFormat="1" applyFont="1" applyFill="1" applyBorder="1" applyAlignment="1" applyProtection="1">
      <alignment horizontal="left" vertical="center" wrapText="1"/>
      <protection hidden="1"/>
    </xf>
    <xf numFmtId="3" fontId="11" fillId="2" borderId="11" xfId="0" applyNumberFormat="1" applyFont="1" applyFill="1" applyBorder="1" applyAlignment="1" applyProtection="1">
      <alignment horizontal="left" vertical="center" wrapText="1"/>
      <protection hidden="1"/>
    </xf>
    <xf numFmtId="0" fontId="26" fillId="6" borderId="0" xfId="0" applyFont="1" applyFill="1" applyBorder="1" applyAlignment="1" applyProtection="1">
      <alignment horizontal="right" vertical="center"/>
      <protection hidden="1"/>
    </xf>
    <xf numFmtId="0" fontId="17" fillId="2" borderId="36" xfId="0" applyFont="1" applyFill="1" applyBorder="1" applyAlignment="1" applyProtection="1">
      <alignment horizontal="left" vertical="center" wrapText="1"/>
      <protection hidden="1"/>
    </xf>
    <xf numFmtId="0" fontId="17" fillId="2" borderId="36" xfId="0" applyFont="1" applyFill="1" applyBorder="1" applyAlignment="1" applyProtection="1">
      <alignment horizontal="left" vertical="center"/>
      <protection hidden="1"/>
    </xf>
    <xf numFmtId="0" fontId="25" fillId="2" borderId="0" xfId="0" applyFont="1" applyFill="1" applyAlignment="1" applyProtection="1">
      <alignment horizontal="left" vertical="center"/>
      <protection hidden="1"/>
    </xf>
    <xf numFmtId="0" fontId="11" fillId="6" borderId="0" xfId="0" applyFont="1" applyFill="1" applyAlignment="1">
      <alignment horizontal="right" vertical="center"/>
    </xf>
    <xf numFmtId="14" fontId="9" fillId="4" borderId="0" xfId="0" applyNumberFormat="1" applyFont="1" applyFill="1" applyAlignment="1">
      <alignment horizontal="center" vertical="center"/>
    </xf>
    <xf numFmtId="0" fontId="18" fillId="6" borderId="0" xfId="0" applyFont="1" applyFill="1" applyAlignment="1">
      <alignment horizontal="right" vertical="center"/>
    </xf>
    <xf numFmtId="0" fontId="9" fillId="6" borderId="0" xfId="0" applyFont="1" applyFill="1" applyAlignment="1">
      <alignment horizontal="right" vertical="center"/>
    </xf>
  </cellXfs>
  <cellStyles count="1">
    <cellStyle name="Normal" xfId="0" builtinId="0"/>
  </cellStyles>
  <dxfs count="168">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ont>
        <color rgb="FFC00000"/>
      </font>
      <fill>
        <patternFill>
          <bgColor theme="0"/>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0"/>
        </patternFill>
      </fill>
    </dxf>
    <dxf>
      <fill>
        <patternFill>
          <bgColor theme="0"/>
        </patternFill>
      </fill>
    </dxf>
    <dxf>
      <fill>
        <patternFill>
          <bgColor theme="2"/>
        </patternFill>
      </fill>
    </dxf>
    <dxf>
      <font>
        <color rgb="FFC00000"/>
      </font>
      <fill>
        <patternFill>
          <bgColor theme="0"/>
        </patternFill>
      </fill>
    </dxf>
    <dxf>
      <font>
        <color rgb="FFC00000"/>
      </font>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ont>
        <color rgb="FFC00000"/>
      </font>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0"/>
        </patternFill>
      </fill>
    </dxf>
    <dxf>
      <font>
        <color rgb="FFC00000"/>
      </font>
      <fill>
        <patternFill>
          <bgColor theme="0"/>
        </patternFill>
      </fill>
    </dxf>
    <dxf>
      <fill>
        <patternFill>
          <bgColor theme="2"/>
        </patternFill>
      </fill>
    </dxf>
    <dxf>
      <fill>
        <patternFill>
          <bgColor theme="2"/>
        </patternFill>
      </fill>
    </dxf>
    <dxf>
      <fill>
        <patternFill>
          <bgColor theme="0"/>
        </patternFill>
      </fill>
    </dxf>
    <dxf>
      <fill>
        <patternFill>
          <bgColor theme="0"/>
        </patternFill>
      </fill>
    </dxf>
    <dxf>
      <fill>
        <patternFill>
          <bgColor theme="2"/>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0"/>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
      <fill>
        <patternFill>
          <bgColor them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B301"/>
  <sheetViews>
    <sheetView showRowColHeaders="0" tabSelected="1" topLeftCell="B277" workbookViewId="0">
      <selection activeCell="C70" sqref="C70:X71"/>
    </sheetView>
  </sheetViews>
  <sheetFormatPr defaultColWidth="1.7109375" defaultRowHeight="12.75" x14ac:dyDescent="0.25"/>
  <cols>
    <col min="1" max="16384" width="1.7109375" style="8"/>
  </cols>
  <sheetData>
    <row r="2" spans="3:65" ht="21" x14ac:dyDescent="0.25">
      <c r="I2" s="195" t="s">
        <v>1</v>
      </c>
      <c r="J2" s="195"/>
      <c r="K2" s="195"/>
      <c r="L2" s="195"/>
      <c r="M2" s="195"/>
      <c r="N2" s="195"/>
      <c r="O2" s="195"/>
      <c r="P2" s="195"/>
      <c r="Q2" s="195"/>
      <c r="R2" s="195"/>
      <c r="S2" s="195"/>
      <c r="T2" s="195"/>
      <c r="U2" s="195"/>
      <c r="V2" s="195"/>
      <c r="W2" s="195"/>
      <c r="X2" s="195"/>
      <c r="Y2" s="195"/>
      <c r="Z2" s="195"/>
      <c r="AA2" s="195"/>
      <c r="AB2" s="195"/>
      <c r="AC2" s="195"/>
      <c r="AD2" s="195"/>
      <c r="AE2" s="195"/>
      <c r="AF2" s="195"/>
      <c r="AG2" s="195"/>
      <c r="AH2" s="195"/>
      <c r="AI2" s="195"/>
      <c r="AJ2" s="195"/>
      <c r="AK2" s="195"/>
      <c r="AL2" s="195"/>
      <c r="AM2" s="195"/>
      <c r="AN2" s="195"/>
      <c r="AO2" s="195"/>
      <c r="AP2" s="195"/>
      <c r="AQ2" s="195"/>
      <c r="AR2" s="195"/>
      <c r="AS2" s="195"/>
      <c r="AT2" s="195"/>
      <c r="AU2" s="195"/>
      <c r="AV2" s="195"/>
      <c r="AW2" s="195"/>
      <c r="AX2" s="195"/>
    </row>
    <row r="3" spans="3:65" ht="5.0999999999999996" customHeight="1" x14ac:dyDescent="0.25"/>
    <row r="4" spans="3:65" x14ac:dyDescent="0.25">
      <c r="I4" s="196"/>
      <c r="J4" s="196"/>
      <c r="K4" s="196"/>
      <c r="L4" s="196"/>
      <c r="M4" s="196"/>
      <c r="N4" s="196"/>
      <c r="O4" s="196"/>
      <c r="P4" s="196"/>
      <c r="Q4" s="196"/>
      <c r="R4" s="196"/>
      <c r="S4" s="196"/>
      <c r="T4" s="196"/>
      <c r="U4" s="196"/>
      <c r="V4" s="196"/>
      <c r="W4" s="196"/>
      <c r="X4" s="196"/>
      <c r="Y4" s="196"/>
      <c r="Z4" s="196"/>
      <c r="AA4" s="196"/>
      <c r="AB4" s="196"/>
      <c r="AC4" s="196"/>
      <c r="AD4" s="196"/>
      <c r="AE4" s="196"/>
      <c r="AF4" s="196"/>
      <c r="AG4" s="196"/>
      <c r="AH4" s="196"/>
      <c r="AI4" s="196"/>
      <c r="AJ4" s="196"/>
      <c r="AK4" s="196"/>
      <c r="AL4" s="196"/>
      <c r="AM4" s="196"/>
      <c r="AN4" s="196"/>
      <c r="AO4" s="196"/>
      <c r="AP4" s="196"/>
      <c r="AQ4" s="196"/>
      <c r="AR4" s="196"/>
      <c r="AS4" s="196"/>
      <c r="AT4" s="196"/>
      <c r="AU4" s="196"/>
      <c r="AV4" s="196"/>
      <c r="AW4" s="196"/>
      <c r="AX4" s="196"/>
      <c r="BJ4" s="41"/>
      <c r="BK4" s="41"/>
      <c r="BL4" s="41"/>
      <c r="BM4" s="41"/>
    </row>
    <row r="5" spans="3:65" x14ac:dyDescent="0.25">
      <c r="I5" s="197"/>
      <c r="J5" s="197"/>
      <c r="K5" s="197"/>
      <c r="L5" s="197"/>
      <c r="M5" s="197"/>
      <c r="N5" s="197"/>
      <c r="O5" s="197"/>
      <c r="P5" s="197"/>
      <c r="Q5" s="197"/>
      <c r="R5" s="197"/>
      <c r="S5" s="197"/>
      <c r="T5" s="197"/>
      <c r="U5" s="197"/>
      <c r="V5" s="197"/>
      <c r="W5" s="197"/>
      <c r="X5" s="197"/>
      <c r="Y5" s="197"/>
      <c r="Z5" s="197"/>
      <c r="AA5" s="197"/>
      <c r="AB5" s="197"/>
      <c r="AC5" s="197"/>
      <c r="AD5" s="197"/>
      <c r="AE5" s="197"/>
      <c r="AF5" s="197"/>
      <c r="AG5" s="197"/>
      <c r="AH5" s="197"/>
      <c r="AI5" s="197"/>
      <c r="AJ5" s="197"/>
      <c r="AK5" s="197"/>
      <c r="AL5" s="197"/>
      <c r="AM5" s="197"/>
      <c r="AN5" s="197"/>
      <c r="AO5" s="197"/>
      <c r="AP5" s="197"/>
      <c r="AQ5" s="197"/>
      <c r="AR5" s="197"/>
      <c r="AS5" s="197"/>
      <c r="AT5" s="197"/>
      <c r="AU5" s="197"/>
      <c r="AV5" s="197"/>
      <c r="AW5" s="197"/>
      <c r="AX5" s="197"/>
      <c r="BJ5" s="41"/>
      <c r="BK5" s="41"/>
      <c r="BL5" s="41"/>
      <c r="BM5" s="41"/>
    </row>
    <row r="7" spans="3:65" x14ac:dyDescent="0.25">
      <c r="AU7" s="9" t="s">
        <v>0</v>
      </c>
      <c r="AV7" s="198"/>
      <c r="AW7" s="199"/>
      <c r="AX7" s="199"/>
      <c r="AY7" s="199"/>
      <c r="AZ7" s="199"/>
      <c r="BA7" s="199"/>
      <c r="BB7" s="199"/>
      <c r="BC7" s="199"/>
      <c r="BD7" s="199"/>
    </row>
    <row r="9" spans="3:65" x14ac:dyDescent="0.25">
      <c r="AU9" s="9" t="s">
        <v>2</v>
      </c>
      <c r="AV9" s="198"/>
      <c r="AW9" s="199"/>
      <c r="AX9" s="199"/>
      <c r="AY9" s="199"/>
      <c r="AZ9" s="199"/>
      <c r="BA9" s="199"/>
      <c r="BB9" s="199"/>
      <c r="BC9" s="199"/>
      <c r="BD9" s="199"/>
    </row>
    <row r="11" spans="3:65" x14ac:dyDescent="0.25">
      <c r="N11" s="9" t="s">
        <v>19</v>
      </c>
      <c r="O11" s="258" t="str">
        <f>IF(LEN(I4)&gt;0,15," ")</f>
        <v xml:space="preserve"> </v>
      </c>
      <c r="P11" s="258"/>
      <c r="Q11" s="258"/>
      <c r="R11" s="10" t="str">
        <f>IF(LEN(O11)&gt;0,"godina"," ")</f>
        <v>godina</v>
      </c>
      <c r="S11" s="11"/>
      <c r="T11" s="11"/>
      <c r="U11" s="11"/>
      <c r="AE11" s="9" t="s">
        <v>10</v>
      </c>
      <c r="AF11" s="199"/>
      <c r="AG11" s="199"/>
      <c r="AH11" s="199"/>
      <c r="AI11" s="199"/>
      <c r="AJ11" s="199"/>
      <c r="AK11" s="199"/>
      <c r="AL11" s="199"/>
      <c r="AM11" s="199"/>
      <c r="AN11" s="199"/>
      <c r="AO11" s="199"/>
      <c r="AP11" s="199"/>
      <c r="AQ11" s="199"/>
      <c r="AR11" s="199"/>
      <c r="AS11" s="199"/>
      <c r="AT11" s="199"/>
      <c r="AU11" s="199"/>
      <c r="AV11" s="199"/>
      <c r="AW11" s="199"/>
      <c r="AX11" s="199"/>
      <c r="AY11" s="199"/>
      <c r="AZ11" s="199"/>
      <c r="BA11" s="199"/>
      <c r="BB11" s="199"/>
      <c r="BC11" s="199"/>
      <c r="BD11" s="199"/>
    </row>
    <row r="12" spans="3:65" ht="13.5" thickBot="1" x14ac:dyDescent="0.3"/>
    <row r="13" spans="3:65" ht="15" customHeight="1" x14ac:dyDescent="0.25">
      <c r="C13" s="246" t="str">
        <f>IF(LEN(I4)&gt;0,I4," ")</f>
        <v xml:space="preserve"> </v>
      </c>
      <c r="D13" s="247"/>
      <c r="E13" s="247"/>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247"/>
      <c r="AI13" s="247"/>
      <c r="AJ13" s="247"/>
      <c r="AK13" s="247"/>
      <c r="AL13" s="248"/>
      <c r="AM13" s="252" t="str">
        <f>IF(LEN(AV7)&gt;0,CONCATENATE(AU7," ",DAY(AV7),".",MONTH(AV7),".",YEAR(AV7),".","godine")," ")</f>
        <v xml:space="preserve"> </v>
      </c>
      <c r="AN13" s="253"/>
      <c r="AO13" s="253"/>
      <c r="AP13" s="253"/>
      <c r="AQ13" s="253"/>
      <c r="AR13" s="253"/>
      <c r="AS13" s="253"/>
      <c r="AT13" s="253"/>
      <c r="AU13" s="253"/>
      <c r="AV13" s="253"/>
      <c r="AW13" s="253"/>
      <c r="AX13" s="253"/>
      <c r="AY13" s="253"/>
      <c r="AZ13" s="253"/>
      <c r="BA13" s="253"/>
      <c r="BB13" s="253"/>
      <c r="BC13" s="253"/>
      <c r="BD13" s="254"/>
    </row>
    <row r="14" spans="3:65" x14ac:dyDescent="0.25">
      <c r="C14" s="249"/>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250"/>
      <c r="AL14" s="251"/>
      <c r="AM14" s="255"/>
      <c r="AN14" s="256"/>
      <c r="AO14" s="256"/>
      <c r="AP14" s="256"/>
      <c r="AQ14" s="256"/>
      <c r="AR14" s="256"/>
      <c r="AS14" s="256"/>
      <c r="AT14" s="256"/>
      <c r="AU14" s="256"/>
      <c r="AV14" s="256"/>
      <c r="AW14" s="256"/>
      <c r="AX14" s="256"/>
      <c r="AY14" s="256"/>
      <c r="AZ14" s="256"/>
      <c r="BA14" s="256"/>
      <c r="BB14" s="256"/>
      <c r="BC14" s="256"/>
      <c r="BD14" s="257"/>
      <c r="BE14" s="12"/>
    </row>
    <row r="15" spans="3:65" ht="5.0999999999999996" customHeight="1" x14ac:dyDescent="0.25">
      <c r="C15" s="12"/>
      <c r="D15" s="13"/>
      <c r="E15" s="13"/>
      <c r="F15" s="14"/>
      <c r="G15" s="14"/>
      <c r="H15" s="14"/>
      <c r="I15" s="14"/>
      <c r="J15" s="14"/>
      <c r="K15" s="14"/>
      <c r="L15" s="14"/>
      <c r="M15" s="14"/>
      <c r="N15" s="14"/>
      <c r="O15" s="14"/>
      <c r="P15" s="14"/>
      <c r="Q15" s="13"/>
      <c r="R15" s="13"/>
      <c r="S15" s="13"/>
      <c r="T15" s="13"/>
      <c r="U15" s="13"/>
      <c r="V15" s="13"/>
      <c r="W15" s="13"/>
      <c r="X15" s="13"/>
      <c r="Y15" s="35"/>
      <c r="Z15" s="35"/>
      <c r="AA15" s="35"/>
      <c r="AB15" s="35"/>
      <c r="AC15" s="35"/>
      <c r="AD15" s="35"/>
      <c r="AE15" s="35"/>
      <c r="AF15" s="35"/>
      <c r="AG15" s="35"/>
      <c r="AH15" s="35"/>
      <c r="AI15" s="35"/>
      <c r="AJ15" s="35"/>
      <c r="AK15" s="35"/>
      <c r="AL15" s="35"/>
      <c r="AM15" s="36"/>
      <c r="AN15" s="36"/>
      <c r="AO15" s="36"/>
      <c r="AP15" s="36"/>
      <c r="AQ15" s="36"/>
      <c r="AR15" s="36"/>
      <c r="AS15" s="36"/>
      <c r="AT15" s="36"/>
      <c r="AU15" s="36"/>
      <c r="AV15" s="36"/>
      <c r="AW15" s="36"/>
      <c r="AX15" s="36"/>
      <c r="AY15" s="36"/>
      <c r="AZ15" s="36"/>
      <c r="BA15" s="36"/>
      <c r="BB15" s="36"/>
      <c r="BC15" s="36"/>
      <c r="BD15" s="15"/>
      <c r="BE15" s="12"/>
    </row>
    <row r="16" spans="3:65" ht="12.75" customHeight="1" x14ac:dyDescent="0.25">
      <c r="C16" s="12"/>
      <c r="D16" s="162" t="s">
        <v>34</v>
      </c>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259"/>
      <c r="AM16" s="260"/>
      <c r="AN16" s="201"/>
      <c r="AO16" s="201"/>
      <c r="AP16" s="201"/>
      <c r="AQ16" s="201"/>
      <c r="AR16" s="201"/>
      <c r="AS16" s="201"/>
      <c r="AT16" s="201"/>
      <c r="AU16" s="201"/>
      <c r="AV16" s="201"/>
      <c r="AW16" s="201"/>
      <c r="AX16" s="201"/>
      <c r="AY16" s="201"/>
      <c r="AZ16" s="201"/>
      <c r="BA16" s="201"/>
      <c r="BB16" s="201"/>
      <c r="BC16" s="201"/>
      <c r="BD16" s="261"/>
      <c r="BE16" s="12"/>
    </row>
    <row r="17" spans="3:57" ht="12.75" customHeight="1" x14ac:dyDescent="0.25">
      <c r="C17" s="1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259"/>
      <c r="AM17" s="262"/>
      <c r="AN17" s="207"/>
      <c r="AO17" s="207"/>
      <c r="AP17" s="207"/>
      <c r="AQ17" s="207"/>
      <c r="AR17" s="207"/>
      <c r="AS17" s="207"/>
      <c r="AT17" s="207"/>
      <c r="AU17" s="207"/>
      <c r="AV17" s="207"/>
      <c r="AW17" s="207"/>
      <c r="AX17" s="207"/>
      <c r="AY17" s="207"/>
      <c r="AZ17" s="207"/>
      <c r="BA17" s="207"/>
      <c r="BB17" s="207"/>
      <c r="BC17" s="207"/>
      <c r="BD17" s="263"/>
      <c r="BE17" s="12"/>
    </row>
    <row r="18" spans="3:57" ht="5.0999999999999996" customHeight="1" x14ac:dyDescent="0.25">
      <c r="C18" s="12"/>
      <c r="D18" s="13"/>
      <c r="E18" s="13"/>
      <c r="F18" s="14"/>
      <c r="G18" s="14"/>
      <c r="H18" s="14"/>
      <c r="I18" s="14"/>
      <c r="J18" s="14"/>
      <c r="K18" s="14"/>
      <c r="L18" s="14"/>
      <c r="M18" s="14"/>
      <c r="N18" s="14"/>
      <c r="O18" s="14"/>
      <c r="P18" s="14"/>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2"/>
    </row>
    <row r="19" spans="3:57" ht="12.75" customHeight="1" x14ac:dyDescent="0.25">
      <c r="C19" s="12"/>
      <c r="D19" s="223" t="str">
        <f>IFERROR(IF(LEN(I4)&gt;0,Podesavanja!C27,""),"")</f>
        <v/>
      </c>
      <c r="E19" s="224"/>
      <c r="F19" s="224"/>
      <c r="G19" s="224"/>
      <c r="H19" s="224"/>
      <c r="I19" s="224"/>
      <c r="J19" s="224"/>
      <c r="K19" s="224"/>
      <c r="L19" s="224"/>
      <c r="M19" s="224"/>
      <c r="N19" s="224"/>
      <c r="O19" s="224"/>
      <c r="P19" s="224"/>
      <c r="Q19" s="224"/>
      <c r="R19" s="224"/>
      <c r="S19" s="224"/>
      <c r="T19" s="224"/>
      <c r="U19" s="224"/>
      <c r="V19" s="224"/>
      <c r="W19" s="224"/>
      <c r="X19" s="224"/>
      <c r="Y19" s="224"/>
      <c r="Z19" s="224"/>
      <c r="AA19" s="224"/>
      <c r="AB19" s="224"/>
      <c r="AC19" s="224"/>
      <c r="AD19" s="224"/>
      <c r="AE19" s="224"/>
      <c r="AF19" s="224"/>
      <c r="AG19" s="224"/>
      <c r="AH19" s="224"/>
      <c r="AI19" s="224"/>
      <c r="AJ19" s="224"/>
      <c r="AK19" s="224"/>
      <c r="AL19" s="224"/>
      <c r="AM19" s="224"/>
      <c r="AN19" s="224"/>
      <c r="AO19" s="224"/>
      <c r="AP19" s="224"/>
      <c r="AQ19" s="224"/>
      <c r="AR19" s="224"/>
      <c r="AS19" s="224"/>
      <c r="AT19" s="224"/>
      <c r="AU19" s="224"/>
      <c r="AV19" s="224"/>
      <c r="AW19" s="224"/>
      <c r="AX19" s="224"/>
      <c r="AY19" s="224"/>
      <c r="AZ19" s="224"/>
      <c r="BA19" s="224"/>
      <c r="BB19" s="224"/>
      <c r="BC19" s="224"/>
      <c r="BD19" s="13"/>
      <c r="BE19" s="12"/>
    </row>
    <row r="20" spans="3:57" ht="5.0999999999999996" customHeight="1" x14ac:dyDescent="0.25">
      <c r="C20" s="12"/>
      <c r="D20" s="39"/>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c r="AT20" s="40"/>
      <c r="AU20" s="40"/>
      <c r="AV20" s="40"/>
      <c r="AW20" s="40"/>
      <c r="AX20" s="40"/>
      <c r="AY20" s="40"/>
      <c r="AZ20" s="40"/>
      <c r="BA20" s="40"/>
      <c r="BB20" s="40"/>
      <c r="BC20" s="40"/>
      <c r="BD20" s="13"/>
      <c r="BE20" s="12"/>
    </row>
    <row r="21" spans="3:57" ht="12.75" customHeight="1" x14ac:dyDescent="0.25">
      <c r="C21" s="12"/>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4"/>
      <c r="AI21" s="264"/>
      <c r="AJ21" s="264"/>
      <c r="AK21" s="264"/>
      <c r="AL21" s="264"/>
      <c r="AM21" s="264"/>
      <c r="AN21" s="264"/>
      <c r="AO21" s="264"/>
      <c r="AP21" s="264"/>
      <c r="AQ21" s="264"/>
      <c r="AR21" s="264"/>
      <c r="AS21" s="264"/>
      <c r="AT21" s="264"/>
      <c r="AU21" s="264"/>
      <c r="AV21" s="264"/>
      <c r="AW21" s="264"/>
      <c r="AX21" s="264"/>
      <c r="AY21" s="264"/>
      <c r="AZ21" s="264"/>
      <c r="BA21" s="264"/>
      <c r="BB21" s="264"/>
      <c r="BC21" s="264"/>
      <c r="BD21" s="13"/>
      <c r="BE21" s="12"/>
    </row>
    <row r="22" spans="3:57" ht="5.0999999999999996" customHeight="1" x14ac:dyDescent="0.25">
      <c r="C22" s="12"/>
      <c r="D22" s="13"/>
      <c r="E22" s="13"/>
      <c r="F22" s="14"/>
      <c r="G22" s="14"/>
      <c r="H22" s="14"/>
      <c r="I22" s="14"/>
      <c r="J22" s="14"/>
      <c r="K22" s="14"/>
      <c r="L22" s="14"/>
      <c r="M22" s="14"/>
      <c r="N22" s="14"/>
      <c r="O22" s="14"/>
      <c r="P22" s="14"/>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2"/>
    </row>
    <row r="23" spans="3:57" ht="12.75" customHeight="1" x14ac:dyDescent="0.25">
      <c r="C23" s="12"/>
      <c r="D23" s="223" t="str">
        <f>IFERROR(IF(LEN(I4)&gt;0,Podesavanja!D27,""),"")</f>
        <v/>
      </c>
      <c r="E23" s="224"/>
      <c r="F23" s="224"/>
      <c r="G23" s="224"/>
      <c r="H23" s="224"/>
      <c r="I23" s="224"/>
      <c r="J23" s="224"/>
      <c r="K23" s="224"/>
      <c r="L23" s="224"/>
      <c r="M23" s="224"/>
      <c r="N23" s="224"/>
      <c r="O23" s="224"/>
      <c r="P23" s="224"/>
      <c r="Q23" s="224"/>
      <c r="R23" s="224"/>
      <c r="S23" s="224"/>
      <c r="T23" s="224"/>
      <c r="U23" s="224"/>
      <c r="V23" s="224"/>
      <c r="W23" s="224"/>
      <c r="X23" s="224"/>
      <c r="Y23" s="224"/>
      <c r="Z23" s="224"/>
      <c r="AA23" s="224"/>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c r="AY23" s="224"/>
      <c r="AZ23" s="224"/>
      <c r="BA23" s="224"/>
      <c r="BB23" s="224"/>
      <c r="BC23" s="224"/>
      <c r="BD23" s="13"/>
      <c r="BE23" s="12"/>
    </row>
    <row r="24" spans="3:57" ht="5.0999999999999996" customHeight="1" x14ac:dyDescent="0.25">
      <c r="C24" s="12"/>
      <c r="D24" s="39"/>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13"/>
      <c r="BE24" s="12"/>
    </row>
    <row r="25" spans="3:57" ht="12.75" customHeight="1" x14ac:dyDescent="0.25">
      <c r="C25" s="12"/>
      <c r="D25" s="265" t="str">
        <f>IFERROR(IF(LEN(I4)&gt;0,Podesavanja!C30,""),"")</f>
        <v/>
      </c>
      <c r="E25" s="265"/>
      <c r="F25" s="265"/>
      <c r="G25" s="265"/>
      <c r="H25" s="265"/>
      <c r="I25" s="265"/>
      <c r="J25" s="265"/>
      <c r="K25" s="265"/>
      <c r="L25" s="265"/>
      <c r="M25" s="265"/>
      <c r="N25" s="265"/>
      <c r="O25" s="265"/>
      <c r="P25" s="265"/>
      <c r="Q25" s="265"/>
      <c r="R25" s="265"/>
      <c r="S25" s="265"/>
      <c r="T25" s="265"/>
      <c r="U25" s="265"/>
      <c r="V25" s="265"/>
      <c r="W25" s="265"/>
      <c r="X25" s="265"/>
      <c r="Y25" s="265"/>
      <c r="Z25" s="265"/>
      <c r="AA25" s="265"/>
      <c r="AB25" s="265"/>
      <c r="AC25" s="265"/>
      <c r="AD25" s="265"/>
      <c r="AE25" s="265"/>
      <c r="AF25" s="265"/>
      <c r="AG25" s="265"/>
      <c r="AH25" s="265"/>
      <c r="AI25" s="265"/>
      <c r="AJ25" s="265"/>
      <c r="AK25" s="265"/>
      <c r="AL25" s="265"/>
      <c r="AM25" s="265"/>
      <c r="AN25" s="265"/>
      <c r="AO25" s="265"/>
      <c r="AP25" s="265"/>
      <c r="AQ25" s="265"/>
      <c r="AR25" s="265"/>
      <c r="AS25" s="265"/>
      <c r="AT25" s="265"/>
      <c r="AU25" s="265"/>
      <c r="AV25" s="265"/>
      <c r="AW25" s="265"/>
      <c r="AX25" s="265"/>
      <c r="AY25" s="265"/>
      <c r="AZ25" s="265"/>
      <c r="BA25" s="265"/>
      <c r="BB25" s="265"/>
      <c r="BC25" s="265"/>
      <c r="BD25" s="13"/>
      <c r="BE25" s="12"/>
    </row>
    <row r="26" spans="3:57" ht="5.0999999999999996" customHeight="1" x14ac:dyDescent="0.25">
      <c r="C26" s="12"/>
      <c r="D26" s="13"/>
      <c r="E26" s="13"/>
      <c r="F26" s="14"/>
      <c r="G26" s="14"/>
      <c r="H26" s="14"/>
      <c r="I26" s="14"/>
      <c r="J26" s="14"/>
      <c r="K26" s="14"/>
      <c r="L26" s="14"/>
      <c r="M26" s="14"/>
      <c r="N26" s="14"/>
      <c r="O26" s="14"/>
      <c r="P26" s="14"/>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2"/>
    </row>
    <row r="27" spans="3:57" x14ac:dyDescent="0.25">
      <c r="C27" s="164" t="s">
        <v>11</v>
      </c>
      <c r="D27" s="165"/>
      <c r="E27" s="165"/>
      <c r="F27" s="165"/>
      <c r="G27" s="165"/>
      <c r="H27" s="165"/>
      <c r="I27" s="165"/>
      <c r="J27" s="165"/>
      <c r="K27" s="165"/>
      <c r="L27" s="165"/>
      <c r="M27" s="165"/>
      <c r="N27" s="165"/>
      <c r="O27" s="165"/>
      <c r="P27" s="165"/>
      <c r="Q27" s="165"/>
      <c r="R27" s="165"/>
      <c r="S27" s="165"/>
      <c r="T27" s="165"/>
      <c r="U27" s="165"/>
      <c r="V27" s="165"/>
      <c r="W27" s="165"/>
      <c r="X27" s="166"/>
      <c r="Y27" s="234" t="str">
        <f>IF(LEN(AV9)&gt;0,AV9," ")</f>
        <v xml:space="preserve"> </v>
      </c>
      <c r="Z27" s="235"/>
      <c r="AA27" s="235"/>
      <c r="AB27" s="235"/>
      <c r="AC27" s="235"/>
      <c r="AD27" s="235"/>
      <c r="AE27" s="235"/>
      <c r="AF27" s="235"/>
      <c r="AG27" s="235"/>
      <c r="AH27" s="235"/>
      <c r="AI27" s="235"/>
      <c r="AJ27" s="235"/>
      <c r="AK27" s="235"/>
      <c r="AL27" s="235"/>
      <c r="AM27" s="235"/>
      <c r="AN27" s="235"/>
      <c r="AO27" s="235"/>
      <c r="AP27" s="235"/>
      <c r="AQ27" s="235"/>
      <c r="AR27" s="235"/>
      <c r="AS27" s="235"/>
      <c r="AT27" s="235"/>
      <c r="AU27" s="235"/>
      <c r="AV27" s="235"/>
      <c r="AW27" s="235"/>
      <c r="AX27" s="235"/>
      <c r="AY27" s="235"/>
      <c r="AZ27" s="235"/>
      <c r="BA27" s="235"/>
      <c r="BB27" s="235"/>
      <c r="BC27" s="235"/>
      <c r="BD27" s="236"/>
    </row>
    <row r="28" spans="3:57" x14ac:dyDescent="0.25">
      <c r="C28" s="177"/>
      <c r="D28" s="178"/>
      <c r="E28" s="178"/>
      <c r="F28" s="178"/>
      <c r="G28" s="178"/>
      <c r="H28" s="178"/>
      <c r="I28" s="178"/>
      <c r="J28" s="178"/>
      <c r="K28" s="178"/>
      <c r="L28" s="178"/>
      <c r="M28" s="178"/>
      <c r="N28" s="178"/>
      <c r="O28" s="178"/>
      <c r="P28" s="178"/>
      <c r="Q28" s="178"/>
      <c r="R28" s="178"/>
      <c r="S28" s="178"/>
      <c r="T28" s="178"/>
      <c r="U28" s="178"/>
      <c r="V28" s="178"/>
      <c r="W28" s="178"/>
      <c r="X28" s="179"/>
      <c r="Y28" s="237"/>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38"/>
      <c r="AV28" s="238"/>
      <c r="AW28" s="238"/>
      <c r="AX28" s="238"/>
      <c r="AY28" s="238"/>
      <c r="AZ28" s="238"/>
      <c r="BA28" s="238"/>
      <c r="BB28" s="238"/>
      <c r="BC28" s="238"/>
      <c r="BD28" s="239"/>
    </row>
    <row r="29" spans="3:57" ht="5.0999999999999996" customHeight="1" x14ac:dyDescent="0.25">
      <c r="C29" s="12"/>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6"/>
    </row>
    <row r="30" spans="3:57" x14ac:dyDescent="0.25">
      <c r="C30" s="164" t="s">
        <v>12</v>
      </c>
      <c r="D30" s="165"/>
      <c r="E30" s="165"/>
      <c r="F30" s="165"/>
      <c r="G30" s="165"/>
      <c r="H30" s="165"/>
      <c r="I30" s="165"/>
      <c r="J30" s="165"/>
      <c r="K30" s="165"/>
      <c r="L30" s="165"/>
      <c r="M30" s="165"/>
      <c r="N30" s="165"/>
      <c r="O30" s="165"/>
      <c r="P30" s="165"/>
      <c r="Q30" s="165"/>
      <c r="R30" s="165"/>
      <c r="S30" s="165"/>
      <c r="T30" s="165"/>
      <c r="U30" s="165"/>
      <c r="V30" s="165"/>
      <c r="W30" s="165"/>
      <c r="X30" s="166"/>
      <c r="Y30" s="234" t="str">
        <f>IF(LEN(AF11)&gt;0,AF11," ")</f>
        <v xml:space="preserve"> </v>
      </c>
      <c r="Z30" s="235"/>
      <c r="AA30" s="235"/>
      <c r="AB30" s="235"/>
      <c r="AC30" s="235"/>
      <c r="AD30" s="235"/>
      <c r="AE30" s="235"/>
      <c r="AF30" s="235"/>
      <c r="AG30" s="235"/>
      <c r="AH30" s="235"/>
      <c r="AI30" s="235"/>
      <c r="AJ30" s="235"/>
      <c r="AK30" s="235"/>
      <c r="AL30" s="235"/>
      <c r="AM30" s="235"/>
      <c r="AN30" s="235"/>
      <c r="AO30" s="235"/>
      <c r="AP30" s="235"/>
      <c r="AQ30" s="235"/>
      <c r="AR30" s="235"/>
      <c r="AS30" s="235"/>
      <c r="AT30" s="235"/>
      <c r="AU30" s="235"/>
      <c r="AV30" s="235"/>
      <c r="AW30" s="235"/>
      <c r="AX30" s="235"/>
      <c r="AY30" s="235"/>
      <c r="AZ30" s="235"/>
      <c r="BA30" s="235"/>
      <c r="BB30" s="235"/>
      <c r="BC30" s="235"/>
      <c r="BD30" s="236"/>
    </row>
    <row r="31" spans="3:57" x14ac:dyDescent="0.25">
      <c r="C31" s="177"/>
      <c r="D31" s="178"/>
      <c r="E31" s="178"/>
      <c r="F31" s="178"/>
      <c r="G31" s="178"/>
      <c r="H31" s="178"/>
      <c r="I31" s="178"/>
      <c r="J31" s="178"/>
      <c r="K31" s="178"/>
      <c r="L31" s="178"/>
      <c r="M31" s="178"/>
      <c r="N31" s="178"/>
      <c r="O31" s="178"/>
      <c r="P31" s="178"/>
      <c r="Q31" s="178"/>
      <c r="R31" s="178"/>
      <c r="S31" s="178"/>
      <c r="T31" s="178"/>
      <c r="U31" s="178"/>
      <c r="V31" s="178"/>
      <c r="W31" s="178"/>
      <c r="X31" s="179"/>
      <c r="Y31" s="237"/>
      <c r="Z31" s="238"/>
      <c r="AA31" s="238"/>
      <c r="AB31" s="238"/>
      <c r="AC31" s="238"/>
      <c r="AD31" s="238"/>
      <c r="AE31" s="238"/>
      <c r="AF31" s="238"/>
      <c r="AG31" s="238"/>
      <c r="AH31" s="238"/>
      <c r="AI31" s="238"/>
      <c r="AJ31" s="238"/>
      <c r="AK31" s="238"/>
      <c r="AL31" s="238"/>
      <c r="AM31" s="238"/>
      <c r="AN31" s="238"/>
      <c r="AO31" s="238"/>
      <c r="AP31" s="238"/>
      <c r="AQ31" s="238"/>
      <c r="AR31" s="238"/>
      <c r="AS31" s="238"/>
      <c r="AT31" s="238"/>
      <c r="AU31" s="238"/>
      <c r="AV31" s="238"/>
      <c r="AW31" s="238"/>
      <c r="AX31" s="238"/>
      <c r="AY31" s="238"/>
      <c r="AZ31" s="238"/>
      <c r="BA31" s="238"/>
      <c r="BB31" s="238"/>
      <c r="BC31" s="238"/>
      <c r="BD31" s="239"/>
    </row>
    <row r="32" spans="3:57" ht="5.0999999999999996" customHeight="1" x14ac:dyDescent="0.25">
      <c r="C32" s="12"/>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6"/>
    </row>
    <row r="33" spans="3:80" x14ac:dyDescent="0.25">
      <c r="C33" s="164" t="s">
        <v>13</v>
      </c>
      <c r="D33" s="165"/>
      <c r="E33" s="165"/>
      <c r="F33" s="165"/>
      <c r="G33" s="165"/>
      <c r="H33" s="165"/>
      <c r="I33" s="165"/>
      <c r="J33" s="165"/>
      <c r="K33" s="165"/>
      <c r="L33" s="165"/>
      <c r="M33" s="165"/>
      <c r="N33" s="165"/>
      <c r="O33" s="165"/>
      <c r="P33" s="165"/>
      <c r="Q33" s="165"/>
      <c r="R33" s="165"/>
      <c r="S33" s="165"/>
      <c r="T33" s="165"/>
      <c r="U33" s="165"/>
      <c r="V33" s="165"/>
      <c r="W33" s="165"/>
      <c r="X33" s="166"/>
      <c r="Y33" s="240"/>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2"/>
      <c r="BI33" s="41"/>
      <c r="BJ33" s="41"/>
      <c r="BK33" s="41"/>
      <c r="BL33" s="41"/>
      <c r="BM33" s="41"/>
      <c r="BN33" s="41"/>
      <c r="BO33" s="41"/>
      <c r="BP33" s="41"/>
      <c r="BQ33" s="41"/>
      <c r="BR33" s="41"/>
      <c r="BS33" s="41"/>
      <c r="BT33" s="41"/>
      <c r="BU33" s="41"/>
      <c r="BV33" s="41"/>
      <c r="BW33" s="41"/>
      <c r="BX33" s="41"/>
      <c r="BY33" s="41"/>
      <c r="BZ33" s="41"/>
      <c r="CA33" s="41"/>
      <c r="CB33" s="41"/>
    </row>
    <row r="34" spans="3:80" x14ac:dyDescent="0.25">
      <c r="C34" s="177"/>
      <c r="D34" s="178"/>
      <c r="E34" s="178"/>
      <c r="F34" s="178"/>
      <c r="G34" s="178"/>
      <c r="H34" s="178"/>
      <c r="I34" s="178"/>
      <c r="J34" s="178"/>
      <c r="K34" s="178"/>
      <c r="L34" s="178"/>
      <c r="M34" s="178"/>
      <c r="N34" s="178"/>
      <c r="O34" s="178"/>
      <c r="P34" s="178"/>
      <c r="Q34" s="178"/>
      <c r="R34" s="178"/>
      <c r="S34" s="178"/>
      <c r="T34" s="178"/>
      <c r="U34" s="178"/>
      <c r="V34" s="178"/>
      <c r="W34" s="178"/>
      <c r="X34" s="179"/>
      <c r="Y34" s="243"/>
      <c r="Z34" s="244"/>
      <c r="AA34" s="244"/>
      <c r="AB34" s="244"/>
      <c r="AC34" s="244"/>
      <c r="AD34" s="244"/>
      <c r="AE34" s="244"/>
      <c r="AF34" s="244"/>
      <c r="AG34" s="244"/>
      <c r="AH34" s="244"/>
      <c r="AI34" s="244"/>
      <c r="AJ34" s="244"/>
      <c r="AK34" s="244"/>
      <c r="AL34" s="244"/>
      <c r="AM34" s="244"/>
      <c r="AN34" s="244"/>
      <c r="AO34" s="244"/>
      <c r="AP34" s="244"/>
      <c r="AQ34" s="244"/>
      <c r="AR34" s="244"/>
      <c r="AS34" s="244"/>
      <c r="AT34" s="244"/>
      <c r="AU34" s="244"/>
      <c r="AV34" s="244"/>
      <c r="AW34" s="244"/>
      <c r="AX34" s="244"/>
      <c r="AY34" s="244"/>
      <c r="AZ34" s="244"/>
      <c r="BA34" s="244"/>
      <c r="BB34" s="244"/>
      <c r="BC34" s="244"/>
      <c r="BD34" s="245"/>
      <c r="BI34" s="41"/>
      <c r="BJ34" s="41"/>
      <c r="BK34" s="41"/>
      <c r="BL34" s="41"/>
      <c r="BM34" s="41"/>
      <c r="BN34" s="41"/>
      <c r="BO34" s="41"/>
      <c r="BP34" s="41"/>
      <c r="BQ34" s="41"/>
      <c r="BR34" s="41"/>
      <c r="BS34" s="41"/>
      <c r="BT34" s="41"/>
      <c r="BU34" s="41"/>
      <c r="BV34" s="41"/>
      <c r="BW34" s="41"/>
      <c r="BX34" s="41"/>
      <c r="BY34" s="41"/>
      <c r="BZ34" s="41"/>
      <c r="CA34" s="41"/>
      <c r="CB34" s="41"/>
    </row>
    <row r="35" spans="3:80" ht="5.0999999999999996" customHeight="1" x14ac:dyDescent="0.25">
      <c r="C35" s="12"/>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6"/>
      <c r="BI35" s="41"/>
      <c r="BJ35" s="41"/>
      <c r="BK35" s="41"/>
      <c r="BL35" s="41"/>
      <c r="BM35" s="41"/>
      <c r="BN35" s="41"/>
      <c r="BO35" s="41"/>
      <c r="BP35" s="41"/>
      <c r="BQ35" s="41"/>
      <c r="BR35" s="41"/>
      <c r="BS35" s="41"/>
      <c r="BT35" s="41"/>
      <c r="BU35" s="41"/>
      <c r="BV35" s="41"/>
      <c r="BW35" s="41"/>
      <c r="BX35" s="41"/>
      <c r="BY35" s="41"/>
      <c r="BZ35" s="41"/>
      <c r="CA35" s="41"/>
      <c r="CB35" s="41"/>
    </row>
    <row r="36" spans="3:80" ht="12.75" customHeight="1" x14ac:dyDescent="0.25">
      <c r="C36" s="164" t="str">
        <f>CONCATENATE("Ukupan broj stanovnika u mjesnoj zajednici"," ",AF11," ","Opština"," ",AV9)</f>
        <v xml:space="preserve">Ukupan broj stanovnika u mjesnoj zajednici  Opština </v>
      </c>
      <c r="D36" s="165"/>
      <c r="E36" s="165"/>
      <c r="F36" s="165"/>
      <c r="G36" s="165"/>
      <c r="H36" s="165"/>
      <c r="I36" s="165"/>
      <c r="J36" s="165"/>
      <c r="K36" s="165"/>
      <c r="L36" s="165"/>
      <c r="M36" s="165"/>
      <c r="N36" s="165"/>
      <c r="O36" s="165"/>
      <c r="P36" s="165"/>
      <c r="Q36" s="165"/>
      <c r="R36" s="165"/>
      <c r="S36" s="165"/>
      <c r="T36" s="165"/>
      <c r="U36" s="165"/>
      <c r="V36" s="165"/>
      <c r="W36" s="165"/>
      <c r="X36" s="166"/>
      <c r="Y36" s="217"/>
      <c r="Z36" s="218"/>
      <c r="AA36" s="218"/>
      <c r="AB36" s="218"/>
      <c r="AC36" s="218"/>
      <c r="AD36" s="218"/>
      <c r="AE36" s="218"/>
      <c r="AF36" s="218"/>
      <c r="AG36" s="218"/>
      <c r="AH36" s="218"/>
      <c r="AI36" s="218"/>
      <c r="AJ36" s="218"/>
      <c r="AK36" s="218"/>
      <c r="AL36" s="218"/>
      <c r="AM36" s="218"/>
      <c r="AN36" s="218"/>
      <c r="AO36" s="218"/>
      <c r="AP36" s="218"/>
      <c r="AQ36" s="218"/>
      <c r="AR36" s="218"/>
      <c r="AS36" s="218"/>
      <c r="AT36" s="218"/>
      <c r="AU36" s="218"/>
      <c r="AV36" s="218"/>
      <c r="AW36" s="218"/>
      <c r="AX36" s="218"/>
      <c r="AY36" s="218"/>
      <c r="AZ36" s="218"/>
      <c r="BA36" s="218"/>
      <c r="BB36" s="218"/>
      <c r="BC36" s="218"/>
      <c r="BD36" s="219"/>
      <c r="BI36" s="41"/>
      <c r="BJ36" s="41"/>
      <c r="BK36" s="41"/>
      <c r="BL36" s="41"/>
      <c r="BM36" s="41"/>
      <c r="BN36" s="41"/>
      <c r="BO36" s="41"/>
      <c r="BP36" s="41"/>
      <c r="BQ36" s="41"/>
      <c r="BR36" s="41"/>
      <c r="BS36" s="41"/>
      <c r="BT36" s="41"/>
      <c r="BU36" s="41"/>
      <c r="BV36" s="41"/>
      <c r="BW36" s="41"/>
      <c r="BX36" s="41"/>
      <c r="BY36" s="41"/>
      <c r="BZ36" s="41"/>
      <c r="CA36" s="41"/>
      <c r="CB36" s="41"/>
    </row>
    <row r="37" spans="3:80" ht="12.75" customHeight="1" x14ac:dyDescent="0.25">
      <c r="C37" s="177"/>
      <c r="D37" s="178"/>
      <c r="E37" s="178"/>
      <c r="F37" s="178"/>
      <c r="G37" s="178"/>
      <c r="H37" s="178"/>
      <c r="I37" s="178"/>
      <c r="J37" s="178"/>
      <c r="K37" s="178"/>
      <c r="L37" s="178"/>
      <c r="M37" s="178"/>
      <c r="N37" s="178"/>
      <c r="O37" s="178"/>
      <c r="P37" s="178"/>
      <c r="Q37" s="178"/>
      <c r="R37" s="178"/>
      <c r="S37" s="178"/>
      <c r="T37" s="178"/>
      <c r="U37" s="178"/>
      <c r="V37" s="178"/>
      <c r="W37" s="178"/>
      <c r="X37" s="179"/>
      <c r="Y37" s="220"/>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2"/>
      <c r="BI37" s="41"/>
      <c r="BJ37" s="41"/>
      <c r="BK37" s="41"/>
      <c r="BL37" s="41"/>
      <c r="BM37" s="41"/>
      <c r="BN37" s="41"/>
      <c r="BO37" s="41"/>
      <c r="BP37" s="41"/>
      <c r="BQ37" s="41"/>
      <c r="BR37" s="41"/>
      <c r="BS37" s="41"/>
      <c r="BT37" s="41"/>
      <c r="BU37" s="41"/>
      <c r="BV37" s="41"/>
      <c r="BW37" s="41"/>
      <c r="BX37" s="41"/>
      <c r="BY37" s="41"/>
      <c r="BZ37" s="41"/>
      <c r="CA37" s="41"/>
      <c r="CB37" s="41"/>
    </row>
    <row r="38" spans="3:80" ht="5.0999999999999996" customHeight="1" x14ac:dyDescent="0.25">
      <c r="C38" s="12"/>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6"/>
      <c r="BI38" s="41"/>
      <c r="BJ38" s="41"/>
      <c r="BK38" s="41"/>
      <c r="BL38" s="41"/>
      <c r="BM38" s="41"/>
      <c r="BN38" s="41"/>
      <c r="BO38" s="41"/>
      <c r="BP38" s="41"/>
      <c r="BQ38" s="41"/>
      <c r="BR38" s="41"/>
      <c r="BS38" s="41"/>
      <c r="BT38" s="41"/>
      <c r="BU38" s="41"/>
      <c r="BV38" s="41"/>
      <c r="BW38" s="41"/>
      <c r="BX38" s="41"/>
      <c r="BY38" s="41"/>
      <c r="BZ38" s="41"/>
      <c r="CA38" s="41"/>
      <c r="CB38" s="41"/>
    </row>
    <row r="39" spans="3:80" ht="12.75" customHeight="1" x14ac:dyDescent="0.25">
      <c r="C39" s="164" t="str">
        <f>CONCATENATE("Ukupan broj domaćinstava u mjesnoj zajednici"," ",AF11," ","Opština"," ",AV9)</f>
        <v xml:space="preserve">Ukupan broj domaćinstava u mjesnoj zajednici  Opština </v>
      </c>
      <c r="D39" s="165"/>
      <c r="E39" s="165"/>
      <c r="F39" s="165"/>
      <c r="G39" s="165"/>
      <c r="H39" s="165"/>
      <c r="I39" s="165"/>
      <c r="J39" s="165"/>
      <c r="K39" s="165"/>
      <c r="L39" s="165"/>
      <c r="M39" s="165"/>
      <c r="N39" s="165"/>
      <c r="O39" s="165"/>
      <c r="P39" s="165"/>
      <c r="Q39" s="165"/>
      <c r="R39" s="165"/>
      <c r="S39" s="165"/>
      <c r="T39" s="165"/>
      <c r="U39" s="165"/>
      <c r="V39" s="165"/>
      <c r="W39" s="165"/>
      <c r="X39" s="166"/>
      <c r="Y39" s="217"/>
      <c r="Z39" s="218"/>
      <c r="AA39" s="218"/>
      <c r="AB39" s="218"/>
      <c r="AC39" s="218"/>
      <c r="AD39" s="218"/>
      <c r="AE39" s="218"/>
      <c r="AF39" s="218"/>
      <c r="AG39" s="218"/>
      <c r="AH39" s="218"/>
      <c r="AI39" s="218"/>
      <c r="AJ39" s="218"/>
      <c r="AK39" s="218"/>
      <c r="AL39" s="218"/>
      <c r="AM39" s="218"/>
      <c r="AN39" s="218"/>
      <c r="AO39" s="218"/>
      <c r="AP39" s="218"/>
      <c r="AQ39" s="218"/>
      <c r="AR39" s="218"/>
      <c r="AS39" s="218"/>
      <c r="AT39" s="218"/>
      <c r="AU39" s="218"/>
      <c r="AV39" s="218"/>
      <c r="AW39" s="218"/>
      <c r="AX39" s="218"/>
      <c r="AY39" s="218"/>
      <c r="AZ39" s="218"/>
      <c r="BA39" s="218"/>
      <c r="BB39" s="218"/>
      <c r="BC39" s="218"/>
      <c r="BD39" s="219"/>
      <c r="BI39" s="41"/>
      <c r="BJ39" s="41"/>
      <c r="BK39" s="41"/>
      <c r="BL39" s="41"/>
      <c r="BM39" s="41"/>
      <c r="BN39" s="41"/>
      <c r="BO39" s="41"/>
      <c r="BP39" s="41"/>
      <c r="BQ39" s="41"/>
      <c r="BR39" s="41"/>
      <c r="BS39" s="41"/>
      <c r="BT39" s="41"/>
      <c r="BU39" s="41"/>
      <c r="BV39" s="41"/>
      <c r="BW39" s="41"/>
      <c r="BX39" s="41"/>
      <c r="BY39" s="41"/>
      <c r="BZ39" s="41"/>
      <c r="CA39" s="41"/>
      <c r="CB39" s="41"/>
    </row>
    <row r="40" spans="3:80" ht="12.75" customHeight="1" x14ac:dyDescent="0.25">
      <c r="C40" s="177"/>
      <c r="D40" s="178"/>
      <c r="E40" s="178"/>
      <c r="F40" s="178"/>
      <c r="G40" s="178"/>
      <c r="H40" s="178"/>
      <c r="I40" s="178"/>
      <c r="J40" s="178"/>
      <c r="K40" s="178"/>
      <c r="L40" s="178"/>
      <c r="M40" s="178"/>
      <c r="N40" s="178"/>
      <c r="O40" s="178"/>
      <c r="P40" s="178"/>
      <c r="Q40" s="178"/>
      <c r="R40" s="178"/>
      <c r="S40" s="178"/>
      <c r="T40" s="178"/>
      <c r="U40" s="178"/>
      <c r="V40" s="178"/>
      <c r="W40" s="178"/>
      <c r="X40" s="179"/>
      <c r="Y40" s="220"/>
      <c r="Z40" s="221"/>
      <c r="AA40" s="221"/>
      <c r="AB40" s="221"/>
      <c r="AC40" s="221"/>
      <c r="AD40" s="221"/>
      <c r="AE40" s="221"/>
      <c r="AF40" s="221"/>
      <c r="AG40" s="221"/>
      <c r="AH40" s="221"/>
      <c r="AI40" s="221"/>
      <c r="AJ40" s="221"/>
      <c r="AK40" s="221"/>
      <c r="AL40" s="221"/>
      <c r="AM40" s="221"/>
      <c r="AN40" s="221"/>
      <c r="AO40" s="221"/>
      <c r="AP40" s="221"/>
      <c r="AQ40" s="221"/>
      <c r="AR40" s="221"/>
      <c r="AS40" s="221"/>
      <c r="AT40" s="221"/>
      <c r="AU40" s="221"/>
      <c r="AV40" s="221"/>
      <c r="AW40" s="221"/>
      <c r="AX40" s="221"/>
      <c r="AY40" s="221"/>
      <c r="AZ40" s="221"/>
      <c r="BA40" s="221"/>
      <c r="BB40" s="221"/>
      <c r="BC40" s="221"/>
      <c r="BD40" s="222"/>
      <c r="BI40" s="41"/>
      <c r="BJ40" s="41"/>
      <c r="BK40" s="41"/>
      <c r="BL40" s="41"/>
      <c r="BM40" s="41"/>
      <c r="BN40" s="41"/>
      <c r="BO40" s="41"/>
      <c r="BP40" s="41"/>
      <c r="BQ40" s="41"/>
      <c r="BR40" s="41"/>
      <c r="BS40" s="41"/>
      <c r="BT40" s="41"/>
      <c r="BU40" s="41"/>
      <c r="BV40" s="41"/>
      <c r="BW40" s="41"/>
      <c r="BX40" s="41"/>
      <c r="BY40" s="41"/>
      <c r="BZ40" s="41"/>
      <c r="CA40" s="41"/>
      <c r="CB40" s="41"/>
    </row>
    <row r="41" spans="3:80" ht="5.0999999999999996" customHeight="1" x14ac:dyDescent="0.25">
      <c r="C41" s="12"/>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6"/>
      <c r="BI41" s="41"/>
      <c r="BJ41" s="41"/>
      <c r="BK41" s="41"/>
      <c r="BL41" s="41"/>
      <c r="BM41" s="41"/>
      <c r="BN41" s="41"/>
      <c r="BO41" s="41"/>
      <c r="BP41" s="41"/>
      <c r="BQ41" s="41"/>
      <c r="BR41" s="41"/>
      <c r="BS41" s="41"/>
      <c r="BT41" s="41"/>
      <c r="BU41" s="41"/>
      <c r="BV41" s="41"/>
      <c r="BW41" s="41"/>
      <c r="BX41" s="41"/>
      <c r="BY41" s="41"/>
      <c r="BZ41" s="41"/>
      <c r="CA41" s="41"/>
      <c r="CB41" s="41"/>
    </row>
    <row r="42" spans="3:80" ht="12.4" customHeight="1" x14ac:dyDescent="0.25">
      <c r="C42" s="225" t="s">
        <v>15</v>
      </c>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26"/>
      <c r="AK42" s="226"/>
      <c r="AL42" s="226"/>
      <c r="AM42" s="226"/>
      <c r="AN42" s="226"/>
      <c r="AO42" s="226"/>
      <c r="AP42" s="226"/>
      <c r="AQ42" s="229" t="str">
        <f>IF(COUNTA(Y36,Y39)=2,Y36/Y39," ")</f>
        <v xml:space="preserve"> </v>
      </c>
      <c r="AR42" s="229"/>
      <c r="AS42" s="229"/>
      <c r="AT42" s="229"/>
      <c r="AU42" s="229"/>
      <c r="AV42" s="229"/>
      <c r="AW42" s="229"/>
      <c r="AX42" s="229"/>
      <c r="AY42" s="229"/>
      <c r="AZ42" s="229"/>
      <c r="BA42" s="229"/>
      <c r="BB42" s="229"/>
      <c r="BC42" s="229"/>
      <c r="BD42" s="230"/>
      <c r="BI42" s="41"/>
      <c r="BJ42" s="41"/>
      <c r="BK42" s="41"/>
      <c r="BL42" s="41"/>
      <c r="BM42" s="41"/>
      <c r="BN42" s="41"/>
      <c r="BO42" s="41"/>
      <c r="BP42" s="41"/>
      <c r="BQ42" s="41"/>
      <c r="BR42" s="41"/>
      <c r="BS42" s="41"/>
      <c r="BT42" s="41"/>
      <c r="BU42" s="41"/>
      <c r="BV42" s="41"/>
      <c r="BW42" s="41"/>
      <c r="BX42" s="41"/>
      <c r="BY42" s="41"/>
      <c r="BZ42" s="41"/>
      <c r="CA42" s="41"/>
      <c r="CB42" s="41"/>
    </row>
    <row r="43" spans="3:80" ht="12.4" customHeight="1" x14ac:dyDescent="0.25">
      <c r="C43" s="227"/>
      <c r="D43" s="228"/>
      <c r="E43" s="228"/>
      <c r="F43" s="228"/>
      <c r="G43" s="228"/>
      <c r="H43" s="228"/>
      <c r="I43" s="228"/>
      <c r="J43" s="228"/>
      <c r="K43" s="228"/>
      <c r="L43" s="228"/>
      <c r="M43" s="228"/>
      <c r="N43" s="228"/>
      <c r="O43" s="228"/>
      <c r="P43" s="228"/>
      <c r="Q43" s="228"/>
      <c r="R43" s="228"/>
      <c r="S43" s="228"/>
      <c r="T43" s="228"/>
      <c r="U43" s="228"/>
      <c r="V43" s="228"/>
      <c r="W43" s="228"/>
      <c r="X43" s="228"/>
      <c r="Y43" s="228"/>
      <c r="Z43" s="228"/>
      <c r="AA43" s="228"/>
      <c r="AB43" s="228"/>
      <c r="AC43" s="228"/>
      <c r="AD43" s="228"/>
      <c r="AE43" s="228"/>
      <c r="AF43" s="228"/>
      <c r="AG43" s="228"/>
      <c r="AH43" s="228"/>
      <c r="AI43" s="228"/>
      <c r="AJ43" s="228"/>
      <c r="AK43" s="228"/>
      <c r="AL43" s="228"/>
      <c r="AM43" s="228"/>
      <c r="AN43" s="228"/>
      <c r="AO43" s="228"/>
      <c r="AP43" s="228"/>
      <c r="AQ43" s="231"/>
      <c r="AR43" s="231"/>
      <c r="AS43" s="231"/>
      <c r="AT43" s="231"/>
      <c r="AU43" s="231"/>
      <c r="AV43" s="231"/>
      <c r="AW43" s="231"/>
      <c r="AX43" s="231"/>
      <c r="AY43" s="231"/>
      <c r="AZ43" s="231"/>
      <c r="BA43" s="231"/>
      <c r="BB43" s="231"/>
      <c r="BC43" s="231"/>
      <c r="BD43" s="232"/>
      <c r="BI43" s="41"/>
      <c r="BJ43" s="41"/>
      <c r="BK43" s="41"/>
      <c r="BL43" s="41"/>
      <c r="BM43" s="41"/>
      <c r="BN43" s="41"/>
      <c r="BO43" s="41"/>
      <c r="BP43" s="41"/>
      <c r="BQ43" s="41"/>
      <c r="BR43" s="41"/>
      <c r="BS43" s="41"/>
      <c r="BT43" s="41"/>
      <c r="BU43" s="41"/>
      <c r="BV43" s="41"/>
      <c r="BW43" s="41"/>
      <c r="BX43" s="41"/>
      <c r="BY43" s="41"/>
      <c r="BZ43" s="41"/>
      <c r="CA43" s="41"/>
      <c r="CB43" s="41"/>
    </row>
    <row r="44" spans="3:80" ht="5.0999999999999996" customHeight="1" x14ac:dyDescent="0.25">
      <c r="C44" s="12"/>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6"/>
      <c r="BI44" s="41"/>
      <c r="BJ44" s="41"/>
      <c r="BK44" s="41"/>
      <c r="BL44" s="41"/>
      <c r="BM44" s="41"/>
      <c r="BN44" s="41"/>
      <c r="BO44" s="41"/>
      <c r="BP44" s="41"/>
      <c r="BQ44" s="41"/>
      <c r="BR44" s="41"/>
      <c r="BS44" s="41"/>
      <c r="BT44" s="41"/>
      <c r="BU44" s="41"/>
      <c r="BV44" s="41"/>
      <c r="BW44" s="41"/>
      <c r="BX44" s="41"/>
      <c r="BY44" s="41"/>
      <c r="BZ44" s="41"/>
      <c r="CA44" s="41"/>
      <c r="CB44" s="41"/>
    </row>
    <row r="45" spans="3:80" ht="12.4" customHeight="1" x14ac:dyDescent="0.25">
      <c r="C45" s="12"/>
      <c r="D45" s="233" t="str">
        <f>IF(Podesavanja!I31=2,"Navesti izvore podataka (npr.1. popisna lista mjesne zajednice 2. birački spisak 3. statistkika Monstata 4. sl."," ")</f>
        <v xml:space="preserve"> </v>
      </c>
      <c r="E45" s="233"/>
      <c r="F45" s="233"/>
      <c r="G45" s="233"/>
      <c r="H45" s="233"/>
      <c r="I45" s="233"/>
      <c r="J45" s="233"/>
      <c r="K45" s="233"/>
      <c r="L45" s="233"/>
      <c r="M45" s="233"/>
      <c r="N45" s="233"/>
      <c r="O45" s="233"/>
      <c r="P45" s="233"/>
      <c r="Q45" s="233"/>
      <c r="R45" s="233"/>
      <c r="S45" s="233"/>
      <c r="T45" s="233"/>
      <c r="U45" s="233"/>
      <c r="V45" s="233"/>
      <c r="W45" s="233"/>
      <c r="X45" s="233"/>
      <c r="Y45" s="233"/>
      <c r="Z45" s="233"/>
      <c r="AA45" s="233"/>
      <c r="AB45" s="233"/>
      <c r="AC45" s="233"/>
      <c r="AD45" s="233"/>
      <c r="AE45" s="233"/>
      <c r="AF45" s="233"/>
      <c r="AG45" s="233"/>
      <c r="AH45" s="233"/>
      <c r="AI45" s="233"/>
      <c r="AJ45" s="233"/>
      <c r="AK45" s="233"/>
      <c r="AL45" s="233"/>
      <c r="AM45" s="233"/>
      <c r="AN45" s="233"/>
      <c r="AO45" s="233"/>
      <c r="AP45" s="233"/>
      <c r="AQ45" s="233"/>
      <c r="AR45" s="233"/>
      <c r="AS45" s="233"/>
      <c r="AT45" s="233"/>
      <c r="AU45" s="233"/>
      <c r="AV45" s="233"/>
      <c r="AW45" s="233"/>
      <c r="AX45" s="233"/>
      <c r="AY45" s="233"/>
      <c r="AZ45" s="233"/>
      <c r="BA45" s="233"/>
      <c r="BB45" s="233"/>
      <c r="BC45" s="233"/>
      <c r="BD45" s="16"/>
      <c r="BI45" s="41"/>
      <c r="BJ45" s="41"/>
      <c r="BK45" s="41"/>
      <c r="BL45" s="41"/>
      <c r="BM45" s="41"/>
      <c r="BN45" s="41"/>
      <c r="BO45" s="41"/>
      <c r="BP45" s="41"/>
      <c r="BQ45" s="41"/>
      <c r="BR45" s="41"/>
      <c r="BS45" s="41"/>
      <c r="BT45" s="41"/>
      <c r="BU45" s="41"/>
      <c r="BV45" s="41"/>
      <c r="BW45" s="41"/>
      <c r="BX45" s="41"/>
      <c r="BY45" s="41"/>
      <c r="BZ45" s="41"/>
      <c r="CA45" s="41"/>
      <c r="CB45" s="41"/>
    </row>
    <row r="46" spans="3:80" ht="12.75" customHeight="1" x14ac:dyDescent="0.25">
      <c r="C46" s="12"/>
      <c r="D46" s="223" t="s">
        <v>173</v>
      </c>
      <c r="E46" s="224"/>
      <c r="F46" s="224"/>
      <c r="G46" s="224"/>
      <c r="H46" s="224"/>
      <c r="I46" s="224"/>
      <c r="J46" s="224"/>
      <c r="K46" s="224"/>
      <c r="L46" s="224"/>
      <c r="M46" s="224"/>
      <c r="N46" s="224"/>
      <c r="O46" s="224"/>
      <c r="P46" s="224"/>
      <c r="Q46" s="224"/>
      <c r="R46" s="224"/>
      <c r="S46" s="224"/>
      <c r="T46" s="224"/>
      <c r="U46" s="224"/>
      <c r="V46" s="224"/>
      <c r="W46" s="224"/>
      <c r="X46" s="224"/>
      <c r="Y46" s="224"/>
      <c r="Z46" s="224"/>
      <c r="AA46" s="224"/>
      <c r="AB46" s="224"/>
      <c r="AC46" s="224"/>
      <c r="AD46" s="224"/>
      <c r="AE46" s="224"/>
      <c r="AF46" s="224"/>
      <c r="AG46" s="224"/>
      <c r="AH46" s="224"/>
      <c r="AI46" s="224"/>
      <c r="AJ46" s="224"/>
      <c r="AK46" s="224"/>
      <c r="AL46" s="224"/>
      <c r="AM46" s="224"/>
      <c r="AN46" s="224"/>
      <c r="AO46" s="224"/>
      <c r="AP46" s="224"/>
      <c r="AQ46" s="224"/>
      <c r="AR46" s="224"/>
      <c r="AS46" s="224"/>
      <c r="AT46" s="224"/>
      <c r="AU46" s="224"/>
      <c r="AV46" s="224"/>
      <c r="AW46" s="224"/>
      <c r="AX46" s="224"/>
      <c r="AY46" s="224"/>
      <c r="AZ46" s="224"/>
      <c r="BA46" s="224"/>
      <c r="BB46" s="224"/>
      <c r="BC46" s="224"/>
      <c r="BD46" s="16"/>
      <c r="BI46" s="41"/>
      <c r="BJ46" s="41"/>
      <c r="BK46" s="41"/>
      <c r="BL46" s="41"/>
      <c r="BM46" s="41"/>
      <c r="BN46" s="41"/>
      <c r="BO46" s="41"/>
      <c r="BP46" s="41"/>
      <c r="BQ46" s="41"/>
      <c r="BR46" s="41"/>
      <c r="BS46" s="41"/>
      <c r="BT46" s="41"/>
      <c r="BU46" s="41"/>
      <c r="BV46" s="41"/>
      <c r="BW46" s="41"/>
      <c r="BX46" s="41"/>
      <c r="BY46" s="41"/>
      <c r="BZ46" s="41"/>
      <c r="CA46" s="41"/>
      <c r="CB46" s="41"/>
    </row>
    <row r="47" spans="3:80" ht="5.0999999999999996" customHeight="1" x14ac:dyDescent="0.25">
      <c r="C47" s="12"/>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6"/>
      <c r="BI47" s="41"/>
      <c r="BJ47" s="41"/>
      <c r="BK47" s="41"/>
      <c r="BL47" s="41"/>
      <c r="BM47" s="41"/>
      <c r="BN47" s="41"/>
      <c r="BO47" s="41"/>
      <c r="BP47" s="41"/>
      <c r="BQ47" s="41"/>
      <c r="BR47" s="41"/>
      <c r="BS47" s="41"/>
      <c r="BT47" s="41"/>
      <c r="BU47" s="41"/>
      <c r="BV47" s="41"/>
      <c r="BW47" s="41"/>
      <c r="BX47" s="41"/>
      <c r="BY47" s="41"/>
      <c r="BZ47" s="41"/>
      <c r="CA47" s="41"/>
      <c r="CB47" s="41"/>
    </row>
    <row r="48" spans="3:80" ht="12.75" customHeight="1" x14ac:dyDescent="0.25">
      <c r="C48" s="200" t="s">
        <v>14</v>
      </c>
      <c r="D48" s="201"/>
      <c r="E48" s="201"/>
      <c r="F48" s="201"/>
      <c r="G48" s="201"/>
      <c r="H48" s="201"/>
      <c r="I48" s="201"/>
      <c r="J48" s="201"/>
      <c r="K48" s="201"/>
      <c r="L48" s="201"/>
      <c r="M48" s="201"/>
      <c r="N48" s="201"/>
      <c r="O48" s="201"/>
      <c r="P48" s="201"/>
      <c r="Q48" s="201"/>
      <c r="R48" s="202"/>
      <c r="S48" s="208" t="s">
        <v>17</v>
      </c>
      <c r="T48" s="208"/>
      <c r="U48" s="208"/>
      <c r="V48" s="208"/>
      <c r="W48" s="208"/>
      <c r="X48" s="208"/>
      <c r="Y48" s="208"/>
      <c r="Z48" s="208"/>
      <c r="AA48" s="208"/>
      <c r="AB48" s="208"/>
      <c r="AC48" s="208"/>
      <c r="AD48" s="208"/>
      <c r="AE48" s="208"/>
      <c r="AF48" s="208"/>
      <c r="AG48" s="208"/>
      <c r="AH48" s="208"/>
      <c r="AI48" s="208"/>
      <c r="AJ48" s="208"/>
      <c r="AK48" s="208"/>
      <c r="AL48" s="208"/>
      <c r="AM48" s="208"/>
      <c r="AN48" s="208"/>
      <c r="AO48" s="208"/>
      <c r="AP48" s="208"/>
      <c r="AQ48" s="208"/>
      <c r="AR48" s="208"/>
      <c r="AS48" s="208"/>
      <c r="AT48" s="208"/>
      <c r="AU48" s="208"/>
      <c r="AV48" s="208"/>
      <c r="AW48" s="208"/>
      <c r="AX48" s="208"/>
      <c r="AY48" s="208"/>
      <c r="AZ48" s="208"/>
      <c r="BA48" s="208"/>
      <c r="BB48" s="208"/>
      <c r="BC48" s="208"/>
      <c r="BD48" s="209"/>
    </row>
    <row r="49" spans="3:56" ht="5.0999999999999996" customHeight="1" x14ac:dyDescent="0.25">
      <c r="C49" s="203"/>
      <c r="D49" s="204"/>
      <c r="E49" s="204"/>
      <c r="F49" s="204"/>
      <c r="G49" s="204"/>
      <c r="H49" s="204"/>
      <c r="I49" s="204"/>
      <c r="J49" s="204"/>
      <c r="K49" s="204"/>
      <c r="L49" s="204"/>
      <c r="M49" s="204"/>
      <c r="N49" s="204"/>
      <c r="O49" s="204"/>
      <c r="P49" s="204"/>
      <c r="Q49" s="204"/>
      <c r="R49" s="205"/>
      <c r="S49" s="20"/>
      <c r="T49" s="20"/>
      <c r="U49" s="20"/>
      <c r="V49" s="20"/>
      <c r="W49" s="20"/>
      <c r="X49" s="20"/>
      <c r="Y49" s="74"/>
      <c r="Z49" s="74"/>
      <c r="AA49" s="74"/>
      <c r="AB49" s="74"/>
      <c r="AC49" s="74"/>
      <c r="AD49" s="74"/>
      <c r="AE49" s="74"/>
      <c r="AF49" s="74"/>
      <c r="AG49" s="74"/>
      <c r="AH49" s="74"/>
      <c r="AI49" s="74"/>
      <c r="AJ49" s="74"/>
      <c r="AK49" s="74"/>
      <c r="AL49" s="74"/>
      <c r="AM49" s="74"/>
      <c r="AN49" s="74"/>
      <c r="AO49" s="74"/>
      <c r="AP49" s="74"/>
      <c r="AQ49" s="74"/>
      <c r="AR49" s="74"/>
      <c r="AS49" s="74"/>
      <c r="AT49" s="74"/>
      <c r="AU49" s="74"/>
      <c r="AV49" s="74"/>
      <c r="AW49" s="74"/>
      <c r="AX49" s="74"/>
      <c r="AY49" s="74"/>
      <c r="AZ49" s="74"/>
      <c r="BA49" s="74"/>
      <c r="BB49" s="74"/>
      <c r="BC49" s="82"/>
      <c r="BD49" s="75"/>
    </row>
    <row r="50" spans="3:56" x14ac:dyDescent="0.25">
      <c r="C50" s="203"/>
      <c r="D50" s="204"/>
      <c r="E50" s="204"/>
      <c r="F50" s="204"/>
      <c r="G50" s="204"/>
      <c r="H50" s="204"/>
      <c r="I50" s="204"/>
      <c r="J50" s="204"/>
      <c r="K50" s="204"/>
      <c r="L50" s="204"/>
      <c r="M50" s="204"/>
      <c r="N50" s="204"/>
      <c r="O50" s="204"/>
      <c r="P50" s="204"/>
      <c r="Q50" s="204"/>
      <c r="R50" s="205"/>
      <c r="S50" s="211" t="s">
        <v>169</v>
      </c>
      <c r="T50" s="212"/>
      <c r="U50" s="212"/>
      <c r="V50" s="212"/>
      <c r="W50" s="212"/>
      <c r="X50" s="212"/>
      <c r="Y50" s="212"/>
      <c r="Z50" s="212"/>
      <c r="AA50" s="212"/>
      <c r="AB50" s="212"/>
      <c r="AC50" s="212"/>
      <c r="AD50" s="212"/>
      <c r="AE50" s="212"/>
      <c r="AF50" s="212"/>
      <c r="AG50" s="212"/>
      <c r="AH50" s="212"/>
      <c r="AI50" s="212"/>
      <c r="AJ50" s="212"/>
      <c r="AK50" s="212"/>
      <c r="AL50" s="212"/>
      <c r="AM50" s="212"/>
      <c r="AN50" s="212"/>
      <c r="AO50" s="212"/>
      <c r="AP50" s="212"/>
      <c r="AQ50" s="212"/>
      <c r="AR50" s="212"/>
      <c r="AS50" s="212"/>
      <c r="AT50" s="212"/>
      <c r="AU50" s="212"/>
      <c r="AV50" s="212"/>
      <c r="AW50" s="212"/>
      <c r="AX50" s="212"/>
      <c r="AY50" s="212"/>
      <c r="AZ50" s="212"/>
      <c r="BA50" s="212"/>
      <c r="BB50" s="212"/>
      <c r="BC50" s="213"/>
      <c r="BD50" s="75"/>
    </row>
    <row r="51" spans="3:56" x14ac:dyDescent="0.25">
      <c r="C51" s="203"/>
      <c r="D51" s="204"/>
      <c r="E51" s="204"/>
      <c r="F51" s="204"/>
      <c r="G51" s="204"/>
      <c r="H51" s="204"/>
      <c r="I51" s="204"/>
      <c r="J51" s="204"/>
      <c r="K51" s="204"/>
      <c r="L51" s="204"/>
      <c r="M51" s="204"/>
      <c r="N51" s="204"/>
      <c r="O51" s="204"/>
      <c r="P51" s="204"/>
      <c r="Q51" s="204"/>
      <c r="R51" s="205"/>
      <c r="S51" s="211"/>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12"/>
      <c r="AV51" s="212"/>
      <c r="AW51" s="212"/>
      <c r="AX51" s="212"/>
      <c r="AY51" s="212"/>
      <c r="AZ51" s="212"/>
      <c r="BA51" s="212"/>
      <c r="BB51" s="212"/>
      <c r="BC51" s="213"/>
      <c r="BD51" s="75"/>
    </row>
    <row r="52" spans="3:56" x14ac:dyDescent="0.25">
      <c r="C52" s="203"/>
      <c r="D52" s="204"/>
      <c r="E52" s="204"/>
      <c r="F52" s="204"/>
      <c r="G52" s="204"/>
      <c r="H52" s="204"/>
      <c r="I52" s="204"/>
      <c r="J52" s="204"/>
      <c r="K52" s="204"/>
      <c r="L52" s="204"/>
      <c r="M52" s="204"/>
      <c r="N52" s="204"/>
      <c r="O52" s="204"/>
      <c r="P52" s="204"/>
      <c r="Q52" s="204"/>
      <c r="R52" s="205"/>
      <c r="S52" s="211"/>
      <c r="T52" s="212"/>
      <c r="U52" s="212"/>
      <c r="V52" s="212"/>
      <c r="W52" s="212"/>
      <c r="X52" s="212"/>
      <c r="Y52" s="212"/>
      <c r="Z52" s="212"/>
      <c r="AA52" s="212"/>
      <c r="AB52" s="212"/>
      <c r="AC52" s="212"/>
      <c r="AD52" s="212"/>
      <c r="AE52" s="212"/>
      <c r="AF52" s="212"/>
      <c r="AG52" s="212"/>
      <c r="AH52" s="212"/>
      <c r="AI52" s="212"/>
      <c r="AJ52" s="212"/>
      <c r="AK52" s="212"/>
      <c r="AL52" s="212"/>
      <c r="AM52" s="212"/>
      <c r="AN52" s="212"/>
      <c r="AO52" s="212"/>
      <c r="AP52" s="212"/>
      <c r="AQ52" s="212"/>
      <c r="AR52" s="212"/>
      <c r="AS52" s="212"/>
      <c r="AT52" s="212"/>
      <c r="AU52" s="212"/>
      <c r="AV52" s="212"/>
      <c r="AW52" s="212"/>
      <c r="AX52" s="212"/>
      <c r="AY52" s="212"/>
      <c r="AZ52" s="212"/>
      <c r="BA52" s="212"/>
      <c r="BB52" s="212"/>
      <c r="BC52" s="213"/>
      <c r="BD52" s="75"/>
    </row>
    <row r="53" spans="3:56" x14ac:dyDescent="0.25">
      <c r="C53" s="203"/>
      <c r="D53" s="204"/>
      <c r="E53" s="204"/>
      <c r="F53" s="204"/>
      <c r="G53" s="204"/>
      <c r="H53" s="204"/>
      <c r="I53" s="204"/>
      <c r="J53" s="204"/>
      <c r="K53" s="204"/>
      <c r="L53" s="204"/>
      <c r="M53" s="204"/>
      <c r="N53" s="204"/>
      <c r="O53" s="204"/>
      <c r="P53" s="204"/>
      <c r="Q53" s="204"/>
      <c r="R53" s="205"/>
      <c r="S53" s="211"/>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12"/>
      <c r="AV53" s="212"/>
      <c r="AW53" s="212"/>
      <c r="AX53" s="212"/>
      <c r="AY53" s="212"/>
      <c r="AZ53" s="212"/>
      <c r="BA53" s="212"/>
      <c r="BB53" s="212"/>
      <c r="BC53" s="213"/>
      <c r="BD53" s="75"/>
    </row>
    <row r="54" spans="3:56" ht="12.75" customHeight="1" x14ac:dyDescent="0.25">
      <c r="C54" s="203"/>
      <c r="D54" s="204"/>
      <c r="E54" s="204"/>
      <c r="F54" s="204"/>
      <c r="G54" s="204"/>
      <c r="H54" s="204"/>
      <c r="I54" s="204"/>
      <c r="J54" s="204"/>
      <c r="K54" s="204"/>
      <c r="L54" s="204"/>
      <c r="M54" s="204"/>
      <c r="N54" s="204"/>
      <c r="O54" s="204"/>
      <c r="P54" s="204"/>
      <c r="Q54" s="204"/>
      <c r="R54" s="205"/>
      <c r="S54" s="211"/>
      <c r="T54" s="212"/>
      <c r="U54" s="212"/>
      <c r="V54" s="212"/>
      <c r="W54" s="212"/>
      <c r="X54" s="212"/>
      <c r="Y54" s="212"/>
      <c r="Z54" s="212"/>
      <c r="AA54" s="212"/>
      <c r="AB54" s="212"/>
      <c r="AC54" s="212"/>
      <c r="AD54" s="212"/>
      <c r="AE54" s="212"/>
      <c r="AF54" s="212"/>
      <c r="AG54" s="212"/>
      <c r="AH54" s="212"/>
      <c r="AI54" s="212"/>
      <c r="AJ54" s="212"/>
      <c r="AK54" s="212"/>
      <c r="AL54" s="212"/>
      <c r="AM54" s="212"/>
      <c r="AN54" s="212"/>
      <c r="AO54" s="212"/>
      <c r="AP54" s="212"/>
      <c r="AQ54" s="212"/>
      <c r="AR54" s="212"/>
      <c r="AS54" s="212"/>
      <c r="AT54" s="212"/>
      <c r="AU54" s="212"/>
      <c r="AV54" s="212"/>
      <c r="AW54" s="212"/>
      <c r="AX54" s="212"/>
      <c r="AY54" s="212"/>
      <c r="AZ54" s="212"/>
      <c r="BA54" s="212"/>
      <c r="BB54" s="212"/>
      <c r="BC54" s="213"/>
      <c r="BD54" s="75"/>
    </row>
    <row r="55" spans="3:56" x14ac:dyDescent="0.25">
      <c r="C55" s="203"/>
      <c r="D55" s="204"/>
      <c r="E55" s="204"/>
      <c r="F55" s="204"/>
      <c r="G55" s="204"/>
      <c r="H55" s="204"/>
      <c r="I55" s="204"/>
      <c r="J55" s="204"/>
      <c r="K55" s="204"/>
      <c r="L55" s="204"/>
      <c r="M55" s="204"/>
      <c r="N55" s="204"/>
      <c r="O55" s="204"/>
      <c r="P55" s="204"/>
      <c r="Q55" s="204"/>
      <c r="R55" s="205"/>
      <c r="S55" s="211"/>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3"/>
      <c r="BD55" s="75"/>
    </row>
    <row r="56" spans="3:56" x14ac:dyDescent="0.25">
      <c r="C56" s="203"/>
      <c r="D56" s="204"/>
      <c r="E56" s="204"/>
      <c r="F56" s="204"/>
      <c r="G56" s="204"/>
      <c r="H56" s="204"/>
      <c r="I56" s="204"/>
      <c r="J56" s="204"/>
      <c r="K56" s="204"/>
      <c r="L56" s="204"/>
      <c r="M56" s="204"/>
      <c r="N56" s="204"/>
      <c r="O56" s="204"/>
      <c r="P56" s="204"/>
      <c r="Q56" s="204"/>
      <c r="R56" s="205"/>
      <c r="S56" s="211"/>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212"/>
      <c r="AZ56" s="212"/>
      <c r="BA56" s="212"/>
      <c r="BB56" s="212"/>
      <c r="BC56" s="213"/>
      <c r="BD56" s="75"/>
    </row>
    <row r="57" spans="3:56" x14ac:dyDescent="0.25">
      <c r="C57" s="203"/>
      <c r="D57" s="204"/>
      <c r="E57" s="204"/>
      <c r="F57" s="204"/>
      <c r="G57" s="204"/>
      <c r="H57" s="204"/>
      <c r="I57" s="204"/>
      <c r="J57" s="204"/>
      <c r="K57" s="204"/>
      <c r="L57" s="204"/>
      <c r="M57" s="204"/>
      <c r="N57" s="204"/>
      <c r="O57" s="204"/>
      <c r="P57" s="204"/>
      <c r="Q57" s="204"/>
      <c r="R57" s="205"/>
      <c r="S57" s="211"/>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c r="AY57" s="212"/>
      <c r="AZ57" s="212"/>
      <c r="BA57" s="212"/>
      <c r="BB57" s="212"/>
      <c r="BC57" s="213"/>
      <c r="BD57" s="75"/>
    </row>
    <row r="58" spans="3:56" x14ac:dyDescent="0.25">
      <c r="C58" s="203"/>
      <c r="D58" s="204"/>
      <c r="E58" s="204"/>
      <c r="F58" s="204"/>
      <c r="G58" s="204"/>
      <c r="H58" s="204"/>
      <c r="I58" s="204"/>
      <c r="J58" s="204"/>
      <c r="K58" s="204"/>
      <c r="L58" s="204"/>
      <c r="M58" s="204"/>
      <c r="N58" s="204"/>
      <c r="O58" s="204"/>
      <c r="P58" s="204"/>
      <c r="Q58" s="204"/>
      <c r="R58" s="205"/>
      <c r="S58" s="211"/>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c r="AY58" s="212"/>
      <c r="AZ58" s="212"/>
      <c r="BA58" s="212"/>
      <c r="BB58" s="212"/>
      <c r="BC58" s="213"/>
      <c r="BD58" s="75"/>
    </row>
    <row r="59" spans="3:56" x14ac:dyDescent="0.25">
      <c r="C59" s="203"/>
      <c r="D59" s="204"/>
      <c r="E59" s="204"/>
      <c r="F59" s="204"/>
      <c r="G59" s="204"/>
      <c r="H59" s="204"/>
      <c r="I59" s="204"/>
      <c r="J59" s="204"/>
      <c r="K59" s="204"/>
      <c r="L59" s="204"/>
      <c r="M59" s="204"/>
      <c r="N59" s="204"/>
      <c r="O59" s="204"/>
      <c r="P59" s="204"/>
      <c r="Q59" s="204"/>
      <c r="R59" s="205"/>
      <c r="S59" s="211"/>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3"/>
      <c r="BD59" s="75"/>
    </row>
    <row r="60" spans="3:56" x14ac:dyDescent="0.25">
      <c r="C60" s="203"/>
      <c r="D60" s="204"/>
      <c r="E60" s="204"/>
      <c r="F60" s="204"/>
      <c r="G60" s="204"/>
      <c r="H60" s="204"/>
      <c r="I60" s="204"/>
      <c r="J60" s="204"/>
      <c r="K60" s="204"/>
      <c r="L60" s="204"/>
      <c r="M60" s="204"/>
      <c r="N60" s="204"/>
      <c r="O60" s="204"/>
      <c r="P60" s="204"/>
      <c r="Q60" s="204"/>
      <c r="R60" s="205"/>
      <c r="S60" s="214"/>
      <c r="T60" s="215"/>
      <c r="U60" s="215"/>
      <c r="V60" s="215"/>
      <c r="W60" s="215"/>
      <c r="X60" s="215"/>
      <c r="Y60" s="215"/>
      <c r="Z60" s="215"/>
      <c r="AA60" s="215"/>
      <c r="AB60" s="215"/>
      <c r="AC60" s="215"/>
      <c r="AD60" s="215"/>
      <c r="AE60" s="215"/>
      <c r="AF60" s="215"/>
      <c r="AG60" s="215"/>
      <c r="AH60" s="215"/>
      <c r="AI60" s="215"/>
      <c r="AJ60" s="215"/>
      <c r="AK60" s="215"/>
      <c r="AL60" s="215"/>
      <c r="AM60" s="215"/>
      <c r="AN60" s="215"/>
      <c r="AO60" s="215"/>
      <c r="AP60" s="215"/>
      <c r="AQ60" s="215"/>
      <c r="AR60" s="215"/>
      <c r="AS60" s="215"/>
      <c r="AT60" s="215"/>
      <c r="AU60" s="215"/>
      <c r="AV60" s="215"/>
      <c r="AW60" s="215"/>
      <c r="AX60" s="215"/>
      <c r="AY60" s="215"/>
      <c r="AZ60" s="215"/>
      <c r="BA60" s="215"/>
      <c r="BB60" s="215"/>
      <c r="BC60" s="216"/>
      <c r="BD60" s="75"/>
    </row>
    <row r="61" spans="3:56" ht="12.75" customHeight="1" x14ac:dyDescent="0.25">
      <c r="C61" s="203"/>
      <c r="D61" s="204"/>
      <c r="E61" s="204"/>
      <c r="F61" s="204"/>
      <c r="G61" s="204"/>
      <c r="H61" s="204"/>
      <c r="I61" s="204"/>
      <c r="J61" s="204"/>
      <c r="K61" s="204"/>
      <c r="L61" s="204"/>
      <c r="M61" s="204"/>
      <c r="N61" s="204"/>
      <c r="O61" s="204"/>
      <c r="P61" s="204"/>
      <c r="Q61" s="204"/>
      <c r="R61" s="204"/>
      <c r="S61" s="187" t="s">
        <v>18</v>
      </c>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210"/>
    </row>
    <row r="62" spans="3:56" ht="5.0999999999999996" customHeight="1" x14ac:dyDescent="0.25">
      <c r="C62" s="203"/>
      <c r="D62" s="204"/>
      <c r="E62" s="204"/>
      <c r="F62" s="204"/>
      <c r="G62" s="204"/>
      <c r="H62" s="204"/>
      <c r="I62" s="204"/>
      <c r="J62" s="204"/>
      <c r="K62" s="204"/>
      <c r="L62" s="204"/>
      <c r="M62" s="204"/>
      <c r="N62" s="204"/>
      <c r="O62" s="204"/>
      <c r="P62" s="204"/>
      <c r="Q62" s="204"/>
      <c r="R62" s="205"/>
      <c r="S62" s="79"/>
      <c r="T62" s="80"/>
      <c r="U62" s="80"/>
      <c r="V62" s="80"/>
      <c r="W62" s="80"/>
      <c r="X62" s="80"/>
      <c r="Y62" s="81"/>
      <c r="Z62" s="81"/>
      <c r="AA62" s="81"/>
      <c r="AB62" s="81"/>
      <c r="AC62" s="81"/>
      <c r="AD62" s="81"/>
      <c r="AE62" s="81"/>
      <c r="AF62" s="81"/>
      <c r="AG62" s="81"/>
      <c r="AH62" s="81"/>
      <c r="AI62" s="81"/>
      <c r="AJ62" s="81"/>
      <c r="AK62" s="81"/>
      <c r="AL62" s="81"/>
      <c r="AM62" s="81"/>
      <c r="AN62" s="81"/>
      <c r="AO62" s="81"/>
      <c r="AP62" s="81"/>
      <c r="AQ62" s="81"/>
      <c r="AR62" s="81"/>
      <c r="AS62" s="81"/>
      <c r="AT62" s="81"/>
      <c r="AU62" s="81"/>
      <c r="AV62" s="81"/>
      <c r="AW62" s="81"/>
      <c r="AX62" s="81"/>
      <c r="AY62" s="81"/>
      <c r="AZ62" s="81"/>
      <c r="BA62" s="81"/>
      <c r="BB62" s="81"/>
      <c r="BC62" s="81"/>
      <c r="BD62" s="75"/>
    </row>
    <row r="63" spans="3:56" x14ac:dyDescent="0.25">
      <c r="C63" s="203"/>
      <c r="D63" s="204"/>
      <c r="E63" s="204"/>
      <c r="F63" s="204"/>
      <c r="G63" s="204"/>
      <c r="H63" s="204"/>
      <c r="I63" s="204"/>
      <c r="J63" s="204"/>
      <c r="K63" s="204"/>
      <c r="L63" s="204"/>
      <c r="M63" s="204"/>
      <c r="N63" s="204"/>
      <c r="O63" s="204"/>
      <c r="P63" s="204"/>
      <c r="Q63" s="204"/>
      <c r="R63" s="205"/>
      <c r="S63" s="211" t="s">
        <v>170</v>
      </c>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12"/>
      <c r="AV63" s="212"/>
      <c r="AW63" s="212"/>
      <c r="AX63" s="212"/>
      <c r="AY63" s="212"/>
      <c r="AZ63" s="212"/>
      <c r="BA63" s="212"/>
      <c r="BB63" s="212"/>
      <c r="BC63" s="213"/>
      <c r="BD63" s="75"/>
    </row>
    <row r="64" spans="3:56" x14ac:dyDescent="0.25">
      <c r="C64" s="203"/>
      <c r="D64" s="204"/>
      <c r="E64" s="204"/>
      <c r="F64" s="204"/>
      <c r="G64" s="204"/>
      <c r="H64" s="204"/>
      <c r="I64" s="204"/>
      <c r="J64" s="204"/>
      <c r="K64" s="204"/>
      <c r="L64" s="204"/>
      <c r="M64" s="204"/>
      <c r="N64" s="204"/>
      <c r="O64" s="204"/>
      <c r="P64" s="204"/>
      <c r="Q64" s="204"/>
      <c r="R64" s="205"/>
      <c r="S64" s="211"/>
      <c r="T64" s="212"/>
      <c r="U64" s="212"/>
      <c r="V64" s="212"/>
      <c r="W64" s="212"/>
      <c r="X64" s="212"/>
      <c r="Y64" s="212"/>
      <c r="Z64" s="212"/>
      <c r="AA64" s="212"/>
      <c r="AB64" s="212"/>
      <c r="AC64" s="212"/>
      <c r="AD64" s="212"/>
      <c r="AE64" s="212"/>
      <c r="AF64" s="212"/>
      <c r="AG64" s="212"/>
      <c r="AH64" s="212"/>
      <c r="AI64" s="212"/>
      <c r="AJ64" s="212"/>
      <c r="AK64" s="212"/>
      <c r="AL64" s="212"/>
      <c r="AM64" s="212"/>
      <c r="AN64" s="212"/>
      <c r="AO64" s="212"/>
      <c r="AP64" s="212"/>
      <c r="AQ64" s="212"/>
      <c r="AR64" s="212"/>
      <c r="AS64" s="212"/>
      <c r="AT64" s="212"/>
      <c r="AU64" s="212"/>
      <c r="AV64" s="212"/>
      <c r="AW64" s="212"/>
      <c r="AX64" s="212"/>
      <c r="AY64" s="212"/>
      <c r="AZ64" s="212"/>
      <c r="BA64" s="212"/>
      <c r="BB64" s="212"/>
      <c r="BC64" s="213"/>
      <c r="BD64" s="75"/>
    </row>
    <row r="65" spans="2:56" x14ac:dyDescent="0.25">
      <c r="C65" s="203"/>
      <c r="D65" s="204"/>
      <c r="E65" s="204"/>
      <c r="F65" s="204"/>
      <c r="G65" s="204"/>
      <c r="H65" s="204"/>
      <c r="I65" s="204"/>
      <c r="J65" s="204"/>
      <c r="K65" s="204"/>
      <c r="L65" s="204"/>
      <c r="M65" s="204"/>
      <c r="N65" s="204"/>
      <c r="O65" s="204"/>
      <c r="P65" s="204"/>
      <c r="Q65" s="204"/>
      <c r="R65" s="205"/>
      <c r="S65" s="211"/>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12"/>
      <c r="AV65" s="212"/>
      <c r="AW65" s="212"/>
      <c r="AX65" s="212"/>
      <c r="AY65" s="212"/>
      <c r="AZ65" s="212"/>
      <c r="BA65" s="212"/>
      <c r="BB65" s="212"/>
      <c r="BC65" s="213"/>
      <c r="BD65" s="75"/>
    </row>
    <row r="66" spans="2:56" x14ac:dyDescent="0.25">
      <c r="C66" s="203"/>
      <c r="D66" s="204"/>
      <c r="E66" s="204"/>
      <c r="F66" s="204"/>
      <c r="G66" s="204"/>
      <c r="H66" s="204"/>
      <c r="I66" s="204"/>
      <c r="J66" s="204"/>
      <c r="K66" s="204"/>
      <c r="L66" s="204"/>
      <c r="M66" s="204"/>
      <c r="N66" s="204"/>
      <c r="O66" s="204"/>
      <c r="P66" s="204"/>
      <c r="Q66" s="204"/>
      <c r="R66" s="205"/>
      <c r="S66" s="211"/>
      <c r="T66" s="212"/>
      <c r="U66" s="212"/>
      <c r="V66" s="212"/>
      <c r="W66" s="212"/>
      <c r="X66" s="212"/>
      <c r="Y66" s="212"/>
      <c r="Z66" s="212"/>
      <c r="AA66" s="212"/>
      <c r="AB66" s="212"/>
      <c r="AC66" s="212"/>
      <c r="AD66" s="212"/>
      <c r="AE66" s="212"/>
      <c r="AF66" s="212"/>
      <c r="AG66" s="212"/>
      <c r="AH66" s="212"/>
      <c r="AI66" s="212"/>
      <c r="AJ66" s="212"/>
      <c r="AK66" s="212"/>
      <c r="AL66" s="212"/>
      <c r="AM66" s="212"/>
      <c r="AN66" s="212"/>
      <c r="AO66" s="212"/>
      <c r="AP66" s="212"/>
      <c r="AQ66" s="212"/>
      <c r="AR66" s="212"/>
      <c r="AS66" s="212"/>
      <c r="AT66" s="212"/>
      <c r="AU66" s="212"/>
      <c r="AV66" s="212"/>
      <c r="AW66" s="212"/>
      <c r="AX66" s="212"/>
      <c r="AY66" s="212"/>
      <c r="AZ66" s="212"/>
      <c r="BA66" s="212"/>
      <c r="BB66" s="212"/>
      <c r="BC66" s="213"/>
      <c r="BD66" s="75"/>
    </row>
    <row r="67" spans="2:56" x14ac:dyDescent="0.25">
      <c r="C67" s="203"/>
      <c r="D67" s="204"/>
      <c r="E67" s="204"/>
      <c r="F67" s="204"/>
      <c r="G67" s="204"/>
      <c r="H67" s="204"/>
      <c r="I67" s="204"/>
      <c r="J67" s="204"/>
      <c r="K67" s="204"/>
      <c r="L67" s="204"/>
      <c r="M67" s="204"/>
      <c r="N67" s="204"/>
      <c r="O67" s="204"/>
      <c r="P67" s="204"/>
      <c r="Q67" s="204"/>
      <c r="R67" s="205"/>
      <c r="S67" s="214"/>
      <c r="T67" s="215"/>
      <c r="U67" s="215"/>
      <c r="V67" s="215"/>
      <c r="W67" s="215"/>
      <c r="X67" s="215"/>
      <c r="Y67" s="215"/>
      <c r="Z67" s="215"/>
      <c r="AA67" s="215"/>
      <c r="AB67" s="215"/>
      <c r="AC67" s="215"/>
      <c r="AD67" s="215"/>
      <c r="AE67" s="215"/>
      <c r="AF67" s="215"/>
      <c r="AG67" s="215"/>
      <c r="AH67" s="215"/>
      <c r="AI67" s="215"/>
      <c r="AJ67" s="215"/>
      <c r="AK67" s="215"/>
      <c r="AL67" s="215"/>
      <c r="AM67" s="215"/>
      <c r="AN67" s="215"/>
      <c r="AO67" s="215"/>
      <c r="AP67" s="215"/>
      <c r="AQ67" s="215"/>
      <c r="AR67" s="215"/>
      <c r="AS67" s="215"/>
      <c r="AT67" s="215"/>
      <c r="AU67" s="215"/>
      <c r="AV67" s="215"/>
      <c r="AW67" s="215"/>
      <c r="AX67" s="215"/>
      <c r="AY67" s="215"/>
      <c r="AZ67" s="215"/>
      <c r="BA67" s="215"/>
      <c r="BB67" s="215"/>
      <c r="BC67" s="216"/>
      <c r="BD67" s="75"/>
    </row>
    <row r="68" spans="2:56" ht="5.0999999999999996" customHeight="1" x14ac:dyDescent="0.25">
      <c r="C68" s="206"/>
      <c r="D68" s="207"/>
      <c r="E68" s="207"/>
      <c r="F68" s="207"/>
      <c r="G68" s="207"/>
      <c r="H68" s="207"/>
      <c r="I68" s="207"/>
      <c r="J68" s="207"/>
      <c r="K68" s="207"/>
      <c r="L68" s="207"/>
      <c r="M68" s="207"/>
      <c r="N68" s="207"/>
      <c r="O68" s="207"/>
      <c r="P68" s="207"/>
      <c r="Q68" s="207"/>
      <c r="R68" s="207"/>
      <c r="S68" s="24"/>
      <c r="T68" s="24"/>
      <c r="U68" s="24"/>
      <c r="V68" s="24"/>
      <c r="W68" s="24"/>
      <c r="X68" s="24"/>
      <c r="Y68" s="76"/>
      <c r="Z68" s="76"/>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7"/>
    </row>
    <row r="69" spans="2:56" ht="5.0999999999999996" customHeight="1" x14ac:dyDescent="0.25">
      <c r="C69" s="12"/>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6"/>
    </row>
    <row r="70" spans="2:56" ht="12.75" customHeight="1" x14ac:dyDescent="0.25">
      <c r="C70" s="164" t="s">
        <v>102</v>
      </c>
      <c r="D70" s="165"/>
      <c r="E70" s="165"/>
      <c r="F70" s="165"/>
      <c r="G70" s="165"/>
      <c r="H70" s="165"/>
      <c r="I70" s="165"/>
      <c r="J70" s="165"/>
      <c r="K70" s="165"/>
      <c r="L70" s="165"/>
      <c r="M70" s="165"/>
      <c r="N70" s="165"/>
      <c r="O70" s="165"/>
      <c r="P70" s="165"/>
      <c r="Q70" s="165"/>
      <c r="R70" s="165"/>
      <c r="S70" s="165"/>
      <c r="T70" s="165"/>
      <c r="U70" s="165"/>
      <c r="V70" s="165"/>
      <c r="W70" s="165"/>
      <c r="X70" s="166"/>
      <c r="Y70" s="170"/>
      <c r="Z70" s="171"/>
      <c r="AA70" s="171"/>
      <c r="AB70" s="171"/>
      <c r="AC70" s="171"/>
      <c r="AD70" s="171"/>
      <c r="AE70" s="171"/>
      <c r="AF70" s="171"/>
      <c r="AG70" s="171"/>
      <c r="AH70" s="171"/>
      <c r="AI70" s="171"/>
      <c r="AJ70" s="171"/>
      <c r="AK70" s="171"/>
      <c r="AL70" s="171"/>
      <c r="AM70" s="171"/>
      <c r="AN70" s="171"/>
      <c r="AO70" s="171"/>
      <c r="AP70" s="171"/>
      <c r="AQ70" s="171"/>
      <c r="AR70" s="171"/>
      <c r="AS70" s="171"/>
      <c r="AT70" s="171"/>
      <c r="AU70" s="171"/>
      <c r="AV70" s="171"/>
      <c r="AW70" s="171"/>
      <c r="AX70" s="171"/>
      <c r="AY70" s="171"/>
      <c r="AZ70" s="171"/>
      <c r="BA70" s="171"/>
      <c r="BB70" s="171"/>
      <c r="BC70" s="171"/>
      <c r="BD70" s="172"/>
    </row>
    <row r="71" spans="2:56" ht="12.75" customHeight="1" thickBot="1" x14ac:dyDescent="0.3">
      <c r="C71" s="167"/>
      <c r="D71" s="168"/>
      <c r="E71" s="168"/>
      <c r="F71" s="168"/>
      <c r="G71" s="168"/>
      <c r="H71" s="168"/>
      <c r="I71" s="168"/>
      <c r="J71" s="168"/>
      <c r="K71" s="168"/>
      <c r="L71" s="168"/>
      <c r="M71" s="168"/>
      <c r="N71" s="168"/>
      <c r="O71" s="168"/>
      <c r="P71" s="168"/>
      <c r="Q71" s="168"/>
      <c r="R71" s="168"/>
      <c r="S71" s="168"/>
      <c r="T71" s="168"/>
      <c r="U71" s="168"/>
      <c r="V71" s="168"/>
      <c r="W71" s="168"/>
      <c r="X71" s="169"/>
      <c r="Y71" s="173"/>
      <c r="Z71" s="174"/>
      <c r="AA71" s="174"/>
      <c r="AB71" s="174"/>
      <c r="AC71" s="174"/>
      <c r="AD71" s="174"/>
      <c r="AE71" s="174"/>
      <c r="AF71" s="174"/>
      <c r="AG71" s="174"/>
      <c r="AH71" s="174"/>
      <c r="AI71" s="174"/>
      <c r="AJ71" s="174"/>
      <c r="AK71" s="174"/>
      <c r="AL71" s="174"/>
      <c r="AM71" s="174"/>
      <c r="AN71" s="174"/>
      <c r="AO71" s="174"/>
      <c r="AP71" s="174"/>
      <c r="AQ71" s="174"/>
      <c r="AR71" s="174"/>
      <c r="AS71" s="174"/>
      <c r="AT71" s="174"/>
      <c r="AU71" s="174"/>
      <c r="AV71" s="174"/>
      <c r="AW71" s="174"/>
      <c r="AX71" s="174"/>
      <c r="AY71" s="174"/>
      <c r="AZ71" s="174"/>
      <c r="BA71" s="174"/>
      <c r="BB71" s="174"/>
      <c r="BC71" s="174"/>
      <c r="BD71" s="175"/>
    </row>
    <row r="72" spans="2:56" ht="12.75" customHeight="1" x14ac:dyDescent="0.25">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c r="AV72" s="13"/>
      <c r="AW72" s="13"/>
      <c r="AX72" s="13"/>
      <c r="AY72" s="13"/>
      <c r="AZ72" s="13"/>
      <c r="BA72" s="13"/>
      <c r="BB72" s="13"/>
      <c r="BC72" s="13"/>
      <c r="BD72" s="13"/>
    </row>
    <row r="73" spans="2:56" ht="12.75" customHeight="1" x14ac:dyDescent="0.25">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row>
    <row r="74" spans="2:56" ht="12.75" customHeight="1" x14ac:dyDescent="0.25">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3"/>
      <c r="AP74" s="176" t="s">
        <v>81</v>
      </c>
      <c r="AQ74" s="176"/>
      <c r="AR74" s="176"/>
      <c r="AS74" s="176"/>
      <c r="AT74" s="176"/>
      <c r="AU74" s="176"/>
      <c r="AV74" s="176"/>
      <c r="AW74" s="176"/>
      <c r="AX74" s="176"/>
      <c r="AY74" s="176"/>
      <c r="AZ74" s="176"/>
      <c r="BA74" s="176"/>
      <c r="BB74" s="176"/>
      <c r="BC74" s="176"/>
      <c r="BD74" s="176"/>
    </row>
    <row r="75" spans="2:56" ht="12.75" customHeight="1" x14ac:dyDescent="0.25">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3"/>
      <c r="AP75" s="13"/>
      <c r="AQ75" s="13"/>
      <c r="AR75" s="13"/>
      <c r="AS75" s="13"/>
      <c r="AT75" s="13"/>
      <c r="AU75" s="13"/>
      <c r="AV75" s="13"/>
      <c r="AW75" s="13"/>
      <c r="AX75" s="13"/>
      <c r="AY75" s="13"/>
      <c r="AZ75" s="13"/>
      <c r="BA75" s="13"/>
      <c r="BB75" s="13"/>
      <c r="BC75" s="13"/>
      <c r="BD75" s="13"/>
    </row>
    <row r="76" spans="2:56" ht="12.75" customHeight="1" x14ac:dyDescent="0.25">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13"/>
      <c r="AZ76" s="13"/>
      <c r="BA76" s="13"/>
      <c r="BB76" s="13"/>
      <c r="BC76" s="13"/>
      <c r="BD76" s="13"/>
    </row>
    <row r="77" spans="2:56" ht="12.75" customHeight="1" x14ac:dyDescent="0.25">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row>
    <row r="78" spans="2:56" ht="12.75" customHeight="1" x14ac:dyDescent="0.25">
      <c r="I78" s="195" t="s">
        <v>1</v>
      </c>
      <c r="J78" s="195"/>
      <c r="K78" s="195"/>
      <c r="L78" s="195"/>
      <c r="M78" s="195"/>
      <c r="N78" s="195"/>
      <c r="O78" s="195"/>
      <c r="P78" s="195"/>
      <c r="Q78" s="195"/>
      <c r="R78" s="195"/>
      <c r="S78" s="195"/>
      <c r="T78" s="195"/>
      <c r="U78" s="195"/>
      <c r="V78" s="195"/>
      <c r="W78" s="195"/>
      <c r="X78" s="195"/>
      <c r="Y78" s="195"/>
      <c r="Z78" s="195"/>
      <c r="AA78" s="195"/>
      <c r="AB78" s="195"/>
      <c r="AC78" s="195"/>
      <c r="AD78" s="195"/>
      <c r="AE78" s="195"/>
      <c r="AF78" s="195"/>
      <c r="AG78" s="195"/>
      <c r="AH78" s="195"/>
      <c r="AI78" s="195"/>
      <c r="AJ78" s="195"/>
      <c r="AK78" s="195"/>
      <c r="AL78" s="195"/>
      <c r="AM78" s="195"/>
      <c r="AN78" s="195"/>
      <c r="AO78" s="195"/>
      <c r="AP78" s="195"/>
      <c r="AQ78" s="195"/>
      <c r="AR78" s="195"/>
      <c r="AS78" s="195"/>
      <c r="AT78" s="195"/>
      <c r="AU78" s="195"/>
      <c r="AV78" s="195"/>
      <c r="AW78" s="195"/>
      <c r="AX78" s="195"/>
    </row>
    <row r="79" spans="2:56" ht="12.75" customHeight="1" x14ac:dyDescent="0.25"/>
    <row r="80" spans="2:56" ht="12.75" customHeight="1" x14ac:dyDescent="0.25">
      <c r="I80" s="196" t="str">
        <f>IF(LEN(I4)&gt;0,I4," ")</f>
        <v xml:space="preserve"> </v>
      </c>
      <c r="J80" s="196"/>
      <c r="K80" s="196"/>
      <c r="L80" s="196"/>
      <c r="M80" s="196"/>
      <c r="N80" s="196"/>
      <c r="O80" s="196"/>
      <c r="P80" s="196"/>
      <c r="Q80" s="196"/>
      <c r="R80" s="196"/>
      <c r="S80" s="196"/>
      <c r="T80" s="196"/>
      <c r="U80" s="196"/>
      <c r="V80" s="196"/>
      <c r="W80" s="196"/>
      <c r="X80" s="196"/>
      <c r="Y80" s="196"/>
      <c r="Z80" s="196"/>
      <c r="AA80" s="196"/>
      <c r="AB80" s="196"/>
      <c r="AC80" s="196"/>
      <c r="AD80" s="196"/>
      <c r="AE80" s="196"/>
      <c r="AF80" s="196"/>
      <c r="AG80" s="196"/>
      <c r="AH80" s="196"/>
      <c r="AI80" s="196"/>
      <c r="AJ80" s="196"/>
      <c r="AK80" s="196"/>
      <c r="AL80" s="196"/>
      <c r="AM80" s="196"/>
      <c r="AN80" s="196"/>
      <c r="AO80" s="196"/>
      <c r="AP80" s="196"/>
      <c r="AQ80" s="196"/>
      <c r="AR80" s="196"/>
      <c r="AS80" s="196"/>
      <c r="AT80" s="196"/>
      <c r="AU80" s="196"/>
      <c r="AV80" s="196"/>
      <c r="AW80" s="196"/>
      <c r="AX80" s="196"/>
    </row>
    <row r="81" spans="3:56" ht="12.75" customHeight="1" x14ac:dyDescent="0.25">
      <c r="I81" s="197"/>
      <c r="J81" s="197"/>
      <c r="K81" s="197"/>
      <c r="L81" s="197"/>
      <c r="M81" s="197"/>
      <c r="N81" s="197"/>
      <c r="O81" s="197"/>
      <c r="P81" s="197"/>
      <c r="Q81" s="197"/>
      <c r="R81" s="197"/>
      <c r="S81" s="197"/>
      <c r="T81" s="197"/>
      <c r="U81" s="197"/>
      <c r="V81" s="197"/>
      <c r="W81" s="197"/>
      <c r="X81" s="197"/>
      <c r="Y81" s="197"/>
      <c r="Z81" s="197"/>
      <c r="AA81" s="197"/>
      <c r="AB81" s="197"/>
      <c r="AC81" s="197"/>
      <c r="AD81" s="197"/>
      <c r="AE81" s="197"/>
      <c r="AF81" s="197"/>
      <c r="AG81" s="197"/>
      <c r="AH81" s="197"/>
      <c r="AI81" s="197"/>
      <c r="AJ81" s="197"/>
      <c r="AK81" s="197"/>
      <c r="AL81" s="197"/>
      <c r="AM81" s="197"/>
      <c r="AN81" s="197"/>
      <c r="AO81" s="197"/>
      <c r="AP81" s="197"/>
      <c r="AQ81" s="197"/>
      <c r="AR81" s="197"/>
      <c r="AS81" s="197"/>
      <c r="AT81" s="197"/>
      <c r="AU81" s="197"/>
      <c r="AV81" s="197"/>
      <c r="AW81" s="197"/>
      <c r="AX81" s="197"/>
    </row>
    <row r="82" spans="3:56" ht="12.75" customHeight="1" x14ac:dyDescent="0.25"/>
    <row r="83" spans="3:56" ht="12.75" customHeight="1" x14ac:dyDescent="0.25">
      <c r="AU83" s="9" t="s">
        <v>0</v>
      </c>
      <c r="AV83" s="198" t="str">
        <f>IF(LEN(AV7)&gt;0,AV7," ")</f>
        <v xml:space="preserve"> </v>
      </c>
      <c r="AW83" s="199"/>
      <c r="AX83" s="199"/>
      <c r="AY83" s="199"/>
      <c r="AZ83" s="199"/>
      <c r="BA83" s="199"/>
      <c r="BB83" s="199"/>
      <c r="BC83" s="199"/>
      <c r="BD83" s="199"/>
    </row>
    <row r="84" spans="3:56" ht="12.75" customHeight="1" x14ac:dyDescent="0.25"/>
    <row r="85" spans="3:56" ht="12.75" customHeight="1" x14ac:dyDescent="0.25">
      <c r="AU85" s="9" t="s">
        <v>2</v>
      </c>
      <c r="AV85" s="198" t="str">
        <f>IF(LEN(AV9)&gt;0,AV9," ")</f>
        <v xml:space="preserve"> </v>
      </c>
      <c r="AW85" s="199"/>
      <c r="AX85" s="199"/>
      <c r="AY85" s="199"/>
      <c r="AZ85" s="199"/>
      <c r="BA85" s="199"/>
      <c r="BB85" s="199"/>
      <c r="BC85" s="199"/>
      <c r="BD85" s="199"/>
    </row>
    <row r="86" spans="3:56" ht="12.75" customHeight="1" x14ac:dyDescent="0.25"/>
    <row r="87" spans="3:56" ht="12.75" customHeight="1" x14ac:dyDescent="0.25">
      <c r="AE87" s="9" t="s">
        <v>10</v>
      </c>
      <c r="AF87" s="199" t="str">
        <f>IF(LEN(AF11)&gt;0,AF11," ")</f>
        <v xml:space="preserve"> </v>
      </c>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row>
    <row r="88" spans="3:56" ht="12.75" customHeight="1" thickBot="1" x14ac:dyDescent="0.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4"/>
      <c r="AF88" s="85"/>
      <c r="AG88" s="85"/>
      <c r="AH88" s="85"/>
      <c r="AI88" s="85"/>
      <c r="AJ88" s="85"/>
      <c r="AK88" s="85"/>
      <c r="AL88" s="85"/>
      <c r="AM88" s="85"/>
      <c r="AN88" s="85"/>
      <c r="AO88" s="85"/>
      <c r="AP88" s="85"/>
      <c r="AQ88" s="85"/>
      <c r="AR88" s="85"/>
      <c r="AS88" s="85"/>
      <c r="AT88" s="85"/>
      <c r="AU88" s="85"/>
      <c r="AV88" s="85"/>
      <c r="AW88" s="85"/>
      <c r="AX88" s="85"/>
      <c r="AY88" s="85"/>
      <c r="AZ88" s="85"/>
      <c r="BA88" s="85"/>
      <c r="BB88" s="85"/>
      <c r="BC88" s="85"/>
      <c r="BD88" s="85"/>
    </row>
    <row r="89" spans="3:56" x14ac:dyDescent="0.25">
      <c r="C89" s="186" t="s">
        <v>103</v>
      </c>
      <c r="D89" s="187"/>
      <c r="E89" s="187"/>
      <c r="F89" s="187"/>
      <c r="G89" s="187"/>
      <c r="H89" s="187"/>
      <c r="I89" s="187"/>
      <c r="J89" s="187"/>
      <c r="K89" s="187"/>
      <c r="L89" s="187"/>
      <c r="M89" s="187"/>
      <c r="N89" s="187"/>
      <c r="O89" s="187"/>
      <c r="P89" s="187"/>
      <c r="Q89" s="187"/>
      <c r="R89" s="187"/>
      <c r="S89" s="187"/>
      <c r="T89" s="187"/>
      <c r="U89" s="187"/>
      <c r="V89" s="187"/>
      <c r="W89" s="187"/>
      <c r="X89" s="188"/>
      <c r="Y89" s="189"/>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1"/>
    </row>
    <row r="90" spans="3:56" x14ac:dyDescent="0.25">
      <c r="C90" s="177"/>
      <c r="D90" s="178"/>
      <c r="E90" s="178"/>
      <c r="F90" s="178"/>
      <c r="G90" s="178"/>
      <c r="H90" s="178"/>
      <c r="I90" s="178"/>
      <c r="J90" s="178"/>
      <c r="K90" s="178"/>
      <c r="L90" s="178"/>
      <c r="M90" s="178"/>
      <c r="N90" s="178"/>
      <c r="O90" s="178"/>
      <c r="P90" s="178"/>
      <c r="Q90" s="178"/>
      <c r="R90" s="178"/>
      <c r="S90" s="178"/>
      <c r="T90" s="178"/>
      <c r="U90" s="178"/>
      <c r="V90" s="178"/>
      <c r="W90" s="178"/>
      <c r="X90" s="179"/>
      <c r="Y90" s="192"/>
      <c r="Z90" s="193"/>
      <c r="AA90" s="193"/>
      <c r="AB90" s="193"/>
      <c r="AC90" s="193"/>
      <c r="AD90" s="193"/>
      <c r="AE90" s="193"/>
      <c r="AF90" s="193"/>
      <c r="AG90" s="193"/>
      <c r="AH90" s="193"/>
      <c r="AI90" s="193"/>
      <c r="AJ90" s="193"/>
      <c r="AK90" s="193"/>
      <c r="AL90" s="193"/>
      <c r="AM90" s="193"/>
      <c r="AN90" s="193"/>
      <c r="AO90" s="193"/>
      <c r="AP90" s="193"/>
      <c r="AQ90" s="193"/>
      <c r="AR90" s="193"/>
      <c r="AS90" s="193"/>
      <c r="AT90" s="193"/>
      <c r="AU90" s="193"/>
      <c r="AV90" s="193"/>
      <c r="AW90" s="193"/>
      <c r="AX90" s="193"/>
      <c r="AY90" s="193"/>
      <c r="AZ90" s="193"/>
      <c r="BA90" s="193"/>
      <c r="BB90" s="193"/>
      <c r="BC90" s="193"/>
      <c r="BD90" s="194"/>
    </row>
    <row r="91" spans="3:56" ht="5.0999999999999996" customHeight="1" x14ac:dyDescent="0.25">
      <c r="C91" s="12"/>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6"/>
    </row>
    <row r="92" spans="3:56" x14ac:dyDescent="0.25">
      <c r="C92" s="164" t="s">
        <v>104</v>
      </c>
      <c r="D92" s="165"/>
      <c r="E92" s="165"/>
      <c r="F92" s="165"/>
      <c r="G92" s="165"/>
      <c r="H92" s="165"/>
      <c r="I92" s="165"/>
      <c r="J92" s="165"/>
      <c r="K92" s="165"/>
      <c r="L92" s="165"/>
      <c r="M92" s="165"/>
      <c r="N92" s="165"/>
      <c r="O92" s="165"/>
      <c r="P92" s="165"/>
      <c r="Q92" s="165"/>
      <c r="R92" s="165"/>
      <c r="S92" s="165"/>
      <c r="T92" s="165"/>
      <c r="U92" s="165"/>
      <c r="V92" s="165"/>
      <c r="W92" s="165"/>
      <c r="X92" s="166"/>
      <c r="Y92" s="180"/>
      <c r="Z92" s="181"/>
      <c r="AA92" s="181"/>
      <c r="AB92" s="181"/>
      <c r="AC92" s="181"/>
      <c r="AD92" s="181"/>
      <c r="AE92" s="181"/>
      <c r="AF92" s="181"/>
      <c r="AG92" s="181"/>
      <c r="AH92" s="181"/>
      <c r="AI92" s="181"/>
      <c r="AJ92" s="181"/>
      <c r="AK92" s="181"/>
      <c r="AL92" s="181"/>
      <c r="AM92" s="181"/>
      <c r="AN92" s="181"/>
      <c r="AO92" s="181"/>
      <c r="AP92" s="181"/>
      <c r="AQ92" s="181"/>
      <c r="AR92" s="181"/>
      <c r="AS92" s="181"/>
      <c r="AT92" s="181"/>
      <c r="AU92" s="181"/>
      <c r="AV92" s="181"/>
      <c r="AW92" s="181"/>
      <c r="AX92" s="181"/>
      <c r="AY92" s="181"/>
      <c r="AZ92" s="181"/>
      <c r="BA92" s="181"/>
      <c r="BB92" s="181"/>
      <c r="BC92" s="181"/>
      <c r="BD92" s="182"/>
    </row>
    <row r="93" spans="3:56" x14ac:dyDescent="0.25">
      <c r="C93" s="177"/>
      <c r="D93" s="178"/>
      <c r="E93" s="178"/>
      <c r="F93" s="178"/>
      <c r="G93" s="178"/>
      <c r="H93" s="178"/>
      <c r="I93" s="178"/>
      <c r="J93" s="178"/>
      <c r="K93" s="178"/>
      <c r="L93" s="178"/>
      <c r="M93" s="178"/>
      <c r="N93" s="178"/>
      <c r="O93" s="178"/>
      <c r="P93" s="178"/>
      <c r="Q93" s="178"/>
      <c r="R93" s="178"/>
      <c r="S93" s="178"/>
      <c r="T93" s="178"/>
      <c r="U93" s="178"/>
      <c r="V93" s="178"/>
      <c r="W93" s="178"/>
      <c r="X93" s="179"/>
      <c r="Y93" s="183"/>
      <c r="Z93" s="184"/>
      <c r="AA93" s="184"/>
      <c r="AB93" s="184"/>
      <c r="AC93" s="184"/>
      <c r="AD93" s="184"/>
      <c r="AE93" s="184"/>
      <c r="AF93" s="184"/>
      <c r="AG93" s="184"/>
      <c r="AH93" s="184"/>
      <c r="AI93" s="184"/>
      <c r="AJ93" s="184"/>
      <c r="AK93" s="184"/>
      <c r="AL93" s="184"/>
      <c r="AM93" s="184"/>
      <c r="AN93" s="184"/>
      <c r="AO93" s="184"/>
      <c r="AP93" s="184"/>
      <c r="AQ93" s="184"/>
      <c r="AR93" s="184"/>
      <c r="AS93" s="184"/>
      <c r="AT93" s="184"/>
      <c r="AU93" s="184"/>
      <c r="AV93" s="184"/>
      <c r="AW93" s="184"/>
      <c r="AX93" s="184"/>
      <c r="AY93" s="184"/>
      <c r="AZ93" s="184"/>
      <c r="BA93" s="184"/>
      <c r="BB93" s="184"/>
      <c r="BC93" s="184"/>
      <c r="BD93" s="185"/>
    </row>
    <row r="94" spans="3:56" ht="5.0999999999999996" customHeight="1" x14ac:dyDescent="0.25">
      <c r="C94" s="12"/>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6"/>
    </row>
    <row r="95" spans="3:56" ht="12.75" customHeight="1" x14ac:dyDescent="0.25">
      <c r="C95" s="164" t="s">
        <v>105</v>
      </c>
      <c r="D95" s="165"/>
      <c r="E95" s="165"/>
      <c r="F95" s="165"/>
      <c r="G95" s="165"/>
      <c r="H95" s="165"/>
      <c r="I95" s="165"/>
      <c r="J95" s="165"/>
      <c r="K95" s="165"/>
      <c r="L95" s="165"/>
      <c r="M95" s="165"/>
      <c r="N95" s="165"/>
      <c r="O95" s="165"/>
      <c r="P95" s="165"/>
      <c r="Q95" s="165"/>
      <c r="R95" s="165"/>
      <c r="S95" s="165"/>
      <c r="T95" s="165"/>
      <c r="U95" s="165"/>
      <c r="V95" s="165"/>
      <c r="W95" s="165"/>
      <c r="X95" s="166"/>
      <c r="Y95" s="180"/>
      <c r="Z95" s="181"/>
      <c r="AA95" s="181"/>
      <c r="AB95" s="181"/>
      <c r="AC95" s="181"/>
      <c r="AD95" s="181"/>
      <c r="AE95" s="181"/>
      <c r="AF95" s="181"/>
      <c r="AG95" s="181"/>
      <c r="AH95" s="181"/>
      <c r="AI95" s="181"/>
      <c r="AJ95" s="181"/>
      <c r="AK95" s="181"/>
      <c r="AL95" s="181"/>
      <c r="AM95" s="181"/>
      <c r="AN95" s="181"/>
      <c r="AO95" s="181"/>
      <c r="AP95" s="181"/>
      <c r="AQ95" s="181"/>
      <c r="AR95" s="181"/>
      <c r="AS95" s="181"/>
      <c r="AT95" s="181"/>
      <c r="AU95" s="181"/>
      <c r="AV95" s="181"/>
      <c r="AW95" s="181"/>
      <c r="AX95" s="181"/>
      <c r="AY95" s="181"/>
      <c r="AZ95" s="181"/>
      <c r="BA95" s="181"/>
      <c r="BB95" s="181"/>
      <c r="BC95" s="181"/>
      <c r="BD95" s="182"/>
    </row>
    <row r="96" spans="3:56" ht="12.75" customHeight="1" x14ac:dyDescent="0.25">
      <c r="C96" s="177"/>
      <c r="D96" s="178"/>
      <c r="E96" s="178"/>
      <c r="F96" s="178"/>
      <c r="G96" s="178"/>
      <c r="H96" s="178"/>
      <c r="I96" s="178"/>
      <c r="J96" s="178"/>
      <c r="K96" s="178"/>
      <c r="L96" s="178"/>
      <c r="M96" s="178"/>
      <c r="N96" s="178"/>
      <c r="O96" s="178"/>
      <c r="P96" s="178"/>
      <c r="Q96" s="178"/>
      <c r="R96" s="178"/>
      <c r="S96" s="178"/>
      <c r="T96" s="178"/>
      <c r="U96" s="178"/>
      <c r="V96" s="178"/>
      <c r="W96" s="178"/>
      <c r="X96" s="179"/>
      <c r="Y96" s="183"/>
      <c r="Z96" s="184"/>
      <c r="AA96" s="184"/>
      <c r="AB96" s="184"/>
      <c r="AC96" s="184"/>
      <c r="AD96" s="184"/>
      <c r="AE96" s="184"/>
      <c r="AF96" s="184"/>
      <c r="AG96" s="184"/>
      <c r="AH96" s="184"/>
      <c r="AI96" s="184"/>
      <c r="AJ96" s="184"/>
      <c r="AK96" s="184"/>
      <c r="AL96" s="184"/>
      <c r="AM96" s="184"/>
      <c r="AN96" s="184"/>
      <c r="AO96" s="184"/>
      <c r="AP96" s="184"/>
      <c r="AQ96" s="184"/>
      <c r="AR96" s="184"/>
      <c r="AS96" s="184"/>
      <c r="AT96" s="184"/>
      <c r="AU96" s="184"/>
      <c r="AV96" s="184"/>
      <c r="AW96" s="184"/>
      <c r="AX96" s="184"/>
      <c r="AY96" s="184"/>
      <c r="AZ96" s="184"/>
      <c r="BA96" s="184"/>
      <c r="BB96" s="184"/>
      <c r="BC96" s="184"/>
      <c r="BD96" s="185"/>
    </row>
    <row r="97" spans="3:56" ht="5.0999999999999996" customHeight="1" x14ac:dyDescent="0.25">
      <c r="C97" s="12"/>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6"/>
    </row>
    <row r="98" spans="3:56" ht="12.75" customHeight="1" x14ac:dyDescent="0.25">
      <c r="C98" s="164" t="s">
        <v>106</v>
      </c>
      <c r="D98" s="165"/>
      <c r="E98" s="165"/>
      <c r="F98" s="165"/>
      <c r="G98" s="165"/>
      <c r="H98" s="165"/>
      <c r="I98" s="165"/>
      <c r="J98" s="165"/>
      <c r="K98" s="165"/>
      <c r="L98" s="165"/>
      <c r="M98" s="165"/>
      <c r="N98" s="165"/>
      <c r="O98" s="165"/>
      <c r="P98" s="165"/>
      <c r="Q98" s="165"/>
      <c r="R98" s="165"/>
      <c r="S98" s="165"/>
      <c r="T98" s="165"/>
      <c r="U98" s="165"/>
      <c r="V98" s="165"/>
      <c r="W98" s="165"/>
      <c r="X98" s="166"/>
      <c r="Y98" s="180"/>
      <c r="Z98" s="181"/>
      <c r="AA98" s="181"/>
      <c r="AB98" s="181"/>
      <c r="AC98" s="181"/>
      <c r="AD98" s="181"/>
      <c r="AE98" s="181"/>
      <c r="AF98" s="181"/>
      <c r="AG98" s="181"/>
      <c r="AH98" s="181"/>
      <c r="AI98" s="181"/>
      <c r="AJ98" s="181"/>
      <c r="AK98" s="181"/>
      <c r="AL98" s="181"/>
      <c r="AM98" s="181"/>
      <c r="AN98" s="181"/>
      <c r="AO98" s="181"/>
      <c r="AP98" s="181"/>
      <c r="AQ98" s="181"/>
      <c r="AR98" s="181"/>
      <c r="AS98" s="181"/>
      <c r="AT98" s="181"/>
      <c r="AU98" s="181"/>
      <c r="AV98" s="181"/>
      <c r="AW98" s="181"/>
      <c r="AX98" s="181"/>
      <c r="AY98" s="181"/>
      <c r="AZ98" s="181"/>
      <c r="BA98" s="181"/>
      <c r="BB98" s="181"/>
      <c r="BC98" s="181"/>
      <c r="BD98" s="182"/>
    </row>
    <row r="99" spans="3:56" ht="12.75" customHeight="1" x14ac:dyDescent="0.25">
      <c r="C99" s="177"/>
      <c r="D99" s="178"/>
      <c r="E99" s="178"/>
      <c r="F99" s="178"/>
      <c r="G99" s="178"/>
      <c r="H99" s="178"/>
      <c r="I99" s="178"/>
      <c r="J99" s="178"/>
      <c r="K99" s="178"/>
      <c r="L99" s="178"/>
      <c r="M99" s="178"/>
      <c r="N99" s="178"/>
      <c r="O99" s="178"/>
      <c r="P99" s="178"/>
      <c r="Q99" s="178"/>
      <c r="R99" s="178"/>
      <c r="S99" s="178"/>
      <c r="T99" s="178"/>
      <c r="U99" s="178"/>
      <c r="V99" s="178"/>
      <c r="W99" s="178"/>
      <c r="X99" s="179"/>
      <c r="Y99" s="183"/>
      <c r="Z99" s="184"/>
      <c r="AA99" s="184"/>
      <c r="AB99" s="184"/>
      <c r="AC99" s="184"/>
      <c r="AD99" s="184"/>
      <c r="AE99" s="184"/>
      <c r="AF99" s="184"/>
      <c r="AG99" s="184"/>
      <c r="AH99" s="184"/>
      <c r="AI99" s="184"/>
      <c r="AJ99" s="184"/>
      <c r="AK99" s="184"/>
      <c r="AL99" s="184"/>
      <c r="AM99" s="184"/>
      <c r="AN99" s="184"/>
      <c r="AO99" s="184"/>
      <c r="AP99" s="184"/>
      <c r="AQ99" s="184"/>
      <c r="AR99" s="184"/>
      <c r="AS99" s="184"/>
      <c r="AT99" s="184"/>
      <c r="AU99" s="184"/>
      <c r="AV99" s="184"/>
      <c r="AW99" s="184"/>
      <c r="AX99" s="184"/>
      <c r="AY99" s="184"/>
      <c r="AZ99" s="184"/>
      <c r="BA99" s="184"/>
      <c r="BB99" s="184"/>
      <c r="BC99" s="184"/>
      <c r="BD99" s="185"/>
    </row>
    <row r="100" spans="3:56" ht="5.0999999999999996" customHeight="1" x14ac:dyDescent="0.25">
      <c r="C100" s="12"/>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6"/>
    </row>
    <row r="101" spans="3:56" ht="12.75" customHeight="1" x14ac:dyDescent="0.25">
      <c r="C101" s="164" t="s">
        <v>107</v>
      </c>
      <c r="D101" s="165"/>
      <c r="E101" s="165"/>
      <c r="F101" s="165"/>
      <c r="G101" s="165"/>
      <c r="H101" s="165"/>
      <c r="I101" s="165"/>
      <c r="J101" s="165"/>
      <c r="K101" s="165"/>
      <c r="L101" s="165"/>
      <c r="M101" s="165"/>
      <c r="N101" s="165"/>
      <c r="O101" s="165"/>
      <c r="P101" s="165"/>
      <c r="Q101" s="165"/>
      <c r="R101" s="165"/>
      <c r="S101" s="165"/>
      <c r="T101" s="165"/>
      <c r="U101" s="165"/>
      <c r="V101" s="165"/>
      <c r="W101" s="165"/>
      <c r="X101" s="166"/>
      <c r="Y101" s="180"/>
      <c r="Z101" s="181"/>
      <c r="AA101" s="181"/>
      <c r="AB101" s="181"/>
      <c r="AC101" s="181"/>
      <c r="AD101" s="181"/>
      <c r="AE101" s="181"/>
      <c r="AF101" s="181"/>
      <c r="AG101" s="181"/>
      <c r="AH101" s="181"/>
      <c r="AI101" s="181"/>
      <c r="AJ101" s="181"/>
      <c r="AK101" s="181"/>
      <c r="AL101" s="181"/>
      <c r="AM101" s="181"/>
      <c r="AN101" s="181"/>
      <c r="AO101" s="181"/>
      <c r="AP101" s="181"/>
      <c r="AQ101" s="181"/>
      <c r="AR101" s="181"/>
      <c r="AS101" s="181"/>
      <c r="AT101" s="181"/>
      <c r="AU101" s="181"/>
      <c r="AV101" s="181"/>
      <c r="AW101" s="181"/>
      <c r="AX101" s="181"/>
      <c r="AY101" s="181"/>
      <c r="AZ101" s="181"/>
      <c r="BA101" s="181"/>
      <c r="BB101" s="181"/>
      <c r="BC101" s="181"/>
      <c r="BD101" s="182"/>
    </row>
    <row r="102" spans="3:56" ht="12.75" customHeight="1" x14ac:dyDescent="0.25">
      <c r="C102" s="177"/>
      <c r="D102" s="178"/>
      <c r="E102" s="178"/>
      <c r="F102" s="178"/>
      <c r="G102" s="178"/>
      <c r="H102" s="178"/>
      <c r="I102" s="178"/>
      <c r="J102" s="178"/>
      <c r="K102" s="178"/>
      <c r="L102" s="178"/>
      <c r="M102" s="178"/>
      <c r="N102" s="178"/>
      <c r="O102" s="178"/>
      <c r="P102" s="178"/>
      <c r="Q102" s="178"/>
      <c r="R102" s="178"/>
      <c r="S102" s="178"/>
      <c r="T102" s="178"/>
      <c r="U102" s="178"/>
      <c r="V102" s="178"/>
      <c r="W102" s="178"/>
      <c r="X102" s="179"/>
      <c r="Y102" s="183"/>
      <c r="Z102" s="184"/>
      <c r="AA102" s="184"/>
      <c r="AB102" s="184"/>
      <c r="AC102" s="184"/>
      <c r="AD102" s="184"/>
      <c r="AE102" s="184"/>
      <c r="AF102" s="184"/>
      <c r="AG102" s="184"/>
      <c r="AH102" s="184"/>
      <c r="AI102" s="184"/>
      <c r="AJ102" s="184"/>
      <c r="AK102" s="184"/>
      <c r="AL102" s="184"/>
      <c r="AM102" s="184"/>
      <c r="AN102" s="184"/>
      <c r="AO102" s="184"/>
      <c r="AP102" s="184"/>
      <c r="AQ102" s="184"/>
      <c r="AR102" s="184"/>
      <c r="AS102" s="184"/>
      <c r="AT102" s="184"/>
      <c r="AU102" s="184"/>
      <c r="AV102" s="184"/>
      <c r="AW102" s="184"/>
      <c r="AX102" s="184"/>
      <c r="AY102" s="184"/>
      <c r="AZ102" s="184"/>
      <c r="BA102" s="184"/>
      <c r="BB102" s="184"/>
      <c r="BC102" s="184"/>
      <c r="BD102" s="185"/>
    </row>
    <row r="103" spans="3:56" ht="5.0999999999999996" customHeight="1" x14ac:dyDescent="0.25">
      <c r="C103" s="12"/>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6"/>
    </row>
    <row r="104" spans="3:56" ht="12.75" customHeight="1" x14ac:dyDescent="0.25">
      <c r="C104" s="164" t="s">
        <v>108</v>
      </c>
      <c r="D104" s="165"/>
      <c r="E104" s="165"/>
      <c r="F104" s="165"/>
      <c r="G104" s="165"/>
      <c r="H104" s="165"/>
      <c r="I104" s="165"/>
      <c r="J104" s="165"/>
      <c r="K104" s="165"/>
      <c r="L104" s="165"/>
      <c r="M104" s="165"/>
      <c r="N104" s="165"/>
      <c r="O104" s="165"/>
      <c r="P104" s="165"/>
      <c r="Q104" s="165"/>
      <c r="R104" s="165"/>
      <c r="S104" s="165"/>
      <c r="T104" s="165"/>
      <c r="U104" s="165"/>
      <c r="V104" s="165"/>
      <c r="W104" s="165"/>
      <c r="X104" s="166"/>
      <c r="Y104" s="180"/>
      <c r="Z104" s="181"/>
      <c r="AA104" s="181"/>
      <c r="AB104" s="181"/>
      <c r="AC104" s="181"/>
      <c r="AD104" s="181"/>
      <c r="AE104" s="181"/>
      <c r="AF104" s="181"/>
      <c r="AG104" s="181"/>
      <c r="AH104" s="181"/>
      <c r="AI104" s="181"/>
      <c r="AJ104" s="181"/>
      <c r="AK104" s="181"/>
      <c r="AL104" s="181"/>
      <c r="AM104" s="181"/>
      <c r="AN104" s="181"/>
      <c r="AO104" s="181"/>
      <c r="AP104" s="181"/>
      <c r="AQ104" s="181"/>
      <c r="AR104" s="181"/>
      <c r="AS104" s="181"/>
      <c r="AT104" s="181"/>
      <c r="AU104" s="181"/>
      <c r="AV104" s="181"/>
      <c r="AW104" s="181"/>
      <c r="AX104" s="181"/>
      <c r="AY104" s="181"/>
      <c r="AZ104" s="181"/>
      <c r="BA104" s="181"/>
      <c r="BB104" s="181"/>
      <c r="BC104" s="181"/>
      <c r="BD104" s="182"/>
    </row>
    <row r="105" spans="3:56" ht="12.75" customHeight="1" x14ac:dyDescent="0.25">
      <c r="C105" s="177"/>
      <c r="D105" s="178"/>
      <c r="E105" s="178"/>
      <c r="F105" s="178"/>
      <c r="G105" s="178"/>
      <c r="H105" s="178"/>
      <c r="I105" s="178"/>
      <c r="J105" s="178"/>
      <c r="K105" s="178"/>
      <c r="L105" s="178"/>
      <c r="M105" s="178"/>
      <c r="N105" s="178"/>
      <c r="O105" s="178"/>
      <c r="P105" s="178"/>
      <c r="Q105" s="178"/>
      <c r="R105" s="178"/>
      <c r="S105" s="178"/>
      <c r="T105" s="178"/>
      <c r="U105" s="178"/>
      <c r="V105" s="178"/>
      <c r="W105" s="178"/>
      <c r="X105" s="179"/>
      <c r="Y105" s="183"/>
      <c r="Z105" s="184"/>
      <c r="AA105" s="184"/>
      <c r="AB105" s="184"/>
      <c r="AC105" s="184"/>
      <c r="AD105" s="184"/>
      <c r="AE105" s="184"/>
      <c r="AF105" s="184"/>
      <c r="AG105" s="184"/>
      <c r="AH105" s="184"/>
      <c r="AI105" s="184"/>
      <c r="AJ105" s="184"/>
      <c r="AK105" s="184"/>
      <c r="AL105" s="184"/>
      <c r="AM105" s="184"/>
      <c r="AN105" s="184"/>
      <c r="AO105" s="184"/>
      <c r="AP105" s="184"/>
      <c r="AQ105" s="184"/>
      <c r="AR105" s="184"/>
      <c r="AS105" s="184"/>
      <c r="AT105" s="184"/>
      <c r="AU105" s="184"/>
      <c r="AV105" s="184"/>
      <c r="AW105" s="184"/>
      <c r="AX105" s="184"/>
      <c r="AY105" s="184"/>
      <c r="AZ105" s="184"/>
      <c r="BA105" s="184"/>
      <c r="BB105" s="184"/>
      <c r="BC105" s="184"/>
      <c r="BD105" s="185"/>
    </row>
    <row r="106" spans="3:56" ht="5.0999999999999996" customHeight="1" x14ac:dyDescent="0.25">
      <c r="C106" s="12"/>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6"/>
    </row>
    <row r="107" spans="3:56" ht="12.75" customHeight="1" x14ac:dyDescent="0.25">
      <c r="C107" s="225" t="str">
        <f>IFERROR(VLOOKUP(I4,Podesavanja!$B$3:$D$5,2,FALSE),"")</f>
        <v/>
      </c>
      <c r="D107" s="226"/>
      <c r="E107" s="226"/>
      <c r="F107" s="226"/>
      <c r="G107" s="226"/>
      <c r="H107" s="226"/>
      <c r="I107" s="226"/>
      <c r="J107" s="226"/>
      <c r="K107" s="226"/>
      <c r="L107" s="226"/>
      <c r="M107" s="226"/>
      <c r="N107" s="226"/>
      <c r="O107" s="226"/>
      <c r="P107" s="226"/>
      <c r="Q107" s="226"/>
      <c r="R107" s="226"/>
      <c r="S107" s="226"/>
      <c r="T107" s="226"/>
      <c r="U107" s="226"/>
      <c r="V107" s="226"/>
      <c r="W107" s="226"/>
      <c r="X107" s="226"/>
      <c r="Y107" s="226"/>
      <c r="Z107" s="226"/>
      <c r="AA107" s="226"/>
      <c r="AB107" s="226"/>
      <c r="AC107" s="226"/>
      <c r="AD107" s="226"/>
      <c r="AE107" s="226"/>
      <c r="AF107" s="226"/>
      <c r="AG107" s="226"/>
      <c r="AH107" s="226"/>
      <c r="AI107" s="226"/>
      <c r="AJ107" s="226"/>
      <c r="AK107" s="226"/>
      <c r="AL107" s="226"/>
      <c r="AM107" s="226"/>
      <c r="AN107" s="226"/>
      <c r="AO107" s="226"/>
      <c r="AP107" s="226"/>
      <c r="AQ107" s="226"/>
      <c r="AR107" s="181"/>
      <c r="AS107" s="181"/>
      <c r="AT107" s="181"/>
      <c r="AU107" s="181"/>
      <c r="AV107" s="181"/>
      <c r="AW107" s="181"/>
      <c r="AX107" s="181"/>
      <c r="AY107" s="181"/>
      <c r="AZ107" s="181"/>
      <c r="BA107" s="181"/>
      <c r="BB107" s="181"/>
      <c r="BC107" s="181"/>
      <c r="BD107" s="182"/>
    </row>
    <row r="108" spans="3:56" ht="12.75" customHeight="1" x14ac:dyDescent="0.25">
      <c r="C108" s="227"/>
      <c r="D108" s="228"/>
      <c r="E108" s="228"/>
      <c r="F108" s="228"/>
      <c r="G108" s="228"/>
      <c r="H108" s="228"/>
      <c r="I108" s="228"/>
      <c r="J108" s="228"/>
      <c r="K108" s="228"/>
      <c r="L108" s="228"/>
      <c r="M108" s="228"/>
      <c r="N108" s="228"/>
      <c r="O108" s="228"/>
      <c r="P108" s="228"/>
      <c r="Q108" s="228"/>
      <c r="R108" s="228"/>
      <c r="S108" s="228"/>
      <c r="T108" s="228"/>
      <c r="U108" s="228"/>
      <c r="V108" s="228"/>
      <c r="W108" s="228"/>
      <c r="X108" s="228"/>
      <c r="Y108" s="228"/>
      <c r="Z108" s="228"/>
      <c r="AA108" s="228"/>
      <c r="AB108" s="228"/>
      <c r="AC108" s="228"/>
      <c r="AD108" s="228"/>
      <c r="AE108" s="228"/>
      <c r="AF108" s="228"/>
      <c r="AG108" s="228"/>
      <c r="AH108" s="228"/>
      <c r="AI108" s="228"/>
      <c r="AJ108" s="228"/>
      <c r="AK108" s="228"/>
      <c r="AL108" s="228"/>
      <c r="AM108" s="228"/>
      <c r="AN108" s="228"/>
      <c r="AO108" s="228"/>
      <c r="AP108" s="228"/>
      <c r="AQ108" s="228"/>
      <c r="AR108" s="184"/>
      <c r="AS108" s="184"/>
      <c r="AT108" s="184"/>
      <c r="AU108" s="184"/>
      <c r="AV108" s="184"/>
      <c r="AW108" s="184"/>
      <c r="AX108" s="184"/>
      <c r="AY108" s="184"/>
      <c r="AZ108" s="184"/>
      <c r="BA108" s="184"/>
      <c r="BB108" s="184"/>
      <c r="BC108" s="184"/>
      <c r="BD108" s="185"/>
    </row>
    <row r="109" spans="3:56" ht="5.0999999999999996" customHeight="1" x14ac:dyDescent="0.25">
      <c r="C109" s="12"/>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6"/>
    </row>
    <row r="110" spans="3:56" ht="12.75" customHeight="1" x14ac:dyDescent="0.25">
      <c r="C110" s="225" t="str">
        <f>IFERROR(VLOOKUP(I4,Podesavanja!$B$3:$D$5,3,FALSE),"")</f>
        <v/>
      </c>
      <c r="D110" s="226"/>
      <c r="E110" s="226"/>
      <c r="F110" s="226"/>
      <c r="G110" s="226"/>
      <c r="H110" s="226"/>
      <c r="I110" s="226"/>
      <c r="J110" s="226"/>
      <c r="K110" s="226"/>
      <c r="L110" s="226"/>
      <c r="M110" s="226"/>
      <c r="N110" s="226"/>
      <c r="O110" s="226"/>
      <c r="P110" s="226"/>
      <c r="Q110" s="226"/>
      <c r="R110" s="226"/>
      <c r="S110" s="226"/>
      <c r="T110" s="226"/>
      <c r="U110" s="226"/>
      <c r="V110" s="226"/>
      <c r="W110" s="226"/>
      <c r="X110" s="226"/>
      <c r="Y110" s="226"/>
      <c r="Z110" s="226"/>
      <c r="AA110" s="226"/>
      <c r="AB110" s="226"/>
      <c r="AC110" s="226"/>
      <c r="AD110" s="226"/>
      <c r="AE110" s="226"/>
      <c r="AF110" s="226"/>
      <c r="AG110" s="226"/>
      <c r="AH110" s="226"/>
      <c r="AI110" s="226"/>
      <c r="AJ110" s="226"/>
      <c r="AK110" s="226"/>
      <c r="AL110" s="226"/>
      <c r="AM110" s="226"/>
      <c r="AN110" s="226"/>
      <c r="AO110" s="226"/>
      <c r="AP110" s="226"/>
      <c r="AQ110" s="226"/>
      <c r="AR110" s="181"/>
      <c r="AS110" s="181"/>
      <c r="AT110" s="181"/>
      <c r="AU110" s="181"/>
      <c r="AV110" s="181"/>
      <c r="AW110" s="181"/>
      <c r="AX110" s="181"/>
      <c r="AY110" s="181"/>
      <c r="AZ110" s="181"/>
      <c r="BA110" s="181"/>
      <c r="BB110" s="181"/>
      <c r="BC110" s="181"/>
      <c r="BD110" s="182"/>
    </row>
    <row r="111" spans="3:56" ht="12.75" customHeight="1" x14ac:dyDescent="0.25">
      <c r="C111" s="227"/>
      <c r="D111" s="228"/>
      <c r="E111" s="228"/>
      <c r="F111" s="228"/>
      <c r="G111" s="228"/>
      <c r="H111" s="228"/>
      <c r="I111" s="228"/>
      <c r="J111" s="228"/>
      <c r="K111" s="228"/>
      <c r="L111" s="228"/>
      <c r="M111" s="228"/>
      <c r="N111" s="228"/>
      <c r="O111" s="228"/>
      <c r="P111" s="228"/>
      <c r="Q111" s="228"/>
      <c r="R111" s="228"/>
      <c r="S111" s="228"/>
      <c r="T111" s="228"/>
      <c r="U111" s="228"/>
      <c r="V111" s="228"/>
      <c r="W111" s="228"/>
      <c r="X111" s="228"/>
      <c r="Y111" s="228"/>
      <c r="Z111" s="228"/>
      <c r="AA111" s="228"/>
      <c r="AB111" s="228"/>
      <c r="AC111" s="228"/>
      <c r="AD111" s="228"/>
      <c r="AE111" s="228"/>
      <c r="AF111" s="228"/>
      <c r="AG111" s="228"/>
      <c r="AH111" s="228"/>
      <c r="AI111" s="228"/>
      <c r="AJ111" s="228"/>
      <c r="AK111" s="228"/>
      <c r="AL111" s="228"/>
      <c r="AM111" s="228"/>
      <c r="AN111" s="228"/>
      <c r="AO111" s="228"/>
      <c r="AP111" s="228"/>
      <c r="AQ111" s="228"/>
      <c r="AR111" s="184"/>
      <c r="AS111" s="184"/>
      <c r="AT111" s="184"/>
      <c r="AU111" s="184"/>
      <c r="AV111" s="184"/>
      <c r="AW111" s="184"/>
      <c r="AX111" s="184"/>
      <c r="AY111" s="184"/>
      <c r="AZ111" s="184"/>
      <c r="BA111" s="184"/>
      <c r="BB111" s="184"/>
      <c r="BC111" s="184"/>
      <c r="BD111" s="185"/>
    </row>
    <row r="112" spans="3:56" ht="5.0999999999999996" customHeight="1" x14ac:dyDescent="0.25">
      <c r="C112" s="86"/>
      <c r="D112" s="87"/>
      <c r="E112" s="87"/>
      <c r="F112" s="87"/>
      <c r="G112" s="87"/>
      <c r="H112" s="87"/>
      <c r="I112" s="87"/>
      <c r="J112" s="87"/>
      <c r="K112" s="87"/>
      <c r="L112" s="87"/>
      <c r="M112" s="87"/>
      <c r="N112" s="87"/>
      <c r="O112" s="87"/>
      <c r="P112" s="87"/>
      <c r="Q112" s="87"/>
      <c r="R112" s="87"/>
      <c r="S112" s="87"/>
      <c r="T112" s="87"/>
      <c r="U112" s="87"/>
      <c r="V112" s="87"/>
      <c r="W112" s="87"/>
      <c r="X112" s="87"/>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3"/>
      <c r="BA112" s="13"/>
      <c r="BB112" s="13"/>
      <c r="BC112" s="13"/>
      <c r="BD112" s="16"/>
    </row>
    <row r="113" spans="3:56" ht="12.75" customHeight="1" x14ac:dyDescent="0.25">
      <c r="C113" s="186" t="s">
        <v>120</v>
      </c>
      <c r="D113" s="187"/>
      <c r="E113" s="187"/>
      <c r="F113" s="187"/>
      <c r="G113" s="187"/>
      <c r="H113" s="187"/>
      <c r="I113" s="187"/>
      <c r="J113" s="187"/>
      <c r="K113" s="187"/>
      <c r="L113" s="187"/>
      <c r="M113" s="187"/>
      <c r="N113" s="187"/>
      <c r="O113" s="187"/>
      <c r="P113" s="187"/>
      <c r="Q113" s="187"/>
      <c r="R113" s="187"/>
      <c r="S113" s="187"/>
      <c r="T113" s="187"/>
      <c r="U113" s="187"/>
      <c r="V113" s="187"/>
      <c r="W113" s="187"/>
      <c r="X113" s="188"/>
      <c r="Y113" s="180"/>
      <c r="Z113" s="181"/>
      <c r="AA113" s="181"/>
      <c r="AB113" s="181"/>
      <c r="AC113" s="181"/>
      <c r="AD113" s="181"/>
      <c r="AE113" s="181"/>
      <c r="AF113" s="181"/>
      <c r="AG113" s="181"/>
      <c r="AH113" s="181"/>
      <c r="AI113" s="181"/>
      <c r="AJ113" s="181"/>
      <c r="AK113" s="181"/>
      <c r="AL113" s="181"/>
      <c r="AM113" s="181"/>
      <c r="AN113" s="181"/>
      <c r="AO113" s="181"/>
      <c r="AP113" s="181"/>
      <c r="AQ113" s="181"/>
      <c r="AR113" s="181"/>
      <c r="AS113" s="181"/>
      <c r="AT113" s="181"/>
      <c r="AU113" s="181"/>
      <c r="AV113" s="181"/>
      <c r="AW113" s="181"/>
      <c r="AX113" s="181"/>
      <c r="AY113" s="181"/>
      <c r="AZ113" s="181"/>
      <c r="BA113" s="181"/>
      <c r="BB113" s="181"/>
      <c r="BC113" s="181"/>
      <c r="BD113" s="182"/>
    </row>
    <row r="114" spans="3:56" ht="12.75" customHeight="1" x14ac:dyDescent="0.25">
      <c r="C114" s="177"/>
      <c r="D114" s="178"/>
      <c r="E114" s="178"/>
      <c r="F114" s="178"/>
      <c r="G114" s="178"/>
      <c r="H114" s="178"/>
      <c r="I114" s="178"/>
      <c r="J114" s="178"/>
      <c r="K114" s="178"/>
      <c r="L114" s="178"/>
      <c r="M114" s="178"/>
      <c r="N114" s="178"/>
      <c r="O114" s="178"/>
      <c r="P114" s="178"/>
      <c r="Q114" s="178"/>
      <c r="R114" s="178"/>
      <c r="S114" s="178"/>
      <c r="T114" s="178"/>
      <c r="U114" s="178"/>
      <c r="V114" s="178"/>
      <c r="W114" s="178"/>
      <c r="X114" s="179"/>
      <c r="Y114" s="183"/>
      <c r="Z114" s="184"/>
      <c r="AA114" s="184"/>
      <c r="AB114" s="184"/>
      <c r="AC114" s="184"/>
      <c r="AD114" s="184"/>
      <c r="AE114" s="184"/>
      <c r="AF114" s="184"/>
      <c r="AG114" s="184"/>
      <c r="AH114" s="184"/>
      <c r="AI114" s="184"/>
      <c r="AJ114" s="184"/>
      <c r="AK114" s="184"/>
      <c r="AL114" s="184"/>
      <c r="AM114" s="184"/>
      <c r="AN114" s="184"/>
      <c r="AO114" s="184"/>
      <c r="AP114" s="184"/>
      <c r="AQ114" s="184"/>
      <c r="AR114" s="184"/>
      <c r="AS114" s="184"/>
      <c r="AT114" s="184"/>
      <c r="AU114" s="184"/>
      <c r="AV114" s="184"/>
      <c r="AW114" s="184"/>
      <c r="AX114" s="184"/>
      <c r="AY114" s="184"/>
      <c r="AZ114" s="184"/>
      <c r="BA114" s="184"/>
      <c r="BB114" s="184"/>
      <c r="BC114" s="184"/>
      <c r="BD114" s="185"/>
    </row>
    <row r="115" spans="3:56" ht="5.0999999999999996" customHeight="1" x14ac:dyDescent="0.25">
      <c r="C115" s="86"/>
      <c r="D115" s="87"/>
      <c r="E115" s="87"/>
      <c r="F115" s="87"/>
      <c r="G115" s="87"/>
      <c r="H115" s="87"/>
      <c r="I115" s="87"/>
      <c r="J115" s="87"/>
      <c r="K115" s="87"/>
      <c r="L115" s="87"/>
      <c r="M115" s="87"/>
      <c r="N115" s="87"/>
      <c r="O115" s="87"/>
      <c r="P115" s="87"/>
      <c r="Q115" s="87"/>
      <c r="R115" s="87"/>
      <c r="S115" s="87"/>
      <c r="T115" s="87"/>
      <c r="U115" s="87"/>
      <c r="V115" s="87"/>
      <c r="W115" s="87"/>
      <c r="X115" s="87"/>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13"/>
      <c r="AZ115" s="13"/>
      <c r="BA115" s="13"/>
      <c r="BB115" s="13"/>
      <c r="BC115" s="13"/>
      <c r="BD115" s="16"/>
    </row>
    <row r="116" spans="3:56" ht="12.75" customHeight="1" x14ac:dyDescent="0.25">
      <c r="C116" s="186" t="s">
        <v>119</v>
      </c>
      <c r="D116" s="187"/>
      <c r="E116" s="187"/>
      <c r="F116" s="187"/>
      <c r="G116" s="187"/>
      <c r="H116" s="187"/>
      <c r="I116" s="187"/>
      <c r="J116" s="187"/>
      <c r="K116" s="187"/>
      <c r="L116" s="187"/>
      <c r="M116" s="187"/>
      <c r="N116" s="187"/>
      <c r="O116" s="187"/>
      <c r="P116" s="187"/>
      <c r="Q116" s="187"/>
      <c r="R116" s="187"/>
      <c r="S116" s="187"/>
      <c r="T116" s="187"/>
      <c r="U116" s="187"/>
      <c r="V116" s="187"/>
      <c r="W116" s="187"/>
      <c r="X116" s="188"/>
      <c r="Y116" s="180"/>
      <c r="Z116" s="181"/>
      <c r="AA116" s="181"/>
      <c r="AB116" s="181"/>
      <c r="AC116" s="181"/>
      <c r="AD116" s="181"/>
      <c r="AE116" s="181"/>
      <c r="AF116" s="181"/>
      <c r="AG116" s="181"/>
      <c r="AH116" s="181"/>
      <c r="AI116" s="181"/>
      <c r="AJ116" s="181"/>
      <c r="AK116" s="181"/>
      <c r="AL116" s="181"/>
      <c r="AM116" s="181"/>
      <c r="AN116" s="181"/>
      <c r="AO116" s="181"/>
      <c r="AP116" s="181"/>
      <c r="AQ116" s="181"/>
      <c r="AR116" s="181"/>
      <c r="AS116" s="181"/>
      <c r="AT116" s="181"/>
      <c r="AU116" s="181"/>
      <c r="AV116" s="181"/>
      <c r="AW116" s="181"/>
      <c r="AX116" s="181"/>
      <c r="AY116" s="181"/>
      <c r="AZ116" s="181"/>
      <c r="BA116" s="181"/>
      <c r="BB116" s="181"/>
      <c r="BC116" s="181"/>
      <c r="BD116" s="182"/>
    </row>
    <row r="117" spans="3:56" ht="12.75" customHeight="1" x14ac:dyDescent="0.25">
      <c r="C117" s="177"/>
      <c r="D117" s="178"/>
      <c r="E117" s="178"/>
      <c r="F117" s="178"/>
      <c r="G117" s="178"/>
      <c r="H117" s="178"/>
      <c r="I117" s="178"/>
      <c r="J117" s="178"/>
      <c r="K117" s="178"/>
      <c r="L117" s="178"/>
      <c r="M117" s="178"/>
      <c r="N117" s="178"/>
      <c r="O117" s="178"/>
      <c r="P117" s="178"/>
      <c r="Q117" s="178"/>
      <c r="R117" s="178"/>
      <c r="S117" s="178"/>
      <c r="T117" s="178"/>
      <c r="U117" s="178"/>
      <c r="V117" s="178"/>
      <c r="W117" s="178"/>
      <c r="X117" s="179"/>
      <c r="Y117" s="183"/>
      <c r="Z117" s="184"/>
      <c r="AA117" s="184"/>
      <c r="AB117" s="184"/>
      <c r="AC117" s="184"/>
      <c r="AD117" s="184"/>
      <c r="AE117" s="184"/>
      <c r="AF117" s="184"/>
      <c r="AG117" s="184"/>
      <c r="AH117" s="184"/>
      <c r="AI117" s="184"/>
      <c r="AJ117" s="184"/>
      <c r="AK117" s="184"/>
      <c r="AL117" s="184"/>
      <c r="AM117" s="184"/>
      <c r="AN117" s="184"/>
      <c r="AO117" s="184"/>
      <c r="AP117" s="184"/>
      <c r="AQ117" s="184"/>
      <c r="AR117" s="184"/>
      <c r="AS117" s="184"/>
      <c r="AT117" s="184"/>
      <c r="AU117" s="184"/>
      <c r="AV117" s="184"/>
      <c r="AW117" s="184"/>
      <c r="AX117" s="184"/>
      <c r="AY117" s="184"/>
      <c r="AZ117" s="184"/>
      <c r="BA117" s="184"/>
      <c r="BB117" s="184"/>
      <c r="BC117" s="184"/>
      <c r="BD117" s="185"/>
    </row>
    <row r="118" spans="3:56" ht="5.0999999999999996" customHeight="1" x14ac:dyDescent="0.25">
      <c r="C118" s="12"/>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6"/>
    </row>
    <row r="119" spans="3:56" ht="12.75" customHeight="1" x14ac:dyDescent="0.25">
      <c r="C119" s="225" t="str">
        <f>IFERROR(VLOOKUP(I4,Podesavanja!$B$3:$E$5,4,FALSE),"")</f>
        <v/>
      </c>
      <c r="D119" s="226"/>
      <c r="E119" s="226"/>
      <c r="F119" s="226"/>
      <c r="G119" s="226"/>
      <c r="H119" s="226"/>
      <c r="I119" s="226"/>
      <c r="J119" s="226"/>
      <c r="K119" s="226"/>
      <c r="L119" s="226"/>
      <c r="M119" s="226"/>
      <c r="N119" s="226"/>
      <c r="O119" s="226"/>
      <c r="P119" s="226"/>
      <c r="Q119" s="226"/>
      <c r="R119" s="226"/>
      <c r="S119" s="226"/>
      <c r="T119" s="226"/>
      <c r="U119" s="226"/>
      <c r="V119" s="226"/>
      <c r="W119" s="226"/>
      <c r="X119" s="226"/>
      <c r="Y119" s="226"/>
      <c r="Z119" s="226"/>
      <c r="AA119" s="226"/>
      <c r="AB119" s="226"/>
      <c r="AC119" s="226"/>
      <c r="AD119" s="226"/>
      <c r="AE119" s="226"/>
      <c r="AF119" s="226"/>
      <c r="AG119" s="226"/>
      <c r="AH119" s="226"/>
      <c r="AI119" s="226"/>
      <c r="AJ119" s="226"/>
      <c r="AK119" s="226"/>
      <c r="AL119" s="226"/>
      <c r="AM119" s="226"/>
      <c r="AN119" s="226"/>
      <c r="AO119" s="226"/>
      <c r="AP119" s="226"/>
      <c r="AQ119" s="226"/>
      <c r="AR119" s="181"/>
      <c r="AS119" s="181"/>
      <c r="AT119" s="181"/>
      <c r="AU119" s="181"/>
      <c r="AV119" s="181"/>
      <c r="AW119" s="181"/>
      <c r="AX119" s="181"/>
      <c r="AY119" s="181"/>
      <c r="AZ119" s="181"/>
      <c r="BA119" s="181"/>
      <c r="BB119" s="181"/>
      <c r="BC119" s="181"/>
      <c r="BD119" s="182"/>
    </row>
    <row r="120" spans="3:56" ht="12.75" customHeight="1" x14ac:dyDescent="0.25">
      <c r="C120" s="227"/>
      <c r="D120" s="228"/>
      <c r="E120" s="228"/>
      <c r="F120" s="228"/>
      <c r="G120" s="228"/>
      <c r="H120" s="228"/>
      <c r="I120" s="228"/>
      <c r="J120" s="228"/>
      <c r="K120" s="228"/>
      <c r="L120" s="228"/>
      <c r="M120" s="228"/>
      <c r="N120" s="228"/>
      <c r="O120" s="228"/>
      <c r="P120" s="228"/>
      <c r="Q120" s="228"/>
      <c r="R120" s="228"/>
      <c r="S120" s="228"/>
      <c r="T120" s="228"/>
      <c r="U120" s="228"/>
      <c r="V120" s="228"/>
      <c r="W120" s="228"/>
      <c r="X120" s="228"/>
      <c r="Y120" s="228"/>
      <c r="Z120" s="228"/>
      <c r="AA120" s="228"/>
      <c r="AB120" s="228"/>
      <c r="AC120" s="228"/>
      <c r="AD120" s="228"/>
      <c r="AE120" s="228"/>
      <c r="AF120" s="228"/>
      <c r="AG120" s="228"/>
      <c r="AH120" s="228"/>
      <c r="AI120" s="228"/>
      <c r="AJ120" s="228"/>
      <c r="AK120" s="228"/>
      <c r="AL120" s="228"/>
      <c r="AM120" s="228"/>
      <c r="AN120" s="228"/>
      <c r="AO120" s="228"/>
      <c r="AP120" s="228"/>
      <c r="AQ120" s="228"/>
      <c r="AR120" s="184"/>
      <c r="AS120" s="184"/>
      <c r="AT120" s="184"/>
      <c r="AU120" s="184"/>
      <c r="AV120" s="184"/>
      <c r="AW120" s="184"/>
      <c r="AX120" s="184"/>
      <c r="AY120" s="184"/>
      <c r="AZ120" s="184"/>
      <c r="BA120" s="184"/>
      <c r="BB120" s="184"/>
      <c r="BC120" s="184"/>
      <c r="BD120" s="185"/>
    </row>
    <row r="121" spans="3:56" ht="5.0999999999999996" customHeight="1" x14ac:dyDescent="0.25">
      <c r="C121" s="86"/>
      <c r="D121" s="87"/>
      <c r="E121" s="87"/>
      <c r="F121" s="87"/>
      <c r="G121" s="87"/>
      <c r="H121" s="87"/>
      <c r="I121" s="87"/>
      <c r="J121" s="87"/>
      <c r="K121" s="87"/>
      <c r="L121" s="87"/>
      <c r="M121" s="87"/>
      <c r="N121" s="87"/>
      <c r="O121" s="87"/>
      <c r="P121" s="87"/>
      <c r="Q121" s="87"/>
      <c r="R121" s="87"/>
      <c r="S121" s="87"/>
      <c r="T121" s="87"/>
      <c r="U121" s="87"/>
      <c r="V121" s="87"/>
      <c r="W121" s="87"/>
      <c r="X121" s="87"/>
      <c r="Y121" s="13"/>
      <c r="Z121" s="13"/>
      <c r="AA121" s="13"/>
      <c r="AB121" s="13"/>
      <c r="AC121" s="13"/>
      <c r="AD121" s="13"/>
      <c r="AE121" s="13"/>
      <c r="AF121" s="13"/>
      <c r="AG121" s="13"/>
      <c r="AH121" s="13"/>
      <c r="AI121" s="13"/>
      <c r="AJ121" s="13"/>
      <c r="AK121" s="13"/>
      <c r="AL121" s="13"/>
      <c r="AM121" s="13"/>
      <c r="AN121" s="13"/>
      <c r="AO121" s="13"/>
      <c r="AP121" s="13"/>
      <c r="AQ121" s="13"/>
      <c r="AR121" s="13"/>
      <c r="AS121" s="13"/>
      <c r="AT121" s="13"/>
      <c r="AU121" s="13"/>
      <c r="AV121" s="13"/>
      <c r="AW121" s="13"/>
      <c r="AX121" s="13"/>
      <c r="AY121" s="13"/>
      <c r="AZ121" s="13"/>
      <c r="BA121" s="13"/>
      <c r="BB121" s="13"/>
      <c r="BC121" s="13"/>
      <c r="BD121" s="16"/>
    </row>
    <row r="122" spans="3:56" ht="12.75" customHeight="1" x14ac:dyDescent="0.25">
      <c r="C122" s="266" t="s">
        <v>127</v>
      </c>
      <c r="D122" s="267"/>
      <c r="E122" s="267"/>
      <c r="F122" s="267"/>
      <c r="G122" s="267"/>
      <c r="H122" s="267"/>
      <c r="I122" s="267"/>
      <c r="J122" s="267"/>
      <c r="K122" s="267"/>
      <c r="L122" s="267"/>
      <c r="M122" s="267"/>
      <c r="N122" s="267"/>
      <c r="O122" s="267"/>
      <c r="P122" s="267"/>
      <c r="Q122" s="267"/>
      <c r="R122" s="267"/>
      <c r="S122" s="267"/>
      <c r="T122" s="267"/>
      <c r="U122" s="267"/>
      <c r="V122" s="267"/>
      <c r="W122" s="267"/>
      <c r="X122" s="268"/>
      <c r="Y122" s="180"/>
      <c r="Z122" s="181"/>
      <c r="AA122" s="181"/>
      <c r="AB122" s="181"/>
      <c r="AC122" s="181"/>
      <c r="AD122" s="181"/>
      <c r="AE122" s="181"/>
      <c r="AF122" s="181"/>
      <c r="AG122" s="181"/>
      <c r="AH122" s="181"/>
      <c r="AI122" s="181"/>
      <c r="AJ122" s="181"/>
      <c r="AK122" s="181"/>
      <c r="AL122" s="181"/>
      <c r="AM122" s="181"/>
      <c r="AN122" s="181"/>
      <c r="AO122" s="181"/>
      <c r="AP122" s="181"/>
      <c r="AQ122" s="181"/>
      <c r="AR122" s="181"/>
      <c r="AS122" s="181"/>
      <c r="AT122" s="181"/>
      <c r="AU122" s="181"/>
      <c r="AV122" s="181"/>
      <c r="AW122" s="181"/>
      <c r="AX122" s="181"/>
      <c r="AY122" s="181"/>
      <c r="AZ122" s="181"/>
      <c r="BA122" s="181"/>
      <c r="BB122" s="181"/>
      <c r="BC122" s="181"/>
      <c r="BD122" s="182"/>
    </row>
    <row r="123" spans="3:56" ht="12.75" customHeight="1" x14ac:dyDescent="0.25">
      <c r="C123" s="269"/>
      <c r="D123" s="270"/>
      <c r="E123" s="270"/>
      <c r="F123" s="270"/>
      <c r="G123" s="270"/>
      <c r="H123" s="270"/>
      <c r="I123" s="270"/>
      <c r="J123" s="270"/>
      <c r="K123" s="270"/>
      <c r="L123" s="270"/>
      <c r="M123" s="270"/>
      <c r="N123" s="270"/>
      <c r="O123" s="270"/>
      <c r="P123" s="270"/>
      <c r="Q123" s="270"/>
      <c r="R123" s="270"/>
      <c r="S123" s="270"/>
      <c r="T123" s="270"/>
      <c r="U123" s="270"/>
      <c r="V123" s="270"/>
      <c r="W123" s="270"/>
      <c r="X123" s="271"/>
      <c r="Y123" s="183"/>
      <c r="Z123" s="184"/>
      <c r="AA123" s="184"/>
      <c r="AB123" s="184"/>
      <c r="AC123" s="184"/>
      <c r="AD123" s="184"/>
      <c r="AE123" s="184"/>
      <c r="AF123" s="184"/>
      <c r="AG123" s="184"/>
      <c r="AH123" s="184"/>
      <c r="AI123" s="184"/>
      <c r="AJ123" s="184"/>
      <c r="AK123" s="184"/>
      <c r="AL123" s="184"/>
      <c r="AM123" s="184"/>
      <c r="AN123" s="184"/>
      <c r="AO123" s="184"/>
      <c r="AP123" s="184"/>
      <c r="AQ123" s="184"/>
      <c r="AR123" s="184"/>
      <c r="AS123" s="184"/>
      <c r="AT123" s="184"/>
      <c r="AU123" s="184"/>
      <c r="AV123" s="184"/>
      <c r="AW123" s="184"/>
      <c r="AX123" s="184"/>
      <c r="AY123" s="184"/>
      <c r="AZ123" s="184"/>
      <c r="BA123" s="184"/>
      <c r="BB123" s="184"/>
      <c r="BC123" s="184"/>
      <c r="BD123" s="185"/>
    </row>
    <row r="124" spans="3:56" ht="5.0999999999999996" customHeight="1" x14ac:dyDescent="0.25">
      <c r="C124" s="86"/>
      <c r="D124" s="87"/>
      <c r="E124" s="87"/>
      <c r="F124" s="87"/>
      <c r="G124" s="87"/>
      <c r="H124" s="87"/>
      <c r="I124" s="87"/>
      <c r="J124" s="87"/>
      <c r="K124" s="87"/>
      <c r="L124" s="87"/>
      <c r="M124" s="87"/>
      <c r="N124" s="87"/>
      <c r="O124" s="87"/>
      <c r="P124" s="87"/>
      <c r="Q124" s="87"/>
      <c r="R124" s="87"/>
      <c r="S124" s="87"/>
      <c r="T124" s="87"/>
      <c r="U124" s="87"/>
      <c r="V124" s="87"/>
      <c r="W124" s="87"/>
      <c r="X124" s="87"/>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3"/>
      <c r="BA124" s="13"/>
      <c r="BB124" s="13"/>
      <c r="BC124" s="13"/>
      <c r="BD124" s="16"/>
    </row>
    <row r="125" spans="3:56" ht="12.75" customHeight="1" x14ac:dyDescent="0.25">
      <c r="C125" s="266" t="s">
        <v>128</v>
      </c>
      <c r="D125" s="267"/>
      <c r="E125" s="267"/>
      <c r="F125" s="267"/>
      <c r="G125" s="267"/>
      <c r="H125" s="267"/>
      <c r="I125" s="267"/>
      <c r="J125" s="267"/>
      <c r="K125" s="267"/>
      <c r="L125" s="267"/>
      <c r="M125" s="267"/>
      <c r="N125" s="267"/>
      <c r="O125" s="267"/>
      <c r="P125" s="267"/>
      <c r="Q125" s="267"/>
      <c r="R125" s="267"/>
      <c r="S125" s="267"/>
      <c r="T125" s="267"/>
      <c r="U125" s="267"/>
      <c r="V125" s="267"/>
      <c r="W125" s="267"/>
      <c r="X125" s="268"/>
      <c r="Y125" s="180"/>
      <c r="Z125" s="181"/>
      <c r="AA125" s="181"/>
      <c r="AB125" s="181"/>
      <c r="AC125" s="181"/>
      <c r="AD125" s="181"/>
      <c r="AE125" s="181"/>
      <c r="AF125" s="181"/>
      <c r="AG125" s="181"/>
      <c r="AH125" s="181"/>
      <c r="AI125" s="181"/>
      <c r="AJ125" s="181"/>
      <c r="AK125" s="181"/>
      <c r="AL125" s="181"/>
      <c r="AM125" s="181"/>
      <c r="AN125" s="181"/>
      <c r="AO125" s="181"/>
      <c r="AP125" s="181"/>
      <c r="AQ125" s="181"/>
      <c r="AR125" s="181"/>
      <c r="AS125" s="181"/>
      <c r="AT125" s="181"/>
      <c r="AU125" s="181"/>
      <c r="AV125" s="181"/>
      <c r="AW125" s="181"/>
      <c r="AX125" s="181"/>
      <c r="AY125" s="181"/>
      <c r="AZ125" s="181"/>
      <c r="BA125" s="181"/>
      <c r="BB125" s="181"/>
      <c r="BC125" s="181"/>
      <c r="BD125" s="182"/>
    </row>
    <row r="126" spans="3:56" ht="12.75" customHeight="1" x14ac:dyDescent="0.25">
      <c r="C126" s="269"/>
      <c r="D126" s="270"/>
      <c r="E126" s="270"/>
      <c r="F126" s="270"/>
      <c r="G126" s="270"/>
      <c r="H126" s="270"/>
      <c r="I126" s="270"/>
      <c r="J126" s="270"/>
      <c r="K126" s="270"/>
      <c r="L126" s="270"/>
      <c r="M126" s="270"/>
      <c r="N126" s="270"/>
      <c r="O126" s="270"/>
      <c r="P126" s="270"/>
      <c r="Q126" s="270"/>
      <c r="R126" s="270"/>
      <c r="S126" s="270"/>
      <c r="T126" s="270"/>
      <c r="U126" s="270"/>
      <c r="V126" s="270"/>
      <c r="W126" s="270"/>
      <c r="X126" s="271"/>
      <c r="Y126" s="183"/>
      <c r="Z126" s="184"/>
      <c r="AA126" s="184"/>
      <c r="AB126" s="184"/>
      <c r="AC126" s="184"/>
      <c r="AD126" s="184"/>
      <c r="AE126" s="184"/>
      <c r="AF126" s="184"/>
      <c r="AG126" s="184"/>
      <c r="AH126" s="184"/>
      <c r="AI126" s="184"/>
      <c r="AJ126" s="184"/>
      <c r="AK126" s="184"/>
      <c r="AL126" s="184"/>
      <c r="AM126" s="184"/>
      <c r="AN126" s="184"/>
      <c r="AO126" s="184"/>
      <c r="AP126" s="184"/>
      <c r="AQ126" s="184"/>
      <c r="AR126" s="184"/>
      <c r="AS126" s="184"/>
      <c r="AT126" s="184"/>
      <c r="AU126" s="184"/>
      <c r="AV126" s="184"/>
      <c r="AW126" s="184"/>
      <c r="AX126" s="184"/>
      <c r="AY126" s="184"/>
      <c r="AZ126" s="184"/>
      <c r="BA126" s="184"/>
      <c r="BB126" s="184"/>
      <c r="BC126" s="184"/>
      <c r="BD126" s="185"/>
    </row>
    <row r="127" spans="3:56" ht="5.0999999999999996" customHeight="1" x14ac:dyDescent="0.25">
      <c r="C127" s="12"/>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3"/>
      <c r="BA127" s="13"/>
      <c r="BB127" s="13"/>
      <c r="BC127" s="13"/>
      <c r="BD127" s="16"/>
    </row>
    <row r="128" spans="3:56" ht="12.75" customHeight="1" x14ac:dyDescent="0.25">
      <c r="C128" s="225" t="str">
        <f>IFERROR(VLOOKUP(I4,Podesavanja!$B$3:$F$5,5,FALSE),"")</f>
        <v/>
      </c>
      <c r="D128" s="226"/>
      <c r="E128" s="226"/>
      <c r="F128" s="226"/>
      <c r="G128" s="226"/>
      <c r="H128" s="226"/>
      <c r="I128" s="226"/>
      <c r="J128" s="226"/>
      <c r="K128" s="226"/>
      <c r="L128" s="226"/>
      <c r="M128" s="226"/>
      <c r="N128" s="226"/>
      <c r="O128" s="226"/>
      <c r="P128" s="226"/>
      <c r="Q128" s="226"/>
      <c r="R128" s="226"/>
      <c r="S128" s="226"/>
      <c r="T128" s="226"/>
      <c r="U128" s="226"/>
      <c r="V128" s="226"/>
      <c r="W128" s="226"/>
      <c r="X128" s="226"/>
      <c r="Y128" s="226"/>
      <c r="Z128" s="226"/>
      <c r="AA128" s="226"/>
      <c r="AB128" s="226"/>
      <c r="AC128" s="226"/>
      <c r="AD128" s="226"/>
      <c r="AE128" s="226"/>
      <c r="AF128" s="226"/>
      <c r="AG128" s="226"/>
      <c r="AH128" s="226"/>
      <c r="AI128" s="226"/>
      <c r="AJ128" s="226"/>
      <c r="AK128" s="226"/>
      <c r="AL128" s="226"/>
      <c r="AM128" s="226"/>
      <c r="AN128" s="226"/>
      <c r="AO128" s="226"/>
      <c r="AP128" s="226"/>
      <c r="AQ128" s="226"/>
      <c r="AR128" s="181"/>
      <c r="AS128" s="181"/>
      <c r="AT128" s="181"/>
      <c r="AU128" s="181"/>
      <c r="AV128" s="181"/>
      <c r="AW128" s="181"/>
      <c r="AX128" s="181"/>
      <c r="AY128" s="181"/>
      <c r="AZ128" s="181"/>
      <c r="BA128" s="181"/>
      <c r="BB128" s="181"/>
      <c r="BC128" s="181"/>
      <c r="BD128" s="182"/>
    </row>
    <row r="129" spans="2:56" ht="12.75" customHeight="1" x14ac:dyDescent="0.25">
      <c r="C129" s="227"/>
      <c r="D129" s="228"/>
      <c r="E129" s="228"/>
      <c r="F129" s="228"/>
      <c r="G129" s="228"/>
      <c r="H129" s="228"/>
      <c r="I129" s="228"/>
      <c r="J129" s="228"/>
      <c r="K129" s="228"/>
      <c r="L129" s="228"/>
      <c r="M129" s="228"/>
      <c r="N129" s="228"/>
      <c r="O129" s="228"/>
      <c r="P129" s="228"/>
      <c r="Q129" s="228"/>
      <c r="R129" s="228"/>
      <c r="S129" s="228"/>
      <c r="T129" s="228"/>
      <c r="U129" s="228"/>
      <c r="V129" s="228"/>
      <c r="W129" s="228"/>
      <c r="X129" s="228"/>
      <c r="Y129" s="228"/>
      <c r="Z129" s="228"/>
      <c r="AA129" s="228"/>
      <c r="AB129" s="228"/>
      <c r="AC129" s="228"/>
      <c r="AD129" s="228"/>
      <c r="AE129" s="228"/>
      <c r="AF129" s="228"/>
      <c r="AG129" s="228"/>
      <c r="AH129" s="228"/>
      <c r="AI129" s="228"/>
      <c r="AJ129" s="228"/>
      <c r="AK129" s="228"/>
      <c r="AL129" s="228"/>
      <c r="AM129" s="228"/>
      <c r="AN129" s="228"/>
      <c r="AO129" s="228"/>
      <c r="AP129" s="228"/>
      <c r="AQ129" s="228"/>
      <c r="AR129" s="184"/>
      <c r="AS129" s="184"/>
      <c r="AT129" s="184"/>
      <c r="AU129" s="184"/>
      <c r="AV129" s="184"/>
      <c r="AW129" s="184"/>
      <c r="AX129" s="184"/>
      <c r="AY129" s="184"/>
      <c r="AZ129" s="184"/>
      <c r="BA129" s="184"/>
      <c r="BB129" s="184"/>
      <c r="BC129" s="184"/>
      <c r="BD129" s="185"/>
    </row>
    <row r="130" spans="2:56" ht="5.0999999999999996" customHeight="1" x14ac:dyDescent="0.25">
      <c r="C130" s="12"/>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3"/>
      <c r="BA130" s="13"/>
      <c r="BB130" s="13"/>
      <c r="BC130" s="13"/>
      <c r="BD130" s="88"/>
    </row>
    <row r="131" spans="2:56" ht="24.95" customHeight="1" x14ac:dyDescent="0.25">
      <c r="C131" s="12"/>
      <c r="D131" s="162" t="s">
        <v>129</v>
      </c>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c r="AB131" s="163"/>
      <c r="AC131" s="163"/>
      <c r="AD131" s="163"/>
      <c r="AE131" s="163"/>
      <c r="AF131" s="163"/>
      <c r="AG131" s="163"/>
      <c r="AH131" s="163"/>
      <c r="AI131" s="163"/>
      <c r="AJ131" s="163"/>
      <c r="AK131" s="163"/>
      <c r="AL131" s="163"/>
      <c r="AM131" s="163"/>
      <c r="AN131" s="163"/>
      <c r="AO131" s="163"/>
      <c r="AP131" s="163"/>
      <c r="AQ131" s="163"/>
      <c r="AR131" s="272" t="str">
        <f>IF(COUNTA(Y89,Y92)=2,Y89/Y92," ")</f>
        <v xml:space="preserve"> </v>
      </c>
      <c r="AS131" s="272"/>
      <c r="AT131" s="272"/>
      <c r="AU131" s="272"/>
      <c r="AV131" s="272"/>
      <c r="AW131" s="272"/>
      <c r="AX131" s="272"/>
      <c r="AY131" s="272"/>
      <c r="AZ131" s="272"/>
      <c r="BA131" s="272"/>
      <c r="BB131" s="272"/>
      <c r="BC131" s="272"/>
      <c r="BD131" s="273"/>
    </row>
    <row r="132" spans="2:56" ht="12.75" customHeight="1" x14ac:dyDescent="0.25">
      <c r="C132" s="12"/>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3"/>
      <c r="BA132" s="13"/>
      <c r="BB132" s="13"/>
      <c r="BC132" s="13"/>
      <c r="BD132" s="88"/>
    </row>
    <row r="133" spans="2:56" ht="24.95" customHeight="1" x14ac:dyDescent="0.25">
      <c r="C133" s="12"/>
      <c r="D133" s="162" t="s">
        <v>130</v>
      </c>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272" t="str">
        <f>IF(COUNTA(Y95,Y98)=2,Y95/Y98," ")</f>
        <v xml:space="preserve"> </v>
      </c>
      <c r="AS133" s="272"/>
      <c r="AT133" s="272"/>
      <c r="AU133" s="272"/>
      <c r="AV133" s="272"/>
      <c r="AW133" s="272"/>
      <c r="AX133" s="272"/>
      <c r="AY133" s="272"/>
      <c r="AZ133" s="272"/>
      <c r="BA133" s="272"/>
      <c r="BB133" s="272"/>
      <c r="BC133" s="272"/>
      <c r="BD133" s="273"/>
    </row>
    <row r="134" spans="2:56" ht="12.75" customHeight="1" x14ac:dyDescent="0.25">
      <c r="C134" s="12"/>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6"/>
    </row>
    <row r="135" spans="2:56" ht="24.95" customHeight="1" x14ac:dyDescent="0.25">
      <c r="C135" s="12"/>
      <c r="D135" s="162" t="s">
        <v>131</v>
      </c>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c r="AB135" s="163"/>
      <c r="AC135" s="163"/>
      <c r="AD135" s="163"/>
      <c r="AE135" s="163"/>
      <c r="AF135" s="163"/>
      <c r="AG135" s="163"/>
      <c r="AH135" s="163"/>
      <c r="AI135" s="163"/>
      <c r="AJ135" s="163"/>
      <c r="AK135" s="163"/>
      <c r="AL135" s="163"/>
      <c r="AM135" s="163"/>
      <c r="AN135" s="163"/>
      <c r="AO135" s="163"/>
      <c r="AP135" s="163"/>
      <c r="AQ135" s="163"/>
      <c r="AR135" s="274" t="str">
        <f>IF(COUNTA(Y113,Y116)=2,(Y113)/(Y113+Y116)," ")</f>
        <v xml:space="preserve"> </v>
      </c>
      <c r="AS135" s="274"/>
      <c r="AT135" s="274"/>
      <c r="AU135" s="274"/>
      <c r="AV135" s="274"/>
      <c r="AW135" s="274"/>
      <c r="AX135" s="274"/>
      <c r="AY135" s="274"/>
      <c r="AZ135" s="274"/>
      <c r="BA135" s="274"/>
      <c r="BB135" s="274"/>
      <c r="BC135" s="274"/>
      <c r="BD135" s="275"/>
    </row>
    <row r="136" spans="2:56" ht="12.75" customHeight="1" x14ac:dyDescent="0.25">
      <c r="C136" s="12"/>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6"/>
    </row>
    <row r="137" spans="2:56" ht="24.95" customHeight="1" x14ac:dyDescent="0.25">
      <c r="C137" s="12"/>
      <c r="D137" s="162" t="s">
        <v>132</v>
      </c>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274" t="str">
        <f>IF(COUNTA(Y122,Y125)=2,(Y122)/(Y122+Y125)," ")</f>
        <v xml:space="preserve"> </v>
      </c>
      <c r="AS137" s="274"/>
      <c r="AT137" s="274"/>
      <c r="AU137" s="274"/>
      <c r="AV137" s="274"/>
      <c r="AW137" s="274"/>
      <c r="AX137" s="274"/>
      <c r="AY137" s="274"/>
      <c r="AZ137" s="274"/>
      <c r="BA137" s="274"/>
      <c r="BB137" s="274"/>
      <c r="BC137" s="274"/>
      <c r="BD137" s="275"/>
    </row>
    <row r="138" spans="2:56" ht="12.2" customHeight="1" x14ac:dyDescent="0.25">
      <c r="C138" s="12"/>
      <c r="D138" s="43"/>
      <c r="E138" s="44"/>
      <c r="F138" s="44"/>
      <c r="G138" s="44"/>
      <c r="H138" s="44"/>
      <c r="I138" s="44"/>
      <c r="J138" s="44"/>
      <c r="K138" s="44"/>
      <c r="L138" s="44"/>
      <c r="M138" s="44"/>
      <c r="N138" s="44"/>
      <c r="O138" s="44"/>
      <c r="P138" s="44"/>
      <c r="Q138" s="44"/>
      <c r="R138" s="44"/>
      <c r="S138" s="44"/>
      <c r="T138" s="44"/>
      <c r="U138" s="44"/>
      <c r="V138" s="44"/>
      <c r="W138" s="44"/>
      <c r="X138" s="44"/>
      <c r="Y138" s="44"/>
      <c r="Z138" s="44"/>
      <c r="AA138" s="44"/>
      <c r="AB138" s="44"/>
      <c r="AC138" s="44"/>
      <c r="AD138" s="44"/>
      <c r="AE138" s="44"/>
      <c r="AF138" s="44"/>
      <c r="AG138" s="44"/>
      <c r="AH138" s="44"/>
      <c r="AI138" s="44"/>
      <c r="AJ138" s="44"/>
      <c r="AK138" s="44"/>
      <c r="AL138" s="44"/>
      <c r="AM138" s="44"/>
      <c r="AN138" s="44"/>
      <c r="AO138" s="44"/>
      <c r="AP138" s="44"/>
      <c r="AQ138" s="44"/>
      <c r="AR138" s="17"/>
      <c r="AS138" s="17"/>
      <c r="AT138" s="17"/>
      <c r="AU138" s="17"/>
      <c r="AV138" s="17"/>
      <c r="AW138" s="17"/>
      <c r="AX138" s="17"/>
      <c r="AY138" s="17"/>
      <c r="AZ138" s="17"/>
      <c r="BA138" s="17"/>
      <c r="BB138" s="17"/>
      <c r="BC138" s="17"/>
      <c r="BD138" s="92"/>
    </row>
    <row r="139" spans="2:56" ht="12.2" customHeight="1" x14ac:dyDescent="0.25">
      <c r="C139" s="12"/>
      <c r="D139" s="233" t="str">
        <f>IF(COUNTA(Y89)&lt;&gt;0,"Navesti izvore podataka (npr.1. popisna lista mjesne zajednice 2. birački spisak 3. statistkika Monstata 4. sl."," ")</f>
        <v xml:space="preserve"> </v>
      </c>
      <c r="E139" s="233"/>
      <c r="F139" s="233"/>
      <c r="G139" s="233"/>
      <c r="H139" s="233"/>
      <c r="I139" s="233"/>
      <c r="J139" s="233"/>
      <c r="K139" s="233"/>
      <c r="L139" s="233"/>
      <c r="M139" s="233"/>
      <c r="N139" s="233"/>
      <c r="O139" s="233"/>
      <c r="P139" s="233"/>
      <c r="Q139" s="233"/>
      <c r="R139" s="233"/>
      <c r="S139" s="233"/>
      <c r="T139" s="233"/>
      <c r="U139" s="233"/>
      <c r="V139" s="233"/>
      <c r="W139" s="233"/>
      <c r="X139" s="233"/>
      <c r="Y139" s="233"/>
      <c r="Z139" s="233"/>
      <c r="AA139" s="233"/>
      <c r="AB139" s="233"/>
      <c r="AC139" s="233"/>
      <c r="AD139" s="233"/>
      <c r="AE139" s="233"/>
      <c r="AF139" s="233"/>
      <c r="AG139" s="233"/>
      <c r="AH139" s="233"/>
      <c r="AI139" s="233"/>
      <c r="AJ139" s="233"/>
      <c r="AK139" s="233"/>
      <c r="AL139" s="233"/>
      <c r="AM139" s="233"/>
      <c r="AN139" s="233"/>
      <c r="AO139" s="233"/>
      <c r="AP139" s="233"/>
      <c r="AQ139" s="233"/>
      <c r="AR139" s="233"/>
      <c r="AS139" s="233"/>
      <c r="AT139" s="233"/>
      <c r="AU139" s="233"/>
      <c r="AV139" s="233"/>
      <c r="AW139" s="233"/>
      <c r="AX139" s="233"/>
      <c r="AY139" s="233"/>
      <c r="AZ139" s="233"/>
      <c r="BA139" s="233"/>
      <c r="BB139" s="233"/>
      <c r="BC139" s="233"/>
      <c r="BD139" s="92"/>
    </row>
    <row r="140" spans="2:56" ht="12.2" customHeight="1" x14ac:dyDescent="0.25">
      <c r="C140" s="12"/>
      <c r="D140" s="223" t="s">
        <v>171</v>
      </c>
      <c r="E140" s="224"/>
      <c r="F140" s="224"/>
      <c r="G140" s="224"/>
      <c r="H140" s="224"/>
      <c r="I140" s="224"/>
      <c r="J140" s="224"/>
      <c r="K140" s="224"/>
      <c r="L140" s="224"/>
      <c r="M140" s="224"/>
      <c r="N140" s="224"/>
      <c r="O140" s="224"/>
      <c r="P140" s="224"/>
      <c r="Q140" s="224"/>
      <c r="R140" s="224"/>
      <c r="S140" s="224"/>
      <c r="T140" s="224"/>
      <c r="U140" s="224"/>
      <c r="V140" s="224"/>
      <c r="W140" s="224"/>
      <c r="X140" s="224"/>
      <c r="Y140" s="224"/>
      <c r="Z140" s="224"/>
      <c r="AA140" s="224"/>
      <c r="AB140" s="224"/>
      <c r="AC140" s="224"/>
      <c r="AD140" s="224"/>
      <c r="AE140" s="224"/>
      <c r="AF140" s="224"/>
      <c r="AG140" s="224"/>
      <c r="AH140" s="224"/>
      <c r="AI140" s="224"/>
      <c r="AJ140" s="224"/>
      <c r="AK140" s="224"/>
      <c r="AL140" s="224"/>
      <c r="AM140" s="224"/>
      <c r="AN140" s="224"/>
      <c r="AO140" s="224"/>
      <c r="AP140" s="224"/>
      <c r="AQ140" s="224"/>
      <c r="AR140" s="224"/>
      <c r="AS140" s="224"/>
      <c r="AT140" s="224"/>
      <c r="AU140" s="224"/>
      <c r="AV140" s="224"/>
      <c r="AW140" s="224"/>
      <c r="AX140" s="224"/>
      <c r="AY140" s="224"/>
      <c r="AZ140" s="224"/>
      <c r="BA140" s="224"/>
      <c r="BB140" s="224"/>
      <c r="BC140" s="224"/>
      <c r="BD140" s="92"/>
    </row>
    <row r="141" spans="2:56" ht="12.75" customHeight="1" thickBot="1" x14ac:dyDescent="0.3">
      <c r="C141" s="89"/>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90"/>
    </row>
    <row r="142" spans="2:56" ht="12.75" customHeight="1" x14ac:dyDescent="0.25">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row>
    <row r="143" spans="2:56" ht="12.75" customHeight="1" x14ac:dyDescent="0.25">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3"/>
      <c r="BA143" s="13"/>
      <c r="BB143" s="13"/>
      <c r="BC143" s="13"/>
      <c r="BD143" s="13"/>
    </row>
    <row r="144" spans="2:56" ht="12.75" customHeight="1" x14ac:dyDescent="0.25">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76" t="s">
        <v>82</v>
      </c>
      <c r="AQ144" s="176"/>
      <c r="AR144" s="176"/>
      <c r="AS144" s="176"/>
      <c r="AT144" s="176"/>
      <c r="AU144" s="176"/>
      <c r="AV144" s="176"/>
      <c r="AW144" s="176"/>
      <c r="AX144" s="176"/>
      <c r="AY144" s="176"/>
      <c r="AZ144" s="176"/>
      <c r="BA144" s="176"/>
      <c r="BB144" s="176"/>
      <c r="BC144" s="176"/>
      <c r="BD144" s="176"/>
    </row>
    <row r="145" spans="2:56" ht="12.75" customHeight="1" x14ac:dyDescent="0.25">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13"/>
      <c r="AV145" s="13"/>
      <c r="AW145" s="13"/>
      <c r="AX145" s="13"/>
      <c r="AY145" s="13"/>
      <c r="AZ145" s="13"/>
      <c r="BA145" s="13"/>
      <c r="BB145" s="13"/>
      <c r="BC145" s="13"/>
      <c r="BD145" s="13"/>
    </row>
    <row r="146" spans="2:56" ht="12.75" customHeight="1" x14ac:dyDescent="0.25">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3"/>
      <c r="AP146" s="13"/>
      <c r="AQ146" s="13"/>
      <c r="AR146" s="13"/>
      <c r="AS146" s="13"/>
      <c r="AT146" s="13"/>
      <c r="AU146" s="13"/>
      <c r="AV146" s="13"/>
      <c r="AW146" s="13"/>
      <c r="AX146" s="13"/>
      <c r="AY146" s="13"/>
      <c r="AZ146" s="13"/>
      <c r="BA146" s="13"/>
      <c r="BB146" s="13"/>
      <c r="BC146" s="13"/>
      <c r="BD146" s="13"/>
    </row>
    <row r="147" spans="2:56" ht="12.75" customHeight="1" x14ac:dyDescent="0.25">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3"/>
      <c r="AP147" s="13"/>
      <c r="AQ147" s="13"/>
      <c r="AR147" s="13"/>
      <c r="AS147" s="13"/>
      <c r="AT147" s="13"/>
      <c r="AU147" s="13"/>
      <c r="AV147" s="13"/>
      <c r="AW147" s="13"/>
      <c r="AX147" s="13"/>
      <c r="AY147" s="13"/>
      <c r="AZ147" s="13"/>
      <c r="BA147" s="13"/>
      <c r="BB147" s="13"/>
      <c r="BC147" s="13"/>
      <c r="BD147" s="13"/>
    </row>
    <row r="148" spans="2:56" ht="12.75" customHeight="1" x14ac:dyDescent="0.25">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3"/>
      <c r="AP148" s="13"/>
      <c r="AQ148" s="13"/>
      <c r="AR148" s="13"/>
      <c r="AS148" s="13"/>
      <c r="AT148" s="13"/>
      <c r="AU148" s="13"/>
      <c r="AV148" s="13"/>
      <c r="AW148" s="13"/>
      <c r="AX148" s="13"/>
      <c r="AY148" s="13"/>
      <c r="AZ148" s="13"/>
      <c r="BA148" s="13"/>
      <c r="BB148" s="13"/>
      <c r="BC148" s="13"/>
      <c r="BD148" s="13"/>
    </row>
    <row r="149" spans="2:56" ht="12.75" customHeight="1" x14ac:dyDescent="0.25">
      <c r="I149" s="195" t="s">
        <v>1</v>
      </c>
      <c r="J149" s="195"/>
      <c r="K149" s="195"/>
      <c r="L149" s="195"/>
      <c r="M149" s="195"/>
      <c r="N149" s="195"/>
      <c r="O149" s="195"/>
      <c r="P149" s="195"/>
      <c r="Q149" s="195"/>
      <c r="R149" s="195"/>
      <c r="S149" s="195"/>
      <c r="T149" s="195"/>
      <c r="U149" s="195"/>
      <c r="V149" s="195"/>
      <c r="W149" s="195"/>
      <c r="X149" s="195"/>
      <c r="Y149" s="195"/>
      <c r="Z149" s="195"/>
      <c r="AA149" s="195"/>
      <c r="AB149" s="195"/>
      <c r="AC149" s="195"/>
      <c r="AD149" s="195"/>
      <c r="AE149" s="195"/>
      <c r="AF149" s="195"/>
      <c r="AG149" s="195"/>
      <c r="AH149" s="195"/>
      <c r="AI149" s="195"/>
      <c r="AJ149" s="195"/>
      <c r="AK149" s="195"/>
      <c r="AL149" s="195"/>
      <c r="AM149" s="195"/>
      <c r="AN149" s="195"/>
      <c r="AO149" s="195"/>
      <c r="AP149" s="195"/>
      <c r="AQ149" s="195"/>
      <c r="AR149" s="195"/>
      <c r="AS149" s="195"/>
      <c r="AT149" s="195"/>
      <c r="AU149" s="195"/>
      <c r="AV149" s="195"/>
      <c r="AW149" s="195"/>
      <c r="AX149" s="195"/>
    </row>
    <row r="150" spans="2:56" ht="12.75" customHeight="1" x14ac:dyDescent="0.25"/>
    <row r="151" spans="2:56" ht="12.75" customHeight="1" x14ac:dyDescent="0.25">
      <c r="I151" s="196" t="str">
        <f>IF(LEN(I4)&gt;0,I4," ")</f>
        <v xml:space="preserve"> </v>
      </c>
      <c r="J151" s="196"/>
      <c r="K151" s="196"/>
      <c r="L151" s="196"/>
      <c r="M151" s="196"/>
      <c r="N151" s="196"/>
      <c r="O151" s="196"/>
      <c r="P151" s="196"/>
      <c r="Q151" s="196"/>
      <c r="R151" s="196"/>
      <c r="S151" s="196"/>
      <c r="T151" s="196"/>
      <c r="U151" s="196"/>
      <c r="V151" s="196"/>
      <c r="W151" s="196"/>
      <c r="X151" s="196"/>
      <c r="Y151" s="196"/>
      <c r="Z151" s="196"/>
      <c r="AA151" s="196"/>
      <c r="AB151" s="196"/>
      <c r="AC151" s="196"/>
      <c r="AD151" s="196"/>
      <c r="AE151" s="196"/>
      <c r="AF151" s="196"/>
      <c r="AG151" s="196"/>
      <c r="AH151" s="196"/>
      <c r="AI151" s="196"/>
      <c r="AJ151" s="196"/>
      <c r="AK151" s="196"/>
      <c r="AL151" s="196"/>
      <c r="AM151" s="196"/>
      <c r="AN151" s="196"/>
      <c r="AO151" s="196"/>
      <c r="AP151" s="196"/>
      <c r="AQ151" s="196"/>
      <c r="AR151" s="196"/>
      <c r="AS151" s="196"/>
      <c r="AT151" s="196"/>
      <c r="AU151" s="196"/>
      <c r="AV151" s="196"/>
      <c r="AW151" s="196"/>
      <c r="AX151" s="196"/>
    </row>
    <row r="152" spans="2:56" ht="12.75" customHeight="1" x14ac:dyDescent="0.25">
      <c r="I152" s="197"/>
      <c r="J152" s="197"/>
      <c r="K152" s="197"/>
      <c r="L152" s="197"/>
      <c r="M152" s="197"/>
      <c r="N152" s="197"/>
      <c r="O152" s="197"/>
      <c r="P152" s="197"/>
      <c r="Q152" s="197"/>
      <c r="R152" s="197"/>
      <c r="S152" s="197"/>
      <c r="T152" s="197"/>
      <c r="U152" s="197"/>
      <c r="V152" s="197"/>
      <c r="W152" s="197"/>
      <c r="X152" s="197"/>
      <c r="Y152" s="197"/>
      <c r="Z152" s="197"/>
      <c r="AA152" s="197"/>
      <c r="AB152" s="197"/>
      <c r="AC152" s="197"/>
      <c r="AD152" s="197"/>
      <c r="AE152" s="197"/>
      <c r="AF152" s="197"/>
      <c r="AG152" s="197"/>
      <c r="AH152" s="197"/>
      <c r="AI152" s="197"/>
      <c r="AJ152" s="197"/>
      <c r="AK152" s="197"/>
      <c r="AL152" s="197"/>
      <c r="AM152" s="197"/>
      <c r="AN152" s="197"/>
      <c r="AO152" s="197"/>
      <c r="AP152" s="197"/>
      <c r="AQ152" s="197"/>
      <c r="AR152" s="197"/>
      <c r="AS152" s="197"/>
      <c r="AT152" s="197"/>
      <c r="AU152" s="197"/>
      <c r="AV152" s="197"/>
      <c r="AW152" s="197"/>
      <c r="AX152" s="197"/>
    </row>
    <row r="153" spans="2:56" ht="12.75" customHeight="1" x14ac:dyDescent="0.25"/>
    <row r="154" spans="2:56" ht="12.75" customHeight="1" x14ac:dyDescent="0.25">
      <c r="AU154" s="9" t="s">
        <v>0</v>
      </c>
      <c r="AV154" s="198" t="str">
        <f>IF(LEN(AV7)&gt;0,AV7," ")</f>
        <v xml:space="preserve"> </v>
      </c>
      <c r="AW154" s="199"/>
      <c r="AX154" s="199"/>
      <c r="AY154" s="199"/>
      <c r="AZ154" s="199"/>
      <c r="BA154" s="199"/>
      <c r="BB154" s="199"/>
      <c r="BC154" s="199"/>
      <c r="BD154" s="199"/>
    </row>
    <row r="155" spans="2:56" ht="12.75" customHeight="1" x14ac:dyDescent="0.25"/>
    <row r="156" spans="2:56" ht="12.75" customHeight="1" x14ac:dyDescent="0.25">
      <c r="AU156" s="9" t="s">
        <v>2</v>
      </c>
      <c r="AV156" s="198" t="str">
        <f>IF(LEN(AV9)&gt;0,AV9," ")</f>
        <v xml:space="preserve"> </v>
      </c>
      <c r="AW156" s="199"/>
      <c r="AX156" s="199"/>
      <c r="AY156" s="199"/>
      <c r="AZ156" s="199"/>
      <c r="BA156" s="199"/>
      <c r="BB156" s="199"/>
      <c r="BC156" s="199"/>
      <c r="BD156" s="199"/>
    </row>
    <row r="157" spans="2:56" ht="12.75" customHeight="1" x14ac:dyDescent="0.25"/>
    <row r="158" spans="2:56" ht="12.75" customHeight="1" x14ac:dyDescent="0.25">
      <c r="AE158" s="9" t="s">
        <v>10</v>
      </c>
      <c r="AF158" s="199" t="str">
        <f>IF(LEN(AF11)&gt;0,AF11," ")</f>
        <v xml:space="preserve"> </v>
      </c>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row>
    <row r="159" spans="2:56" ht="12.75" customHeight="1" thickBot="1" x14ac:dyDescent="0.3">
      <c r="B159" s="1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c r="AA159" s="83"/>
      <c r="AB159" s="83"/>
      <c r="AC159" s="83"/>
      <c r="AD159" s="83"/>
      <c r="AE159" s="83"/>
      <c r="AF159" s="83"/>
      <c r="AG159" s="83"/>
      <c r="AH159" s="83"/>
      <c r="AI159" s="83"/>
      <c r="AJ159" s="83"/>
      <c r="AK159" s="83"/>
      <c r="AL159" s="83"/>
      <c r="AM159" s="83"/>
      <c r="AN159" s="83"/>
      <c r="AO159" s="83"/>
      <c r="AP159" s="83"/>
      <c r="AQ159" s="83"/>
      <c r="AR159" s="83"/>
      <c r="AS159" s="83"/>
      <c r="AT159" s="83"/>
      <c r="AU159" s="83"/>
      <c r="AV159" s="83"/>
      <c r="AW159" s="83"/>
      <c r="AX159" s="83"/>
      <c r="AY159" s="83"/>
      <c r="AZ159" s="83"/>
      <c r="BA159" s="83"/>
      <c r="BB159" s="83"/>
      <c r="BC159" s="83"/>
      <c r="BD159" s="83"/>
    </row>
    <row r="160" spans="2:56" ht="12.75" customHeight="1" x14ac:dyDescent="0.25">
      <c r="C160" s="186" t="s">
        <v>134</v>
      </c>
      <c r="D160" s="187"/>
      <c r="E160" s="187"/>
      <c r="F160" s="187"/>
      <c r="G160" s="187"/>
      <c r="H160" s="187"/>
      <c r="I160" s="187"/>
      <c r="J160" s="187"/>
      <c r="K160" s="187"/>
      <c r="L160" s="187"/>
      <c r="M160" s="187"/>
      <c r="N160" s="187"/>
      <c r="O160" s="187"/>
      <c r="P160" s="187"/>
      <c r="Q160" s="187"/>
      <c r="R160" s="187"/>
      <c r="S160" s="187"/>
      <c r="T160" s="187"/>
      <c r="U160" s="187"/>
      <c r="V160" s="187"/>
      <c r="W160" s="187"/>
      <c r="X160" s="188"/>
      <c r="Y160" s="189"/>
      <c r="Z160" s="190"/>
      <c r="AA160" s="190"/>
      <c r="AB160" s="190"/>
      <c r="AC160" s="190"/>
      <c r="AD160" s="190"/>
      <c r="AE160" s="190"/>
      <c r="AF160" s="190"/>
      <c r="AG160" s="190"/>
      <c r="AH160" s="190"/>
      <c r="AI160" s="190"/>
      <c r="AJ160" s="190"/>
      <c r="AK160" s="190"/>
      <c r="AL160" s="190"/>
      <c r="AM160" s="190"/>
      <c r="AN160" s="190"/>
      <c r="AO160" s="190"/>
      <c r="AP160" s="190"/>
      <c r="AQ160" s="190"/>
      <c r="AR160" s="190"/>
      <c r="AS160" s="190"/>
      <c r="AT160" s="190"/>
      <c r="AU160" s="190"/>
      <c r="AV160" s="190"/>
      <c r="AW160" s="190"/>
      <c r="AX160" s="190"/>
      <c r="AY160" s="190"/>
      <c r="AZ160" s="190"/>
      <c r="BA160" s="190"/>
      <c r="BB160" s="190"/>
      <c r="BC160" s="190"/>
      <c r="BD160" s="191"/>
    </row>
    <row r="161" spans="2:57" x14ac:dyDescent="0.25">
      <c r="C161" s="177"/>
      <c r="D161" s="178"/>
      <c r="E161" s="178"/>
      <c r="F161" s="178"/>
      <c r="G161" s="178"/>
      <c r="H161" s="178"/>
      <c r="I161" s="178"/>
      <c r="J161" s="178"/>
      <c r="K161" s="178"/>
      <c r="L161" s="178"/>
      <c r="M161" s="178"/>
      <c r="N161" s="178"/>
      <c r="O161" s="178"/>
      <c r="P161" s="178"/>
      <c r="Q161" s="178"/>
      <c r="R161" s="178"/>
      <c r="S161" s="178"/>
      <c r="T161" s="178"/>
      <c r="U161" s="178"/>
      <c r="V161" s="178"/>
      <c r="W161" s="178"/>
      <c r="X161" s="179"/>
      <c r="Y161" s="192"/>
      <c r="Z161" s="193"/>
      <c r="AA161" s="193"/>
      <c r="AB161" s="193"/>
      <c r="AC161" s="193"/>
      <c r="AD161" s="193"/>
      <c r="AE161" s="193"/>
      <c r="AF161" s="193"/>
      <c r="AG161" s="193"/>
      <c r="AH161" s="193"/>
      <c r="AI161" s="193"/>
      <c r="AJ161" s="193"/>
      <c r="AK161" s="193"/>
      <c r="AL161" s="193"/>
      <c r="AM161" s="193"/>
      <c r="AN161" s="193"/>
      <c r="AO161" s="193"/>
      <c r="AP161" s="193"/>
      <c r="AQ161" s="193"/>
      <c r="AR161" s="193"/>
      <c r="AS161" s="193"/>
      <c r="AT161" s="193"/>
      <c r="AU161" s="193"/>
      <c r="AV161" s="193"/>
      <c r="AW161" s="193"/>
      <c r="AX161" s="193"/>
      <c r="AY161" s="193"/>
      <c r="AZ161" s="193"/>
      <c r="BA161" s="193"/>
      <c r="BB161" s="193"/>
      <c r="BC161" s="193"/>
      <c r="BD161" s="194"/>
    </row>
    <row r="162" spans="2:57" ht="5.0999999999999996" customHeight="1" x14ac:dyDescent="0.25">
      <c r="C162" s="12"/>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3"/>
      <c r="AP162" s="13"/>
      <c r="AQ162" s="13"/>
      <c r="AR162" s="13"/>
      <c r="AS162" s="13"/>
      <c r="AT162" s="13"/>
      <c r="AU162" s="13"/>
      <c r="AV162" s="13"/>
      <c r="AW162" s="13"/>
      <c r="AX162" s="13"/>
      <c r="AY162" s="13"/>
      <c r="AZ162" s="13"/>
      <c r="BA162" s="13"/>
      <c r="BB162" s="13"/>
      <c r="BC162" s="13"/>
      <c r="BD162" s="16"/>
    </row>
    <row r="163" spans="2:57" ht="12.2" customHeight="1" x14ac:dyDescent="0.25">
      <c r="C163" s="12"/>
      <c r="D163" s="233" t="str">
        <f>IF(COUNTA(Y160)&lt;&gt;0,"Navesti izvore podataka (npr.1. popisna lista mjesne zajednice 2. birački spisak 3. statistkika Monstata 4. sl."," ")</f>
        <v xml:space="preserve"> </v>
      </c>
      <c r="E163" s="233"/>
      <c r="F163" s="233"/>
      <c r="G163" s="233"/>
      <c r="H163" s="233"/>
      <c r="I163" s="233"/>
      <c r="J163" s="233"/>
      <c r="K163" s="233"/>
      <c r="L163" s="233"/>
      <c r="M163" s="233"/>
      <c r="N163" s="233"/>
      <c r="O163" s="233"/>
      <c r="P163" s="233"/>
      <c r="Q163" s="233"/>
      <c r="R163" s="233"/>
      <c r="S163" s="233"/>
      <c r="T163" s="233"/>
      <c r="U163" s="233"/>
      <c r="V163" s="233"/>
      <c r="W163" s="233"/>
      <c r="X163" s="233"/>
      <c r="Y163" s="233"/>
      <c r="Z163" s="233"/>
      <c r="AA163" s="233"/>
      <c r="AB163" s="233"/>
      <c r="AC163" s="233"/>
      <c r="AD163" s="233"/>
      <c r="AE163" s="233"/>
      <c r="AF163" s="233"/>
      <c r="AG163" s="233"/>
      <c r="AH163" s="233"/>
      <c r="AI163" s="233"/>
      <c r="AJ163" s="233"/>
      <c r="AK163" s="233"/>
      <c r="AL163" s="233"/>
      <c r="AM163" s="233"/>
      <c r="AN163" s="233"/>
      <c r="AO163" s="233"/>
      <c r="AP163" s="233"/>
      <c r="AQ163" s="233"/>
      <c r="AR163" s="233"/>
      <c r="AS163" s="233"/>
      <c r="AT163" s="233"/>
      <c r="AU163" s="233"/>
      <c r="AV163" s="233"/>
      <c r="AW163" s="233"/>
      <c r="AX163" s="233"/>
      <c r="AY163" s="233"/>
      <c r="AZ163" s="233"/>
      <c r="BA163" s="233"/>
      <c r="BB163" s="233"/>
      <c r="BC163" s="233"/>
      <c r="BD163" s="16"/>
    </row>
    <row r="164" spans="2:57" ht="12.2" customHeight="1" x14ac:dyDescent="0.25">
      <c r="C164" s="12"/>
      <c r="D164" s="223"/>
      <c r="E164" s="224"/>
      <c r="F164" s="224"/>
      <c r="G164" s="224"/>
      <c r="H164" s="224"/>
      <c r="I164" s="224"/>
      <c r="J164" s="224"/>
      <c r="K164" s="224"/>
      <c r="L164" s="224"/>
      <c r="M164" s="224"/>
      <c r="N164" s="224"/>
      <c r="O164" s="224"/>
      <c r="P164" s="224"/>
      <c r="Q164" s="224"/>
      <c r="R164" s="224"/>
      <c r="S164" s="224"/>
      <c r="T164" s="224"/>
      <c r="U164" s="224"/>
      <c r="V164" s="224"/>
      <c r="W164" s="224"/>
      <c r="X164" s="224"/>
      <c r="Y164" s="224"/>
      <c r="Z164" s="224"/>
      <c r="AA164" s="224"/>
      <c r="AB164" s="224"/>
      <c r="AC164" s="224"/>
      <c r="AD164" s="224"/>
      <c r="AE164" s="224"/>
      <c r="AF164" s="224"/>
      <c r="AG164" s="224"/>
      <c r="AH164" s="224"/>
      <c r="AI164" s="224"/>
      <c r="AJ164" s="224"/>
      <c r="AK164" s="224"/>
      <c r="AL164" s="224"/>
      <c r="AM164" s="224"/>
      <c r="AN164" s="224"/>
      <c r="AO164" s="224"/>
      <c r="AP164" s="224"/>
      <c r="AQ164" s="224"/>
      <c r="AR164" s="224"/>
      <c r="AS164" s="224"/>
      <c r="AT164" s="224"/>
      <c r="AU164" s="224"/>
      <c r="AV164" s="224"/>
      <c r="AW164" s="224"/>
      <c r="AX164" s="224"/>
      <c r="AY164" s="224"/>
      <c r="AZ164" s="224"/>
      <c r="BA164" s="224"/>
      <c r="BB164" s="224"/>
      <c r="BC164" s="224"/>
      <c r="BD164" s="16"/>
    </row>
    <row r="165" spans="2:57" ht="5.0999999999999996" customHeight="1" x14ac:dyDescent="0.25">
      <c r="C165" s="12"/>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6"/>
    </row>
    <row r="166" spans="2:57" ht="12.75" customHeight="1" x14ac:dyDescent="0.25">
      <c r="C166" s="225" t="s">
        <v>133</v>
      </c>
      <c r="D166" s="226"/>
      <c r="E166" s="226"/>
      <c r="F166" s="226"/>
      <c r="G166" s="226"/>
      <c r="H166" s="226"/>
      <c r="I166" s="226"/>
      <c r="J166" s="226"/>
      <c r="K166" s="226"/>
      <c r="L166" s="226"/>
      <c r="M166" s="226"/>
      <c r="N166" s="226"/>
      <c r="O166" s="226"/>
      <c r="P166" s="226"/>
      <c r="Q166" s="226"/>
      <c r="R166" s="226"/>
      <c r="S166" s="226"/>
      <c r="T166" s="226"/>
      <c r="U166" s="226"/>
      <c r="V166" s="226"/>
      <c r="W166" s="226"/>
      <c r="X166" s="226"/>
      <c r="Y166" s="226"/>
      <c r="Z166" s="226"/>
      <c r="AA166" s="226"/>
      <c r="AB166" s="226"/>
      <c r="AC166" s="226"/>
      <c r="AD166" s="226"/>
      <c r="AE166" s="226"/>
      <c r="AF166" s="226"/>
      <c r="AG166" s="226"/>
      <c r="AH166" s="226"/>
      <c r="AI166" s="226"/>
      <c r="AJ166" s="226"/>
      <c r="AK166" s="226"/>
      <c r="AL166" s="226"/>
      <c r="AM166" s="226"/>
      <c r="AN166" s="226"/>
      <c r="AO166" s="226"/>
      <c r="AP166" s="315"/>
      <c r="AQ166" s="317"/>
      <c r="AR166" s="317"/>
      <c r="AS166" s="317"/>
      <c r="AT166" s="317"/>
      <c r="AU166" s="317"/>
      <c r="AV166" s="317"/>
      <c r="AW166" s="317"/>
      <c r="AX166" s="317"/>
      <c r="AY166" s="317"/>
      <c r="AZ166" s="317"/>
      <c r="BA166" s="317"/>
      <c r="BB166" s="317"/>
      <c r="BC166" s="317"/>
      <c r="BD166" s="318"/>
    </row>
    <row r="167" spans="2:57" x14ac:dyDescent="0.25">
      <c r="C167" s="227"/>
      <c r="D167" s="228"/>
      <c r="E167" s="228"/>
      <c r="F167" s="228"/>
      <c r="G167" s="228"/>
      <c r="H167" s="228"/>
      <c r="I167" s="228"/>
      <c r="J167" s="228"/>
      <c r="K167" s="228"/>
      <c r="L167" s="228"/>
      <c r="M167" s="228"/>
      <c r="N167" s="228"/>
      <c r="O167" s="228"/>
      <c r="P167" s="228"/>
      <c r="Q167" s="228"/>
      <c r="R167" s="228"/>
      <c r="S167" s="228"/>
      <c r="T167" s="228"/>
      <c r="U167" s="228"/>
      <c r="V167" s="228"/>
      <c r="W167" s="228"/>
      <c r="X167" s="228"/>
      <c r="Y167" s="228"/>
      <c r="Z167" s="228"/>
      <c r="AA167" s="228"/>
      <c r="AB167" s="228"/>
      <c r="AC167" s="228"/>
      <c r="AD167" s="228"/>
      <c r="AE167" s="228"/>
      <c r="AF167" s="228"/>
      <c r="AG167" s="228"/>
      <c r="AH167" s="228"/>
      <c r="AI167" s="228"/>
      <c r="AJ167" s="228"/>
      <c r="AK167" s="228"/>
      <c r="AL167" s="228"/>
      <c r="AM167" s="228"/>
      <c r="AN167" s="228"/>
      <c r="AO167" s="228"/>
      <c r="AP167" s="316"/>
      <c r="AQ167" s="319"/>
      <c r="AR167" s="319"/>
      <c r="AS167" s="319"/>
      <c r="AT167" s="319"/>
      <c r="AU167" s="319"/>
      <c r="AV167" s="319"/>
      <c r="AW167" s="319"/>
      <c r="AX167" s="319"/>
      <c r="AY167" s="319"/>
      <c r="AZ167" s="319"/>
      <c r="BA167" s="319"/>
      <c r="BB167" s="319"/>
      <c r="BC167" s="319"/>
      <c r="BD167" s="320"/>
    </row>
    <row r="168" spans="2:57" ht="5.0999999999999996" customHeight="1" x14ac:dyDescent="0.25">
      <c r="C168" s="12"/>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6"/>
    </row>
    <row r="169" spans="2:57" ht="12.2" customHeight="1" x14ac:dyDescent="0.25">
      <c r="C169" s="12"/>
      <c r="D169" s="233" t="str">
        <f>IF(COUNTA(AQ166)&lt;&gt;0,"Navesti izvore podataka (npr.1. popisna lista mjesne zajednice 2. birački spisak 3. statistkika Monstata 4. sl."," ")</f>
        <v xml:space="preserve"> </v>
      </c>
      <c r="E169" s="233"/>
      <c r="F169" s="233"/>
      <c r="G169" s="233"/>
      <c r="H169" s="233"/>
      <c r="I169" s="233"/>
      <c r="J169" s="233"/>
      <c r="K169" s="233"/>
      <c r="L169" s="233"/>
      <c r="M169" s="233"/>
      <c r="N169" s="233"/>
      <c r="O169" s="233"/>
      <c r="P169" s="233"/>
      <c r="Q169" s="233"/>
      <c r="R169" s="233"/>
      <c r="S169" s="233"/>
      <c r="T169" s="233"/>
      <c r="U169" s="233"/>
      <c r="V169" s="233"/>
      <c r="W169" s="233"/>
      <c r="X169" s="233"/>
      <c r="Y169" s="233"/>
      <c r="Z169" s="233"/>
      <c r="AA169" s="233"/>
      <c r="AB169" s="233"/>
      <c r="AC169" s="233"/>
      <c r="AD169" s="233"/>
      <c r="AE169" s="233"/>
      <c r="AF169" s="233"/>
      <c r="AG169" s="233"/>
      <c r="AH169" s="233"/>
      <c r="AI169" s="233"/>
      <c r="AJ169" s="233"/>
      <c r="AK169" s="233"/>
      <c r="AL169" s="233"/>
      <c r="AM169" s="233"/>
      <c r="AN169" s="233"/>
      <c r="AO169" s="233"/>
      <c r="AP169" s="233"/>
      <c r="AQ169" s="233"/>
      <c r="AR169" s="233"/>
      <c r="AS169" s="233"/>
      <c r="AT169" s="233"/>
      <c r="AU169" s="233"/>
      <c r="AV169" s="233"/>
      <c r="AW169" s="233"/>
      <c r="AX169" s="233"/>
      <c r="AY169" s="233"/>
      <c r="AZ169" s="233"/>
      <c r="BA169" s="233"/>
      <c r="BB169" s="233"/>
      <c r="BC169" s="233"/>
      <c r="BD169" s="16"/>
    </row>
    <row r="170" spans="2:57" ht="12.2" customHeight="1" x14ac:dyDescent="0.25">
      <c r="C170" s="12"/>
      <c r="D170" s="223"/>
      <c r="E170" s="224"/>
      <c r="F170" s="224"/>
      <c r="G170" s="224"/>
      <c r="H170" s="224"/>
      <c r="I170" s="224"/>
      <c r="J170" s="224"/>
      <c r="K170" s="224"/>
      <c r="L170" s="224"/>
      <c r="M170" s="224"/>
      <c r="N170" s="224"/>
      <c r="O170" s="224"/>
      <c r="P170" s="224"/>
      <c r="Q170" s="224"/>
      <c r="R170" s="224"/>
      <c r="S170" s="224"/>
      <c r="T170" s="224"/>
      <c r="U170" s="224"/>
      <c r="V170" s="224"/>
      <c r="W170" s="224"/>
      <c r="X170" s="224"/>
      <c r="Y170" s="224"/>
      <c r="Z170" s="224"/>
      <c r="AA170" s="224"/>
      <c r="AB170" s="224"/>
      <c r="AC170" s="224"/>
      <c r="AD170" s="224"/>
      <c r="AE170" s="224"/>
      <c r="AF170" s="224"/>
      <c r="AG170" s="224"/>
      <c r="AH170" s="224"/>
      <c r="AI170" s="224"/>
      <c r="AJ170" s="224"/>
      <c r="AK170" s="224"/>
      <c r="AL170" s="224"/>
      <c r="AM170" s="224"/>
      <c r="AN170" s="224"/>
      <c r="AO170" s="224"/>
      <c r="AP170" s="224"/>
      <c r="AQ170" s="224"/>
      <c r="AR170" s="224"/>
      <c r="AS170" s="224"/>
      <c r="AT170" s="224"/>
      <c r="AU170" s="224"/>
      <c r="AV170" s="224"/>
      <c r="AW170" s="224"/>
      <c r="AX170" s="224"/>
      <c r="AY170" s="224"/>
      <c r="AZ170" s="224"/>
      <c r="BA170" s="224"/>
      <c r="BB170" s="224"/>
      <c r="BC170" s="224"/>
      <c r="BD170" s="16"/>
    </row>
    <row r="171" spans="2:57" ht="5.0999999999999996" customHeight="1" x14ac:dyDescent="0.25">
      <c r="C171" s="12"/>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3"/>
      <c r="AP171" s="13"/>
      <c r="AQ171" s="13"/>
      <c r="AR171" s="13"/>
      <c r="AS171" s="13"/>
      <c r="AT171" s="13"/>
      <c r="AU171" s="13"/>
      <c r="AV171" s="13"/>
      <c r="AW171" s="13"/>
      <c r="AX171" s="13"/>
      <c r="AY171" s="13"/>
      <c r="AZ171" s="13"/>
      <c r="BA171" s="13"/>
      <c r="BB171" s="13"/>
      <c r="BC171" s="13"/>
      <c r="BD171" s="16"/>
    </row>
    <row r="172" spans="2:57" x14ac:dyDescent="0.25">
      <c r="C172" s="164" t="s">
        <v>21</v>
      </c>
      <c r="D172" s="165"/>
      <c r="E172" s="165"/>
      <c r="F172" s="165"/>
      <c r="G172" s="165"/>
      <c r="H172" s="165"/>
      <c r="I172" s="165"/>
      <c r="J172" s="165"/>
      <c r="K172" s="165"/>
      <c r="L172" s="165"/>
      <c r="M172" s="165"/>
      <c r="N172" s="165"/>
      <c r="O172" s="165"/>
      <c r="P172" s="165"/>
      <c r="Q172" s="165"/>
      <c r="R172" s="165"/>
      <c r="S172" s="165"/>
      <c r="T172" s="165"/>
      <c r="U172" s="165"/>
      <c r="V172" s="165"/>
      <c r="W172" s="165"/>
      <c r="X172" s="166"/>
      <c r="Y172" s="180"/>
      <c r="Z172" s="181"/>
      <c r="AA172" s="181"/>
      <c r="AB172" s="181"/>
      <c r="AC172" s="181"/>
      <c r="AD172" s="181"/>
      <c r="AE172" s="181"/>
      <c r="AF172" s="181"/>
      <c r="AG172" s="181"/>
      <c r="AH172" s="181"/>
      <c r="AI172" s="181"/>
      <c r="AJ172" s="181"/>
      <c r="AK172" s="181"/>
      <c r="AL172" s="181"/>
      <c r="AM172" s="181"/>
      <c r="AN172" s="181"/>
      <c r="AO172" s="181"/>
      <c r="AP172" s="181"/>
      <c r="AQ172" s="181"/>
      <c r="AR172" s="181"/>
      <c r="AS172" s="181"/>
      <c r="AT172" s="181"/>
      <c r="AU172" s="181"/>
      <c r="AV172" s="181"/>
      <c r="AW172" s="181"/>
      <c r="AX172" s="181"/>
      <c r="AY172" s="181"/>
      <c r="AZ172" s="181"/>
      <c r="BA172" s="181"/>
      <c r="BB172" s="181"/>
      <c r="BC172" s="181"/>
      <c r="BD172" s="182"/>
    </row>
    <row r="173" spans="2:57" x14ac:dyDescent="0.25">
      <c r="C173" s="177"/>
      <c r="D173" s="178"/>
      <c r="E173" s="178"/>
      <c r="F173" s="178"/>
      <c r="G173" s="178"/>
      <c r="H173" s="178"/>
      <c r="I173" s="178"/>
      <c r="J173" s="178"/>
      <c r="K173" s="178"/>
      <c r="L173" s="178"/>
      <c r="M173" s="178"/>
      <c r="N173" s="178"/>
      <c r="O173" s="178"/>
      <c r="P173" s="178"/>
      <c r="Q173" s="178"/>
      <c r="R173" s="178"/>
      <c r="S173" s="178"/>
      <c r="T173" s="178"/>
      <c r="U173" s="178"/>
      <c r="V173" s="178"/>
      <c r="W173" s="178"/>
      <c r="X173" s="179"/>
      <c r="Y173" s="183"/>
      <c r="Z173" s="184"/>
      <c r="AA173" s="184"/>
      <c r="AB173" s="184"/>
      <c r="AC173" s="184"/>
      <c r="AD173" s="184"/>
      <c r="AE173" s="184"/>
      <c r="AF173" s="184"/>
      <c r="AG173" s="184"/>
      <c r="AH173" s="184"/>
      <c r="AI173" s="184"/>
      <c r="AJ173" s="184"/>
      <c r="AK173" s="184"/>
      <c r="AL173" s="184"/>
      <c r="AM173" s="184"/>
      <c r="AN173" s="184"/>
      <c r="AO173" s="184"/>
      <c r="AP173" s="184"/>
      <c r="AQ173" s="184"/>
      <c r="AR173" s="184"/>
      <c r="AS173" s="184"/>
      <c r="AT173" s="184"/>
      <c r="AU173" s="184"/>
      <c r="AV173" s="184"/>
      <c r="AW173" s="184"/>
      <c r="AX173" s="184"/>
      <c r="AY173" s="184"/>
      <c r="AZ173" s="184"/>
      <c r="BA173" s="184"/>
      <c r="BB173" s="184"/>
      <c r="BC173" s="184"/>
      <c r="BD173" s="185"/>
    </row>
    <row r="174" spans="2:57" ht="5.0999999999999996" customHeight="1" x14ac:dyDescent="0.25">
      <c r="C174" s="12"/>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3"/>
      <c r="AP174" s="13"/>
      <c r="AQ174" s="13"/>
      <c r="AR174" s="13"/>
      <c r="AS174" s="13"/>
      <c r="AT174" s="13"/>
      <c r="AU174" s="13"/>
      <c r="AV174" s="13"/>
      <c r="AW174" s="13"/>
      <c r="AX174" s="13"/>
      <c r="AY174" s="13"/>
      <c r="AZ174" s="13"/>
      <c r="BA174" s="13"/>
      <c r="BB174" s="13"/>
      <c r="BC174" s="13"/>
      <c r="BD174" s="16"/>
    </row>
    <row r="175" spans="2:57" ht="12.75" customHeight="1" x14ac:dyDescent="0.25">
      <c r="B175" s="16"/>
      <c r="C175" s="165" t="s">
        <v>22</v>
      </c>
      <c r="D175" s="165"/>
      <c r="E175" s="165"/>
      <c r="F175" s="165"/>
      <c r="G175" s="165"/>
      <c r="H175" s="165"/>
      <c r="I175" s="165"/>
      <c r="J175" s="165"/>
      <c r="K175" s="165"/>
      <c r="L175" s="165"/>
      <c r="M175" s="165"/>
      <c r="N175" s="165"/>
      <c r="O175" s="165"/>
      <c r="P175" s="165"/>
      <c r="Q175" s="165"/>
      <c r="R175" s="165"/>
      <c r="S175" s="165"/>
      <c r="T175" s="165"/>
      <c r="U175" s="165"/>
      <c r="V175" s="165"/>
      <c r="W175" s="165"/>
      <c r="X175" s="166"/>
      <c r="Y175" s="180"/>
      <c r="Z175" s="181"/>
      <c r="AA175" s="181"/>
      <c r="AB175" s="181"/>
      <c r="AC175" s="181"/>
      <c r="AD175" s="181"/>
      <c r="AE175" s="181"/>
      <c r="AF175" s="181"/>
      <c r="AG175" s="181"/>
      <c r="AH175" s="181"/>
      <c r="AI175" s="181"/>
      <c r="AJ175" s="181"/>
      <c r="AK175" s="181"/>
      <c r="AL175" s="181"/>
      <c r="AM175" s="181"/>
      <c r="AN175" s="181"/>
      <c r="AO175" s="181"/>
      <c r="AP175" s="181"/>
      <c r="AQ175" s="181"/>
      <c r="AR175" s="181"/>
      <c r="AS175" s="181"/>
      <c r="AT175" s="181"/>
      <c r="AU175" s="181"/>
      <c r="AV175" s="181"/>
      <c r="AW175" s="181"/>
      <c r="AX175" s="181"/>
      <c r="AY175" s="181"/>
      <c r="AZ175" s="181"/>
      <c r="BA175" s="181"/>
      <c r="BB175" s="181"/>
      <c r="BC175" s="181"/>
      <c r="BD175" s="182"/>
    </row>
    <row r="176" spans="2:57" ht="12.75" customHeight="1" x14ac:dyDescent="0.25">
      <c r="B176" s="16"/>
      <c r="C176" s="178"/>
      <c r="D176" s="178"/>
      <c r="E176" s="178"/>
      <c r="F176" s="178"/>
      <c r="G176" s="178"/>
      <c r="H176" s="178"/>
      <c r="I176" s="178"/>
      <c r="J176" s="178"/>
      <c r="K176" s="178"/>
      <c r="L176" s="178"/>
      <c r="M176" s="178"/>
      <c r="N176" s="178"/>
      <c r="O176" s="178"/>
      <c r="P176" s="178"/>
      <c r="Q176" s="178"/>
      <c r="R176" s="178"/>
      <c r="S176" s="178"/>
      <c r="T176" s="178"/>
      <c r="U176" s="178"/>
      <c r="V176" s="178"/>
      <c r="W176" s="178"/>
      <c r="X176" s="179"/>
      <c r="Y176" s="183"/>
      <c r="Z176" s="184"/>
      <c r="AA176" s="184"/>
      <c r="AB176" s="184"/>
      <c r="AC176" s="184"/>
      <c r="AD176" s="184"/>
      <c r="AE176" s="184"/>
      <c r="AF176" s="184"/>
      <c r="AG176" s="184"/>
      <c r="AH176" s="184"/>
      <c r="AI176" s="184"/>
      <c r="AJ176" s="184"/>
      <c r="AK176" s="184"/>
      <c r="AL176" s="184"/>
      <c r="AM176" s="184"/>
      <c r="AN176" s="184"/>
      <c r="AO176" s="184"/>
      <c r="AP176" s="184"/>
      <c r="AQ176" s="184"/>
      <c r="AR176" s="184"/>
      <c r="AS176" s="184"/>
      <c r="AT176" s="184"/>
      <c r="AU176" s="184"/>
      <c r="AV176" s="184"/>
      <c r="AW176" s="184"/>
      <c r="AX176" s="184"/>
      <c r="AY176" s="184"/>
      <c r="AZ176" s="184"/>
      <c r="BA176" s="184"/>
      <c r="BB176" s="184"/>
      <c r="BC176" s="184"/>
      <c r="BD176" s="184"/>
      <c r="BE176" s="12"/>
    </row>
    <row r="177" spans="2:78" ht="5.0999999999999996" customHeight="1" x14ac:dyDescent="0.25">
      <c r="B177" s="16"/>
      <c r="C177" s="86"/>
      <c r="D177" s="87"/>
      <c r="E177" s="87"/>
      <c r="F177" s="87"/>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3"/>
      <c r="AP177" s="13"/>
      <c r="AQ177" s="13"/>
      <c r="AR177" s="13"/>
      <c r="AS177" s="13"/>
      <c r="AT177" s="13"/>
      <c r="AU177" s="13"/>
      <c r="AV177" s="13"/>
      <c r="AW177" s="13"/>
      <c r="AX177" s="13"/>
      <c r="AY177" s="13"/>
      <c r="AZ177" s="13"/>
      <c r="BA177" s="13"/>
      <c r="BB177" s="13"/>
      <c r="BC177" s="13"/>
      <c r="BD177" s="13"/>
      <c r="BE177" s="12"/>
    </row>
    <row r="178" spans="2:78" ht="12.75" customHeight="1" x14ac:dyDescent="0.25">
      <c r="B178" s="16"/>
      <c r="C178" s="187" t="s">
        <v>20</v>
      </c>
      <c r="D178" s="187"/>
      <c r="E178" s="187"/>
      <c r="F178" s="187"/>
      <c r="G178" s="165"/>
      <c r="H178" s="165"/>
      <c r="I178" s="165"/>
      <c r="J178" s="165"/>
      <c r="K178" s="165"/>
      <c r="L178" s="165"/>
      <c r="M178" s="165"/>
      <c r="N178" s="165"/>
      <c r="O178" s="165"/>
      <c r="P178" s="165"/>
      <c r="Q178" s="165"/>
      <c r="R178" s="165"/>
      <c r="S178" s="165"/>
      <c r="T178" s="165"/>
      <c r="U178" s="165"/>
      <c r="V178" s="165"/>
      <c r="W178" s="165"/>
      <c r="X178" s="166"/>
      <c r="Y178" s="180" t="str">
        <f>+IF(COUNTA(Y172,Y175)=2,CONCATENATE("Ukupno HA zemlje"," ","= "," ",Y172+Y175)," ")</f>
        <v xml:space="preserve"> </v>
      </c>
      <c r="Z178" s="181"/>
      <c r="AA178" s="181"/>
      <c r="AB178" s="181"/>
      <c r="AC178" s="181"/>
      <c r="AD178" s="181"/>
      <c r="AE178" s="181"/>
      <c r="AF178" s="181"/>
      <c r="AG178" s="181"/>
      <c r="AH178" s="181"/>
      <c r="AI178" s="181"/>
      <c r="AJ178" s="181"/>
      <c r="AK178" s="181"/>
      <c r="AL178" s="181"/>
      <c r="AM178" s="181"/>
      <c r="AN178" s="181"/>
      <c r="AO178" s="181"/>
      <c r="AP178" s="181"/>
      <c r="AQ178" s="181"/>
      <c r="AR178" s="181"/>
      <c r="AS178" s="181"/>
      <c r="AT178" s="181"/>
      <c r="AU178" s="181"/>
      <c r="AV178" s="181"/>
      <c r="AW178" s="181"/>
      <c r="AX178" s="181"/>
      <c r="AY178" s="181"/>
      <c r="AZ178" s="181"/>
      <c r="BA178" s="181"/>
      <c r="BB178" s="181"/>
      <c r="BC178" s="181"/>
      <c r="BD178" s="181"/>
      <c r="BE178" s="12"/>
      <c r="BI178" s="41"/>
      <c r="BJ178" s="41"/>
      <c r="BK178" s="41"/>
      <c r="BL178" s="41"/>
      <c r="BM178" s="41"/>
      <c r="BN178" s="41"/>
      <c r="BO178" s="41"/>
      <c r="BP178" s="41"/>
      <c r="BQ178" s="41"/>
      <c r="BR178" s="41"/>
      <c r="BS178" s="41"/>
      <c r="BT178" s="41"/>
      <c r="BU178" s="41"/>
      <c r="BV178" s="41"/>
      <c r="BW178" s="41"/>
      <c r="BX178" s="41"/>
      <c r="BY178" s="41"/>
      <c r="BZ178" s="41"/>
    </row>
    <row r="179" spans="2:78" ht="12.75" customHeight="1" x14ac:dyDescent="0.25">
      <c r="B179" s="13"/>
      <c r="C179" s="177"/>
      <c r="D179" s="178"/>
      <c r="E179" s="178"/>
      <c r="F179" s="178"/>
      <c r="G179" s="178"/>
      <c r="H179" s="178"/>
      <c r="I179" s="178"/>
      <c r="J179" s="178"/>
      <c r="K179" s="178"/>
      <c r="L179" s="178"/>
      <c r="M179" s="178"/>
      <c r="N179" s="178"/>
      <c r="O179" s="178"/>
      <c r="P179" s="178"/>
      <c r="Q179" s="178"/>
      <c r="R179" s="178"/>
      <c r="S179" s="178"/>
      <c r="T179" s="178"/>
      <c r="U179" s="178"/>
      <c r="V179" s="178"/>
      <c r="W179" s="178"/>
      <c r="X179" s="179"/>
      <c r="Y179" s="183"/>
      <c r="Z179" s="184"/>
      <c r="AA179" s="184"/>
      <c r="AB179" s="184"/>
      <c r="AC179" s="184"/>
      <c r="AD179" s="184"/>
      <c r="AE179" s="184"/>
      <c r="AF179" s="184"/>
      <c r="AG179" s="184"/>
      <c r="AH179" s="184"/>
      <c r="AI179" s="184"/>
      <c r="AJ179" s="184"/>
      <c r="AK179" s="184"/>
      <c r="AL179" s="184"/>
      <c r="AM179" s="184"/>
      <c r="AN179" s="184"/>
      <c r="AO179" s="184"/>
      <c r="AP179" s="184"/>
      <c r="AQ179" s="184"/>
      <c r="AR179" s="184"/>
      <c r="AS179" s="184"/>
      <c r="AT179" s="184"/>
      <c r="AU179" s="184"/>
      <c r="AV179" s="184"/>
      <c r="AW179" s="184"/>
      <c r="AX179" s="184"/>
      <c r="AY179" s="184"/>
      <c r="AZ179" s="184"/>
      <c r="BA179" s="184"/>
      <c r="BB179" s="184"/>
      <c r="BC179" s="184"/>
      <c r="BD179" s="184"/>
      <c r="BE179" s="12"/>
      <c r="BI179" s="41"/>
      <c r="BJ179" s="41"/>
      <c r="BK179" s="41"/>
      <c r="BL179" s="41"/>
      <c r="BM179" s="41"/>
      <c r="BN179" s="41"/>
      <c r="BO179" s="41"/>
      <c r="BP179" s="41"/>
      <c r="BQ179" s="41"/>
      <c r="BR179" s="41"/>
      <c r="BS179" s="41"/>
      <c r="BT179" s="41"/>
      <c r="BU179" s="41"/>
      <c r="BV179" s="41"/>
      <c r="BW179" s="41"/>
      <c r="BX179" s="41"/>
      <c r="BY179" s="41"/>
      <c r="BZ179" s="41"/>
    </row>
    <row r="180" spans="2:78" ht="5.0999999999999996" customHeight="1" x14ac:dyDescent="0.25">
      <c r="B180" s="13"/>
      <c r="C180" s="29"/>
      <c r="D180" s="30"/>
      <c r="E180" s="30"/>
      <c r="F180" s="30"/>
      <c r="G180" s="30"/>
      <c r="H180" s="30"/>
      <c r="I180" s="30"/>
      <c r="J180" s="30"/>
      <c r="K180" s="30"/>
      <c r="L180" s="30"/>
      <c r="M180" s="30"/>
      <c r="N180" s="30"/>
      <c r="O180" s="30"/>
      <c r="P180" s="30"/>
      <c r="Q180" s="30"/>
      <c r="R180" s="30"/>
      <c r="S180" s="30"/>
      <c r="T180" s="30"/>
      <c r="U180" s="30"/>
      <c r="V180" s="30"/>
      <c r="W180" s="30"/>
      <c r="X180" s="30"/>
      <c r="Y180" s="17"/>
      <c r="Z180" s="17"/>
      <c r="AA180" s="17"/>
      <c r="AB180" s="17"/>
      <c r="AC180" s="17"/>
      <c r="AD180" s="17"/>
      <c r="AE180" s="17"/>
      <c r="AF180" s="17"/>
      <c r="AG180" s="17"/>
      <c r="AH180" s="17"/>
      <c r="AI180" s="17"/>
      <c r="AJ180" s="17"/>
      <c r="AK180" s="17"/>
      <c r="AL180" s="17"/>
      <c r="AM180" s="17"/>
      <c r="AN180" s="17"/>
      <c r="AO180" s="17"/>
      <c r="AP180" s="17"/>
      <c r="AQ180" s="17"/>
      <c r="AR180" s="17"/>
      <c r="AS180" s="17"/>
      <c r="AT180" s="17"/>
      <c r="AU180" s="17"/>
      <c r="AV180" s="17"/>
      <c r="AW180" s="17"/>
      <c r="AX180" s="17"/>
      <c r="AY180" s="17"/>
      <c r="AZ180" s="17"/>
      <c r="BA180" s="17"/>
      <c r="BB180" s="17"/>
      <c r="BC180" s="17"/>
      <c r="BD180" s="32"/>
      <c r="BE180" s="13"/>
    </row>
    <row r="181" spans="2:78" ht="12.75" customHeight="1" x14ac:dyDescent="0.25">
      <c r="B181" s="88"/>
      <c r="C181" s="165" t="s">
        <v>23</v>
      </c>
      <c r="D181" s="165"/>
      <c r="E181" s="165"/>
      <c r="F181" s="165"/>
      <c r="G181" s="165"/>
      <c r="H181" s="165"/>
      <c r="I181" s="165"/>
      <c r="J181" s="165"/>
      <c r="K181" s="165"/>
      <c r="L181" s="165"/>
      <c r="M181" s="165"/>
      <c r="N181" s="165"/>
      <c r="O181" s="165"/>
      <c r="P181" s="165"/>
      <c r="Q181" s="165"/>
      <c r="R181" s="165"/>
      <c r="S181" s="165"/>
      <c r="T181" s="165"/>
      <c r="U181" s="165"/>
      <c r="V181" s="165"/>
      <c r="W181" s="165"/>
      <c r="X181" s="166"/>
      <c r="Y181" s="180"/>
      <c r="Z181" s="181"/>
      <c r="AA181" s="181"/>
      <c r="AB181" s="181"/>
      <c r="AC181" s="181"/>
      <c r="AD181" s="181"/>
      <c r="AE181" s="181"/>
      <c r="AF181" s="181"/>
      <c r="AG181" s="181"/>
      <c r="AH181" s="181"/>
      <c r="AI181" s="181"/>
      <c r="AJ181" s="181"/>
      <c r="AK181" s="181"/>
      <c r="AL181" s="181"/>
      <c r="AM181" s="181"/>
      <c r="AN181" s="181"/>
      <c r="AO181" s="181"/>
      <c r="AP181" s="181"/>
      <c r="AQ181" s="181"/>
      <c r="AR181" s="181"/>
      <c r="AS181" s="181"/>
      <c r="AT181" s="181"/>
      <c r="AU181" s="181"/>
      <c r="AV181" s="181"/>
      <c r="AW181" s="181"/>
      <c r="AX181" s="181"/>
      <c r="AY181" s="181"/>
      <c r="AZ181" s="181"/>
      <c r="BA181" s="181"/>
      <c r="BB181" s="181"/>
      <c r="BC181" s="181"/>
      <c r="BD181" s="182"/>
      <c r="BE181" s="13"/>
    </row>
    <row r="182" spans="2:78" ht="12.75" customHeight="1" x14ac:dyDescent="0.25">
      <c r="B182" s="88"/>
      <c r="C182" s="178"/>
      <c r="D182" s="178"/>
      <c r="E182" s="178"/>
      <c r="F182" s="178"/>
      <c r="G182" s="178"/>
      <c r="H182" s="178"/>
      <c r="I182" s="178"/>
      <c r="J182" s="178"/>
      <c r="K182" s="178"/>
      <c r="L182" s="178"/>
      <c r="M182" s="178"/>
      <c r="N182" s="178"/>
      <c r="O182" s="178"/>
      <c r="P182" s="178"/>
      <c r="Q182" s="178"/>
      <c r="R182" s="178"/>
      <c r="S182" s="178"/>
      <c r="T182" s="178"/>
      <c r="U182" s="178"/>
      <c r="V182" s="178"/>
      <c r="W182" s="178"/>
      <c r="X182" s="179"/>
      <c r="Y182" s="183"/>
      <c r="Z182" s="184"/>
      <c r="AA182" s="184"/>
      <c r="AB182" s="184"/>
      <c r="AC182" s="184"/>
      <c r="AD182" s="184"/>
      <c r="AE182" s="184"/>
      <c r="AF182" s="184"/>
      <c r="AG182" s="184"/>
      <c r="AH182" s="184"/>
      <c r="AI182" s="184"/>
      <c r="AJ182" s="184"/>
      <c r="AK182" s="184"/>
      <c r="AL182" s="184"/>
      <c r="AM182" s="184"/>
      <c r="AN182" s="184"/>
      <c r="AO182" s="184"/>
      <c r="AP182" s="184"/>
      <c r="AQ182" s="184"/>
      <c r="AR182" s="184"/>
      <c r="AS182" s="184"/>
      <c r="AT182" s="184"/>
      <c r="AU182" s="184"/>
      <c r="AV182" s="184"/>
      <c r="AW182" s="184"/>
      <c r="AX182" s="184"/>
      <c r="AY182" s="184"/>
      <c r="AZ182" s="184"/>
      <c r="BA182" s="184"/>
      <c r="BB182" s="184"/>
      <c r="BC182" s="184"/>
      <c r="BD182" s="184"/>
      <c r="BE182" s="94"/>
    </row>
    <row r="183" spans="2:78" ht="5.0999999999999996" customHeight="1" x14ac:dyDescent="0.25">
      <c r="B183" s="88"/>
      <c r="C183" s="47"/>
      <c r="D183" s="30"/>
      <c r="E183" s="30"/>
      <c r="F183" s="30"/>
      <c r="G183" s="30"/>
      <c r="H183" s="30"/>
      <c r="I183" s="30"/>
      <c r="J183" s="30"/>
      <c r="K183" s="30"/>
      <c r="L183" s="30"/>
      <c r="M183" s="30"/>
      <c r="N183" s="78"/>
      <c r="O183" s="78"/>
      <c r="P183" s="78"/>
      <c r="Q183" s="78"/>
      <c r="R183" s="78"/>
      <c r="S183" s="78"/>
      <c r="T183" s="78"/>
      <c r="U183" s="78"/>
      <c r="V183" s="78"/>
      <c r="W183" s="78"/>
      <c r="X183" s="30"/>
      <c r="Y183" s="17"/>
      <c r="Z183" s="17"/>
      <c r="AA183" s="17"/>
      <c r="AB183" s="17"/>
      <c r="AC183" s="17"/>
      <c r="AD183" s="17"/>
      <c r="AE183" s="17"/>
      <c r="AF183" s="17"/>
      <c r="AG183" s="17"/>
      <c r="AH183" s="17"/>
      <c r="AI183" s="17"/>
      <c r="AJ183" s="17"/>
      <c r="AK183" s="17"/>
      <c r="AL183" s="17"/>
      <c r="AM183" s="17"/>
      <c r="AN183" s="17"/>
      <c r="AO183" s="17"/>
      <c r="AP183" s="17"/>
      <c r="AQ183" s="17"/>
      <c r="AR183" s="17"/>
      <c r="AS183" s="17"/>
      <c r="AT183" s="17"/>
      <c r="AU183" s="17"/>
      <c r="AV183" s="17"/>
      <c r="AW183" s="17"/>
      <c r="AX183" s="17"/>
      <c r="AY183" s="17"/>
      <c r="AZ183" s="17"/>
      <c r="BA183" s="17"/>
      <c r="BB183" s="17"/>
      <c r="BC183" s="17"/>
      <c r="BD183" s="17"/>
      <c r="BE183" s="94"/>
    </row>
    <row r="184" spans="2:78" ht="12.75" customHeight="1" x14ac:dyDescent="0.25">
      <c r="C184" s="282" t="s">
        <v>140</v>
      </c>
      <c r="D184" s="283"/>
      <c r="E184" s="283"/>
      <c r="F184" s="283"/>
      <c r="G184" s="283"/>
      <c r="H184" s="283"/>
      <c r="I184" s="283"/>
      <c r="J184" s="283"/>
      <c r="K184" s="283"/>
      <c r="L184" s="283"/>
      <c r="M184" s="283"/>
      <c r="N184" s="284"/>
      <c r="O184" s="301" t="s">
        <v>135</v>
      </c>
      <c r="P184" s="301"/>
      <c r="Q184" s="301"/>
      <c r="R184" s="301"/>
      <c r="S184" s="301"/>
      <c r="T184" s="301"/>
      <c r="U184" s="301"/>
      <c r="V184" s="301"/>
      <c r="W184" s="301"/>
      <c r="X184" s="19"/>
      <c r="Y184" s="310" t="s">
        <v>138</v>
      </c>
      <c r="Z184" s="303"/>
      <c r="AA184" s="303"/>
      <c r="AB184" s="303"/>
      <c r="AC184" s="303"/>
      <c r="AD184" s="303"/>
      <c r="AE184" s="303"/>
      <c r="AF184" s="303"/>
      <c r="AG184" s="303"/>
      <c r="AH184" s="303"/>
      <c r="AI184" s="303"/>
      <c r="AJ184" s="303"/>
      <c r="AK184" s="303"/>
      <c r="AL184" s="303"/>
      <c r="AM184" s="303"/>
      <c r="AN184" s="303"/>
      <c r="AO184" s="303"/>
      <c r="AP184" s="303"/>
      <c r="AQ184" s="303"/>
      <c r="AR184" s="303"/>
      <c r="AS184" s="303"/>
      <c r="AT184" s="303"/>
      <c r="AU184" s="303"/>
      <c r="AV184" s="303"/>
      <c r="AW184" s="303"/>
      <c r="AX184" s="303"/>
      <c r="AY184" s="303"/>
      <c r="AZ184" s="303"/>
      <c r="BA184" s="303"/>
      <c r="BB184" s="303"/>
      <c r="BC184" s="303"/>
      <c r="BD184" s="304"/>
      <c r="BE184" s="13"/>
    </row>
    <row r="185" spans="2:78" ht="12.75" customHeight="1" x14ac:dyDescent="0.25">
      <c r="C185" s="285"/>
      <c r="D185" s="284"/>
      <c r="E185" s="284"/>
      <c r="F185" s="284"/>
      <c r="G185" s="284"/>
      <c r="H185" s="284"/>
      <c r="I185" s="284"/>
      <c r="J185" s="284"/>
      <c r="K185" s="284"/>
      <c r="L185" s="284"/>
      <c r="M185" s="284"/>
      <c r="N185" s="284"/>
      <c r="O185" s="301"/>
      <c r="P185" s="301"/>
      <c r="Q185" s="301"/>
      <c r="R185" s="301"/>
      <c r="S185" s="301"/>
      <c r="T185" s="301"/>
      <c r="U185" s="301"/>
      <c r="V185" s="301"/>
      <c r="W185" s="301"/>
      <c r="X185" s="21"/>
      <c r="Y185" s="302" t="s">
        <v>139</v>
      </c>
      <c r="Z185" s="305"/>
      <c r="AA185" s="305"/>
      <c r="AB185" s="305"/>
      <c r="AC185" s="305"/>
      <c r="AD185" s="305"/>
      <c r="AE185" s="305"/>
      <c r="AF185" s="305"/>
      <c r="AG185" s="305"/>
      <c r="AH185" s="305"/>
      <c r="AI185" s="305"/>
      <c r="AJ185" s="305"/>
      <c r="AK185" s="305"/>
      <c r="AL185" s="305"/>
      <c r="AM185" s="305"/>
      <c r="AN185" s="305"/>
      <c r="AO185" s="305"/>
      <c r="AP185" s="305"/>
      <c r="AQ185" s="305"/>
      <c r="AR185" s="305"/>
      <c r="AS185" s="305"/>
      <c r="AT185" s="305"/>
      <c r="AU185" s="305"/>
      <c r="AV185" s="305"/>
      <c r="AW185" s="305"/>
      <c r="AX185" s="305"/>
      <c r="AY185" s="305"/>
      <c r="AZ185" s="305"/>
      <c r="BA185" s="305"/>
      <c r="BB185" s="305"/>
      <c r="BC185" s="305"/>
      <c r="BD185" s="306"/>
      <c r="BE185" s="13"/>
    </row>
    <row r="186" spans="2:78" ht="5.0999999999999996" customHeight="1" thickBot="1" x14ac:dyDescent="0.3">
      <c r="C186" s="285"/>
      <c r="D186" s="284"/>
      <c r="E186" s="284"/>
      <c r="F186" s="284"/>
      <c r="G186" s="284"/>
      <c r="H186" s="284"/>
      <c r="I186" s="284"/>
      <c r="J186" s="284"/>
      <c r="K186" s="284"/>
      <c r="L186" s="284"/>
      <c r="M186" s="284"/>
      <c r="N186" s="284"/>
      <c r="O186" s="301"/>
      <c r="P186" s="301"/>
      <c r="Q186" s="301"/>
      <c r="R186" s="301"/>
      <c r="S186" s="301"/>
      <c r="T186" s="301"/>
      <c r="U186" s="301"/>
      <c r="V186" s="301"/>
      <c r="W186" s="301"/>
      <c r="X186" s="21"/>
      <c r="Y186" s="102"/>
      <c r="Z186" s="103"/>
      <c r="AA186" s="103"/>
      <c r="AB186" s="103"/>
      <c r="AC186" s="103"/>
      <c r="AD186" s="103"/>
      <c r="AE186" s="103"/>
      <c r="AF186" s="103"/>
      <c r="AG186" s="103"/>
      <c r="AH186" s="103"/>
      <c r="AI186" s="103"/>
      <c r="AJ186" s="103"/>
      <c r="AK186" s="103"/>
      <c r="AL186" s="103"/>
      <c r="AM186" s="103"/>
      <c r="AN186" s="103"/>
      <c r="AO186" s="103"/>
      <c r="AP186" s="103"/>
      <c r="AQ186" s="103"/>
      <c r="AR186" s="103"/>
      <c r="AS186" s="103"/>
      <c r="AT186" s="103"/>
      <c r="AU186" s="103"/>
      <c r="AV186" s="103"/>
      <c r="AW186" s="103"/>
      <c r="AX186" s="103"/>
      <c r="AY186" s="103"/>
      <c r="AZ186" s="103"/>
      <c r="BA186" s="103"/>
      <c r="BB186" s="103"/>
      <c r="BC186" s="103"/>
      <c r="BD186" s="106"/>
      <c r="BE186" s="13"/>
    </row>
    <row r="187" spans="2:78" ht="13.5" thickBot="1" x14ac:dyDescent="0.3">
      <c r="C187" s="285"/>
      <c r="D187" s="284"/>
      <c r="E187" s="284"/>
      <c r="F187" s="284"/>
      <c r="G187" s="284"/>
      <c r="H187" s="284"/>
      <c r="I187" s="284"/>
      <c r="J187" s="284"/>
      <c r="K187" s="284"/>
      <c r="L187" s="284"/>
      <c r="M187" s="284"/>
      <c r="N187" s="284"/>
      <c r="O187" s="301"/>
      <c r="P187" s="301"/>
      <c r="Q187" s="301"/>
      <c r="R187" s="301"/>
      <c r="S187" s="301"/>
      <c r="T187" s="301"/>
      <c r="U187" s="301"/>
      <c r="V187" s="301"/>
      <c r="W187" s="301"/>
      <c r="X187" s="21"/>
      <c r="Y187" s="22"/>
      <c r="Z187" s="288" t="s">
        <v>137</v>
      </c>
      <c r="AA187" s="288"/>
      <c r="AB187" s="288"/>
      <c r="AC187" s="288"/>
      <c r="AD187" s="288"/>
      <c r="AE187" s="288"/>
      <c r="AF187" s="288"/>
      <c r="AG187" s="288"/>
      <c r="AH187" s="288"/>
      <c r="AI187" s="288"/>
      <c r="AJ187" s="288"/>
      <c r="AK187" s="288"/>
      <c r="AL187" s="289"/>
      <c r="AM187" s="290"/>
      <c r="AN187" s="290"/>
      <c r="AO187" s="290"/>
      <c r="AP187" s="290"/>
      <c r="AQ187" s="290"/>
      <c r="AR187" s="290"/>
      <c r="AS187" s="290"/>
      <c r="AT187" s="290"/>
      <c r="AU187" s="291"/>
      <c r="AV187" s="14"/>
      <c r="AW187" s="14"/>
      <c r="AX187" s="14"/>
      <c r="AY187" s="14"/>
      <c r="AZ187" s="14"/>
      <c r="BA187" s="14"/>
      <c r="BB187" s="14"/>
      <c r="BC187" s="14"/>
      <c r="BD187" s="99"/>
    </row>
    <row r="188" spans="2:78" ht="5.0999999999999996" customHeight="1" thickBot="1" x14ac:dyDescent="0.3">
      <c r="C188" s="285"/>
      <c r="D188" s="284"/>
      <c r="E188" s="284"/>
      <c r="F188" s="284"/>
      <c r="G188" s="284"/>
      <c r="H188" s="284"/>
      <c r="I188" s="284"/>
      <c r="J188" s="284"/>
      <c r="K188" s="284"/>
      <c r="L188" s="284"/>
      <c r="M188" s="284"/>
      <c r="N188" s="284"/>
      <c r="O188" s="95"/>
      <c r="P188" s="95"/>
      <c r="Q188" s="95"/>
      <c r="R188" s="95"/>
      <c r="S188" s="95"/>
      <c r="T188" s="95"/>
      <c r="U188" s="95"/>
      <c r="V188" s="95"/>
      <c r="W188" s="95"/>
      <c r="X188" s="21"/>
      <c r="Y188" s="22"/>
      <c r="Z188" s="140"/>
      <c r="AA188" s="140"/>
      <c r="AB188" s="140"/>
      <c r="AC188" s="140"/>
      <c r="AD188" s="140"/>
      <c r="AE188" s="140"/>
      <c r="AF188" s="140"/>
      <c r="AG188" s="140"/>
      <c r="AH188" s="140"/>
      <c r="AI188" s="140"/>
      <c r="AJ188" s="140"/>
      <c r="AK188" s="140"/>
      <c r="AL188" s="100"/>
      <c r="AM188" s="100"/>
      <c r="AN188" s="100"/>
      <c r="AO188" s="100"/>
      <c r="AP188" s="100"/>
      <c r="AQ188" s="100"/>
      <c r="AR188" s="100"/>
      <c r="AS188" s="100"/>
      <c r="AT188" s="100"/>
      <c r="AU188" s="100"/>
      <c r="AV188" s="14"/>
      <c r="AW188" s="14"/>
      <c r="AX188" s="14"/>
      <c r="AY188" s="14"/>
      <c r="AZ188" s="14"/>
      <c r="BA188" s="14"/>
      <c r="BB188" s="14"/>
      <c r="BC188" s="14"/>
      <c r="BD188" s="23"/>
    </row>
    <row r="189" spans="2:78" ht="12.75" customHeight="1" thickBot="1" x14ac:dyDescent="0.3">
      <c r="C189" s="285"/>
      <c r="D189" s="284"/>
      <c r="E189" s="284"/>
      <c r="F189" s="284"/>
      <c r="G189" s="284"/>
      <c r="H189" s="284"/>
      <c r="I189" s="284"/>
      <c r="J189" s="284"/>
      <c r="K189" s="284"/>
      <c r="L189" s="284"/>
      <c r="M189" s="284"/>
      <c r="N189" s="284"/>
      <c r="O189" s="307">
        <f>+AL187+AL189+AL191</f>
        <v>0</v>
      </c>
      <c r="P189" s="307"/>
      <c r="Q189" s="307"/>
      <c r="R189" s="307"/>
      <c r="S189" s="307"/>
      <c r="T189" s="307"/>
      <c r="U189" s="307"/>
      <c r="V189" s="307"/>
      <c r="W189" s="307"/>
      <c r="X189" s="21"/>
      <c r="Y189" s="22"/>
      <c r="Z189" s="288" t="s">
        <v>30</v>
      </c>
      <c r="AA189" s="288"/>
      <c r="AB189" s="288"/>
      <c r="AC189" s="288"/>
      <c r="AD189" s="288"/>
      <c r="AE189" s="288"/>
      <c r="AF189" s="288"/>
      <c r="AG189" s="288"/>
      <c r="AH189" s="288"/>
      <c r="AI189" s="288"/>
      <c r="AJ189" s="288"/>
      <c r="AK189" s="288"/>
      <c r="AL189" s="289"/>
      <c r="AM189" s="290"/>
      <c r="AN189" s="290"/>
      <c r="AO189" s="290"/>
      <c r="AP189" s="290"/>
      <c r="AQ189" s="290"/>
      <c r="AR189" s="290"/>
      <c r="AS189" s="290"/>
      <c r="AT189" s="290"/>
      <c r="AU189" s="291"/>
      <c r="AV189" s="14"/>
      <c r="AW189" s="14"/>
      <c r="AX189" s="14"/>
      <c r="AY189" s="14"/>
      <c r="AZ189" s="14"/>
      <c r="BA189" s="14"/>
      <c r="BB189" s="14"/>
      <c r="BC189" s="14"/>
      <c r="BD189" s="23"/>
    </row>
    <row r="190" spans="2:78" ht="5.0999999999999996" customHeight="1" thickBot="1" x14ac:dyDescent="0.3">
      <c r="C190" s="285"/>
      <c r="D190" s="284"/>
      <c r="E190" s="284"/>
      <c r="F190" s="284"/>
      <c r="G190" s="284"/>
      <c r="H190" s="284"/>
      <c r="I190" s="284"/>
      <c r="J190" s="284"/>
      <c r="K190" s="284"/>
      <c r="L190" s="284"/>
      <c r="M190" s="284"/>
      <c r="N190" s="284"/>
      <c r="O190" s="307"/>
      <c r="P190" s="307"/>
      <c r="Q190" s="307"/>
      <c r="R190" s="307"/>
      <c r="S190" s="307"/>
      <c r="T190" s="307"/>
      <c r="U190" s="307"/>
      <c r="V190" s="307"/>
      <c r="W190" s="307"/>
      <c r="X190" s="21"/>
      <c r="Y190" s="22"/>
      <c r="Z190" s="140"/>
      <c r="AA190" s="140"/>
      <c r="AB190" s="140"/>
      <c r="AC190" s="140"/>
      <c r="AD190" s="140"/>
      <c r="AE190" s="140"/>
      <c r="AF190" s="140"/>
      <c r="AG190" s="140"/>
      <c r="AH190" s="140"/>
      <c r="AI190" s="140"/>
      <c r="AJ190" s="140"/>
      <c r="AK190" s="140"/>
      <c r="AL190" s="100"/>
      <c r="AM190" s="100"/>
      <c r="AN190" s="100"/>
      <c r="AO190" s="100"/>
      <c r="AP190" s="100"/>
      <c r="AQ190" s="100"/>
      <c r="AR190" s="100"/>
      <c r="AS190" s="100"/>
      <c r="AT190" s="100"/>
      <c r="AU190" s="100"/>
      <c r="AV190" s="14"/>
      <c r="AW190" s="14"/>
      <c r="AX190" s="14"/>
      <c r="AY190" s="14"/>
      <c r="AZ190" s="14"/>
      <c r="BA190" s="14"/>
      <c r="BB190" s="14"/>
      <c r="BC190" s="14"/>
      <c r="BD190" s="23"/>
    </row>
    <row r="191" spans="2:78" ht="13.5" thickBot="1" x14ac:dyDescent="0.3">
      <c r="C191" s="285"/>
      <c r="D191" s="284"/>
      <c r="E191" s="284"/>
      <c r="F191" s="284"/>
      <c r="G191" s="284"/>
      <c r="H191" s="284"/>
      <c r="I191" s="284"/>
      <c r="J191" s="284"/>
      <c r="K191" s="284"/>
      <c r="L191" s="284"/>
      <c r="M191" s="284"/>
      <c r="N191" s="284"/>
      <c r="O191" s="307"/>
      <c r="P191" s="307"/>
      <c r="Q191" s="307"/>
      <c r="R191" s="307"/>
      <c r="S191" s="307"/>
      <c r="T191" s="307"/>
      <c r="U191" s="307"/>
      <c r="V191" s="307"/>
      <c r="W191" s="307"/>
      <c r="X191" s="21"/>
      <c r="Y191" s="22"/>
      <c r="Z191" s="288" t="s">
        <v>31</v>
      </c>
      <c r="AA191" s="288"/>
      <c r="AB191" s="288"/>
      <c r="AC191" s="288"/>
      <c r="AD191" s="288"/>
      <c r="AE191" s="288"/>
      <c r="AF191" s="288"/>
      <c r="AG191" s="288"/>
      <c r="AH191" s="288"/>
      <c r="AI191" s="288"/>
      <c r="AJ191" s="288"/>
      <c r="AK191" s="288"/>
      <c r="AL191" s="289"/>
      <c r="AM191" s="290"/>
      <c r="AN191" s="290"/>
      <c r="AO191" s="290"/>
      <c r="AP191" s="290"/>
      <c r="AQ191" s="290"/>
      <c r="AR191" s="290"/>
      <c r="AS191" s="290"/>
      <c r="AT191" s="290"/>
      <c r="AU191" s="291"/>
      <c r="AV191" s="14"/>
      <c r="AW191" s="14"/>
      <c r="AX191" s="14"/>
      <c r="AY191" s="14"/>
      <c r="AZ191" s="14"/>
      <c r="BA191" s="14"/>
      <c r="BB191" s="14"/>
      <c r="BC191" s="14"/>
      <c r="BD191" s="23"/>
    </row>
    <row r="192" spans="2:78" x14ac:dyDescent="0.25">
      <c r="C192" s="286"/>
      <c r="D192" s="287"/>
      <c r="E192" s="287"/>
      <c r="F192" s="287"/>
      <c r="G192" s="287"/>
      <c r="H192" s="287"/>
      <c r="I192" s="287"/>
      <c r="J192" s="287"/>
      <c r="K192" s="287"/>
      <c r="L192" s="287"/>
      <c r="M192" s="287"/>
      <c r="N192" s="287"/>
      <c r="O192" s="24"/>
      <c r="P192" s="24"/>
      <c r="Q192" s="24"/>
      <c r="R192" s="24"/>
      <c r="S192" s="24"/>
      <c r="T192" s="24"/>
      <c r="U192" s="24"/>
      <c r="V192" s="24"/>
      <c r="W192" s="24"/>
      <c r="X192" s="25"/>
      <c r="Y192" s="26"/>
      <c r="Z192" s="27"/>
      <c r="AA192" s="27"/>
      <c r="AB192" s="27"/>
      <c r="AC192" s="27"/>
      <c r="AD192" s="27"/>
      <c r="AE192" s="27"/>
      <c r="AF192" s="27"/>
      <c r="AG192" s="27"/>
      <c r="AH192" s="27"/>
      <c r="AI192" s="27"/>
      <c r="AJ192" s="27"/>
      <c r="AK192" s="27"/>
      <c r="AL192" s="101"/>
      <c r="AM192" s="101"/>
      <c r="AN192" s="101"/>
      <c r="AO192" s="101"/>
      <c r="AP192" s="101"/>
      <c r="AQ192" s="101"/>
      <c r="AR192" s="101"/>
      <c r="AS192" s="101"/>
      <c r="AT192" s="101"/>
      <c r="AU192" s="101"/>
      <c r="AV192" s="101"/>
      <c r="AW192" s="27"/>
      <c r="AX192" s="27"/>
      <c r="AY192" s="27"/>
      <c r="AZ192" s="27"/>
      <c r="BA192" s="27"/>
      <c r="BB192" s="27"/>
      <c r="BC192" s="27"/>
      <c r="BD192" s="28"/>
    </row>
    <row r="193" spans="2:56" ht="5.0999999999999996" customHeight="1" x14ac:dyDescent="0.25">
      <c r="C193" s="12"/>
      <c r="D193" s="13"/>
      <c r="E193" s="13"/>
      <c r="F193" s="13"/>
      <c r="G193" s="13"/>
      <c r="H193" s="13"/>
      <c r="I193" s="13"/>
      <c r="J193" s="13"/>
      <c r="K193" s="13"/>
      <c r="L193" s="13"/>
      <c r="M193" s="13"/>
      <c r="N193" s="13"/>
      <c r="O193" s="13"/>
      <c r="P193" s="13"/>
      <c r="Q193" s="13"/>
      <c r="R193" s="13"/>
      <c r="S193" s="13"/>
      <c r="T193" s="13"/>
      <c r="U193" s="13"/>
      <c r="V193" s="13"/>
      <c r="W193" s="13"/>
      <c r="X193" s="96"/>
      <c r="Y193" s="13"/>
      <c r="Z193" s="13"/>
      <c r="AA193" s="13"/>
      <c r="AB193" s="13"/>
      <c r="AC193" s="13"/>
      <c r="AD193" s="13"/>
      <c r="AE193" s="13"/>
      <c r="AF193" s="13"/>
      <c r="AG193" s="13"/>
      <c r="AH193" s="13"/>
      <c r="AI193" s="13"/>
      <c r="AJ193" s="13"/>
      <c r="AK193" s="13"/>
      <c r="AL193" s="13"/>
      <c r="AM193" s="13"/>
      <c r="AN193" s="13"/>
      <c r="AO193" s="13"/>
      <c r="AP193" s="13"/>
      <c r="AQ193" s="13"/>
      <c r="AR193" s="13"/>
      <c r="AS193" s="13"/>
      <c r="AT193" s="13"/>
      <c r="AU193" s="13"/>
      <c r="AV193" s="13"/>
      <c r="AW193" s="13"/>
      <c r="AX193" s="13"/>
      <c r="AY193" s="13"/>
      <c r="AZ193" s="13"/>
      <c r="BA193" s="13"/>
      <c r="BB193" s="13"/>
      <c r="BC193" s="13"/>
      <c r="BD193" s="16"/>
    </row>
    <row r="194" spans="2:56" ht="12.75" customHeight="1" x14ac:dyDescent="0.25">
      <c r="C194" s="282" t="s">
        <v>145</v>
      </c>
      <c r="D194" s="283"/>
      <c r="E194" s="283"/>
      <c r="F194" s="283"/>
      <c r="G194" s="283"/>
      <c r="H194" s="283"/>
      <c r="I194" s="283"/>
      <c r="J194" s="283"/>
      <c r="K194" s="283"/>
      <c r="L194" s="283"/>
      <c r="M194" s="283"/>
      <c r="N194" s="283"/>
      <c r="O194" s="109"/>
      <c r="P194" s="109"/>
      <c r="Q194" s="109"/>
      <c r="R194" s="109"/>
      <c r="S194" s="109"/>
      <c r="T194" s="109"/>
      <c r="U194" s="109"/>
      <c r="V194" s="109"/>
      <c r="W194" s="109"/>
      <c r="X194" s="98"/>
      <c r="Y194" s="310" t="s">
        <v>143</v>
      </c>
      <c r="Z194" s="303"/>
      <c r="AA194" s="303"/>
      <c r="AB194" s="303"/>
      <c r="AC194" s="303"/>
      <c r="AD194" s="303"/>
      <c r="AE194" s="303"/>
      <c r="AF194" s="303"/>
      <c r="AG194" s="303"/>
      <c r="AH194" s="303"/>
      <c r="AI194" s="303"/>
      <c r="AJ194" s="303"/>
      <c r="AK194" s="303"/>
      <c r="AL194" s="303"/>
      <c r="AM194" s="303"/>
      <c r="AN194" s="303"/>
      <c r="AO194" s="303"/>
      <c r="AP194" s="303"/>
      <c r="AQ194" s="303"/>
      <c r="AR194" s="303"/>
      <c r="AS194" s="303"/>
      <c r="AT194" s="303"/>
      <c r="AU194" s="303"/>
      <c r="AV194" s="303"/>
      <c r="AW194" s="303"/>
      <c r="AX194" s="303"/>
      <c r="AY194" s="303"/>
      <c r="AZ194" s="303"/>
      <c r="BA194" s="303"/>
      <c r="BB194" s="303"/>
      <c r="BC194" s="303"/>
      <c r="BD194" s="304"/>
    </row>
    <row r="195" spans="2:56" ht="12.75" customHeight="1" x14ac:dyDescent="0.25">
      <c r="C195" s="285"/>
      <c r="D195" s="284"/>
      <c r="E195" s="284"/>
      <c r="F195" s="284"/>
      <c r="G195" s="284"/>
      <c r="H195" s="284"/>
      <c r="I195" s="284"/>
      <c r="J195" s="284"/>
      <c r="K195" s="284"/>
      <c r="L195" s="284"/>
      <c r="M195" s="284"/>
      <c r="N195" s="284"/>
      <c r="O195" s="301" t="s">
        <v>149</v>
      </c>
      <c r="P195" s="301"/>
      <c r="Q195" s="301"/>
      <c r="R195" s="301"/>
      <c r="S195" s="301"/>
      <c r="T195" s="301"/>
      <c r="U195" s="301"/>
      <c r="V195" s="301"/>
      <c r="W195" s="301"/>
      <c r="X195" s="97"/>
      <c r="Y195" s="302" t="s">
        <v>144</v>
      </c>
      <c r="Z195" s="305"/>
      <c r="AA195" s="305"/>
      <c r="AB195" s="305"/>
      <c r="AC195" s="305"/>
      <c r="AD195" s="305"/>
      <c r="AE195" s="305"/>
      <c r="AF195" s="305"/>
      <c r="AG195" s="305"/>
      <c r="AH195" s="305"/>
      <c r="AI195" s="305"/>
      <c r="AJ195" s="305"/>
      <c r="AK195" s="305"/>
      <c r="AL195" s="305"/>
      <c r="AM195" s="305"/>
      <c r="AN195" s="305"/>
      <c r="AO195" s="305"/>
      <c r="AP195" s="305"/>
      <c r="AQ195" s="305"/>
      <c r="AR195" s="305"/>
      <c r="AS195" s="305"/>
      <c r="AT195" s="305"/>
      <c r="AU195" s="305"/>
      <c r="AV195" s="305"/>
      <c r="AW195" s="305"/>
      <c r="AX195" s="305"/>
      <c r="AY195" s="305"/>
      <c r="AZ195" s="305"/>
      <c r="BA195" s="305"/>
      <c r="BB195" s="305"/>
      <c r="BC195" s="305"/>
      <c r="BD195" s="306"/>
    </row>
    <row r="196" spans="2:56" ht="5.0999999999999996" customHeight="1" thickBot="1" x14ac:dyDescent="0.3">
      <c r="C196" s="285"/>
      <c r="D196" s="284"/>
      <c r="E196" s="284"/>
      <c r="F196" s="284"/>
      <c r="G196" s="284"/>
      <c r="H196" s="284"/>
      <c r="I196" s="284"/>
      <c r="J196" s="284"/>
      <c r="K196" s="284"/>
      <c r="L196" s="284"/>
      <c r="M196" s="284"/>
      <c r="N196" s="284"/>
      <c r="O196" s="301"/>
      <c r="P196" s="301"/>
      <c r="Q196" s="301"/>
      <c r="R196" s="301"/>
      <c r="S196" s="301"/>
      <c r="T196" s="301"/>
      <c r="U196" s="301"/>
      <c r="V196" s="301"/>
      <c r="W196" s="301"/>
      <c r="X196" s="97"/>
      <c r="Y196" s="13"/>
      <c r="AV196" s="13"/>
      <c r="AW196" s="13"/>
      <c r="AX196" s="13"/>
      <c r="AY196" s="13"/>
      <c r="AZ196" s="13"/>
      <c r="BA196" s="13"/>
      <c r="BB196" s="13"/>
      <c r="BC196" s="13"/>
      <c r="BD196" s="16"/>
    </row>
    <row r="197" spans="2:56" ht="12.75" customHeight="1" thickBot="1" x14ac:dyDescent="0.3">
      <c r="C197" s="285"/>
      <c r="D197" s="284"/>
      <c r="E197" s="284"/>
      <c r="F197" s="284"/>
      <c r="G197" s="284"/>
      <c r="H197" s="284"/>
      <c r="I197" s="284"/>
      <c r="J197" s="284"/>
      <c r="K197" s="284"/>
      <c r="L197" s="284"/>
      <c r="M197" s="284"/>
      <c r="N197" s="284"/>
      <c r="O197" s="301"/>
      <c r="P197" s="301"/>
      <c r="Q197" s="301"/>
      <c r="R197" s="301"/>
      <c r="S197" s="301"/>
      <c r="T197" s="301"/>
      <c r="U197" s="301"/>
      <c r="V197" s="301"/>
      <c r="W197" s="301"/>
      <c r="X197" s="97"/>
      <c r="Y197" s="13"/>
      <c r="Z197" s="288" t="s">
        <v>141</v>
      </c>
      <c r="AA197" s="288"/>
      <c r="AB197" s="288"/>
      <c r="AC197" s="288"/>
      <c r="AD197" s="288"/>
      <c r="AE197" s="288"/>
      <c r="AF197" s="288"/>
      <c r="AG197" s="288"/>
      <c r="AH197" s="288"/>
      <c r="AI197" s="288"/>
      <c r="AJ197" s="288"/>
      <c r="AK197" s="288"/>
      <c r="AL197" s="311"/>
      <c r="AM197" s="312"/>
      <c r="AN197" s="312"/>
      <c r="AO197" s="312"/>
      <c r="AP197" s="312"/>
      <c r="AQ197" s="312"/>
      <c r="AR197" s="312"/>
      <c r="AS197" s="312"/>
      <c r="AT197" s="312"/>
      <c r="AU197" s="313"/>
      <c r="AV197" s="13"/>
      <c r="AW197" s="13"/>
      <c r="AX197" s="13"/>
      <c r="AY197" s="13"/>
      <c r="AZ197" s="13"/>
      <c r="BA197" s="13"/>
      <c r="BB197" s="13"/>
      <c r="BC197" s="13"/>
      <c r="BD197" s="16"/>
    </row>
    <row r="198" spans="2:56" ht="5.0999999999999996" customHeight="1" thickBot="1" x14ac:dyDescent="0.3">
      <c r="C198" s="285"/>
      <c r="D198" s="284"/>
      <c r="E198" s="284"/>
      <c r="F198" s="284"/>
      <c r="G198" s="284"/>
      <c r="H198" s="284"/>
      <c r="I198" s="284"/>
      <c r="J198" s="284"/>
      <c r="K198" s="284"/>
      <c r="L198" s="284"/>
      <c r="M198" s="284"/>
      <c r="N198" s="284"/>
      <c r="O198" s="314">
        <f>+AL197+AL199</f>
        <v>0</v>
      </c>
      <c r="P198" s="314"/>
      <c r="Q198" s="314"/>
      <c r="R198" s="314"/>
      <c r="S198" s="314"/>
      <c r="T198" s="314"/>
      <c r="U198" s="314"/>
      <c r="V198" s="314"/>
      <c r="W198" s="314"/>
      <c r="X198" s="97"/>
      <c r="Y198" s="13"/>
      <c r="Z198" s="46"/>
      <c r="AA198" s="46"/>
      <c r="AB198" s="46"/>
      <c r="AC198" s="46"/>
      <c r="AD198" s="46"/>
      <c r="AE198" s="46"/>
      <c r="AF198" s="46"/>
      <c r="AG198" s="46"/>
      <c r="AH198" s="46"/>
      <c r="AI198" s="46"/>
      <c r="AJ198" s="46"/>
      <c r="AK198" s="46"/>
      <c r="AL198" s="13"/>
      <c r="AM198" s="13"/>
      <c r="AN198" s="13"/>
      <c r="AO198" s="13"/>
      <c r="AP198" s="13"/>
      <c r="AQ198" s="13"/>
      <c r="AR198" s="13"/>
      <c r="AS198" s="13"/>
      <c r="AT198" s="13"/>
      <c r="AU198" s="13"/>
      <c r="AV198" s="13"/>
      <c r="AW198" s="13"/>
      <c r="AX198" s="13"/>
      <c r="AY198" s="13"/>
      <c r="AZ198" s="13"/>
      <c r="BA198" s="13"/>
      <c r="BB198" s="13"/>
      <c r="BC198" s="13"/>
      <c r="BD198" s="16"/>
    </row>
    <row r="199" spans="2:56" ht="12.75" customHeight="1" thickBot="1" x14ac:dyDescent="0.3">
      <c r="C199" s="285"/>
      <c r="D199" s="284"/>
      <c r="E199" s="284"/>
      <c r="F199" s="284"/>
      <c r="G199" s="284"/>
      <c r="H199" s="284"/>
      <c r="I199" s="284"/>
      <c r="J199" s="284"/>
      <c r="K199" s="284"/>
      <c r="L199" s="284"/>
      <c r="M199" s="284"/>
      <c r="N199" s="284"/>
      <c r="O199" s="314"/>
      <c r="P199" s="314"/>
      <c r="Q199" s="314"/>
      <c r="R199" s="314"/>
      <c r="S199" s="314"/>
      <c r="T199" s="314"/>
      <c r="U199" s="314"/>
      <c r="V199" s="314"/>
      <c r="W199" s="314"/>
      <c r="X199" s="97"/>
      <c r="Y199" s="13"/>
      <c r="Z199" s="288" t="s">
        <v>142</v>
      </c>
      <c r="AA199" s="288"/>
      <c r="AB199" s="288"/>
      <c r="AC199" s="288"/>
      <c r="AD199" s="288"/>
      <c r="AE199" s="288"/>
      <c r="AF199" s="288"/>
      <c r="AG199" s="288"/>
      <c r="AH199" s="288"/>
      <c r="AI199" s="288"/>
      <c r="AJ199" s="288"/>
      <c r="AK199" s="288"/>
      <c r="AL199" s="311"/>
      <c r="AM199" s="312"/>
      <c r="AN199" s="312"/>
      <c r="AO199" s="312"/>
      <c r="AP199" s="312"/>
      <c r="AQ199" s="312"/>
      <c r="AR199" s="312"/>
      <c r="AS199" s="312"/>
      <c r="AT199" s="312"/>
      <c r="AU199" s="313"/>
      <c r="AV199" s="13"/>
      <c r="AW199" s="13"/>
      <c r="AX199" s="13"/>
      <c r="AY199" s="13"/>
      <c r="AZ199" s="13"/>
      <c r="BA199" s="13"/>
      <c r="BB199" s="13"/>
      <c r="BC199" s="13"/>
      <c r="BD199" s="16"/>
    </row>
    <row r="200" spans="2:56" ht="12.75" customHeight="1" x14ac:dyDescent="0.25">
      <c r="C200" s="308"/>
      <c r="D200" s="309"/>
      <c r="E200" s="309"/>
      <c r="F200" s="309"/>
      <c r="G200" s="309"/>
      <c r="H200" s="309"/>
      <c r="I200" s="309"/>
      <c r="J200" s="309"/>
      <c r="K200" s="309"/>
      <c r="L200" s="309"/>
      <c r="M200" s="309"/>
      <c r="N200" s="309"/>
      <c r="O200" s="104"/>
      <c r="P200" s="104"/>
      <c r="Q200" s="104"/>
      <c r="R200" s="104"/>
      <c r="S200" s="104"/>
      <c r="T200" s="104"/>
      <c r="U200" s="104"/>
      <c r="V200" s="104"/>
      <c r="W200" s="104"/>
      <c r="X200" s="105"/>
      <c r="Y200" s="128"/>
      <c r="Z200" s="129"/>
      <c r="AA200" s="129"/>
      <c r="AB200" s="129"/>
      <c r="AC200" s="129"/>
      <c r="AD200" s="129"/>
      <c r="AE200" s="129"/>
      <c r="AF200" s="129"/>
      <c r="AG200" s="129"/>
      <c r="AH200" s="129"/>
      <c r="AI200" s="129"/>
      <c r="AJ200" s="129"/>
      <c r="AK200" s="129"/>
      <c r="AL200" s="93"/>
      <c r="AM200" s="93"/>
      <c r="AN200" s="93"/>
      <c r="AO200" s="93"/>
      <c r="AP200" s="93"/>
      <c r="AQ200" s="93"/>
      <c r="AR200" s="93"/>
      <c r="AS200" s="93"/>
      <c r="AT200" s="93"/>
      <c r="AU200" s="93"/>
      <c r="AV200" s="93"/>
      <c r="AW200" s="93"/>
      <c r="AX200" s="93"/>
      <c r="AY200" s="93"/>
      <c r="AZ200" s="93"/>
      <c r="BA200" s="93"/>
      <c r="BB200" s="93"/>
      <c r="BC200" s="93"/>
      <c r="BD200" s="107"/>
    </row>
    <row r="201" spans="2:56" ht="5.0999999999999996" customHeight="1" x14ac:dyDescent="0.25">
      <c r="C201" s="48"/>
      <c r="D201" s="49"/>
      <c r="E201" s="49"/>
      <c r="F201" s="49"/>
      <c r="G201" s="49"/>
      <c r="H201" s="49"/>
      <c r="I201" s="49"/>
      <c r="J201" s="49"/>
      <c r="K201" s="49"/>
      <c r="L201" s="49"/>
      <c r="M201" s="49"/>
      <c r="N201" s="49"/>
      <c r="O201" s="95"/>
      <c r="P201" s="95"/>
      <c r="Q201" s="95"/>
      <c r="R201" s="95"/>
      <c r="S201" s="95"/>
      <c r="T201" s="95"/>
      <c r="U201" s="95"/>
      <c r="V201" s="95"/>
      <c r="W201" s="95"/>
      <c r="X201" s="97"/>
      <c r="Y201" s="130"/>
      <c r="Z201" s="131"/>
      <c r="AA201" s="131"/>
      <c r="AB201" s="131"/>
      <c r="AC201" s="131"/>
      <c r="AD201" s="131"/>
      <c r="AE201" s="131"/>
      <c r="AF201" s="131"/>
      <c r="AG201" s="131"/>
      <c r="AH201" s="131"/>
      <c r="AI201" s="131"/>
      <c r="AJ201" s="131"/>
      <c r="AK201" s="131"/>
      <c r="AL201" s="114"/>
      <c r="AM201" s="114"/>
      <c r="AN201" s="114"/>
      <c r="AO201" s="114"/>
      <c r="AP201" s="114"/>
      <c r="AQ201" s="114"/>
      <c r="AR201" s="114"/>
      <c r="AS201" s="114"/>
      <c r="AT201" s="114"/>
      <c r="AU201" s="114"/>
      <c r="AV201" s="114"/>
      <c r="AW201" s="114"/>
      <c r="AX201" s="114"/>
      <c r="AY201" s="114"/>
      <c r="AZ201" s="114"/>
      <c r="BA201" s="114"/>
      <c r="BB201" s="114"/>
      <c r="BC201" s="114"/>
      <c r="BD201" s="132"/>
    </row>
    <row r="202" spans="2:56" ht="12.75" customHeight="1" x14ac:dyDescent="0.25">
      <c r="C202" s="285" t="s">
        <v>146</v>
      </c>
      <c r="D202" s="284"/>
      <c r="E202" s="284"/>
      <c r="F202" s="284"/>
      <c r="G202" s="284"/>
      <c r="H202" s="284"/>
      <c r="I202" s="284"/>
      <c r="J202" s="284"/>
      <c r="K202" s="284"/>
      <c r="L202" s="284"/>
      <c r="M202" s="284"/>
      <c r="N202" s="284"/>
      <c r="O202" s="301" t="s">
        <v>136</v>
      </c>
      <c r="P202" s="301"/>
      <c r="Q202" s="301"/>
      <c r="R202" s="301"/>
      <c r="S202" s="301"/>
      <c r="T202" s="301"/>
      <c r="U202" s="301"/>
      <c r="V202" s="301"/>
      <c r="W202" s="301"/>
      <c r="X202" s="97"/>
      <c r="Y202" s="302" t="s">
        <v>143</v>
      </c>
      <c r="Z202" s="305"/>
      <c r="AA202" s="305"/>
      <c r="AB202" s="305"/>
      <c r="AC202" s="305"/>
      <c r="AD202" s="305"/>
      <c r="AE202" s="305"/>
      <c r="AF202" s="305"/>
      <c r="AG202" s="305"/>
      <c r="AH202" s="305"/>
      <c r="AI202" s="305"/>
      <c r="AJ202" s="305"/>
      <c r="AK202" s="305"/>
      <c r="AL202" s="305"/>
      <c r="AM202" s="305"/>
      <c r="AN202" s="305"/>
      <c r="AO202" s="305"/>
      <c r="AP202" s="305"/>
      <c r="AQ202" s="305"/>
      <c r="AR202" s="305"/>
      <c r="AS202" s="305"/>
      <c r="AT202" s="305"/>
      <c r="AU202" s="305"/>
      <c r="AV202" s="305"/>
      <c r="AW202" s="305"/>
      <c r="AX202" s="305"/>
      <c r="AY202" s="305"/>
      <c r="AZ202" s="305"/>
      <c r="BA202" s="305"/>
      <c r="BB202" s="305"/>
      <c r="BC202" s="305"/>
      <c r="BD202" s="306"/>
    </row>
    <row r="203" spans="2:56" ht="12.75" customHeight="1" x14ac:dyDescent="0.25">
      <c r="C203" s="285"/>
      <c r="D203" s="284"/>
      <c r="E203" s="284"/>
      <c r="F203" s="284"/>
      <c r="G203" s="284"/>
      <c r="H203" s="284"/>
      <c r="I203" s="284"/>
      <c r="J203" s="284"/>
      <c r="K203" s="284"/>
      <c r="L203" s="284"/>
      <c r="M203" s="284"/>
      <c r="N203" s="284"/>
      <c r="O203" s="301"/>
      <c r="P203" s="301"/>
      <c r="Q203" s="301"/>
      <c r="R203" s="301"/>
      <c r="S203" s="301"/>
      <c r="T203" s="301"/>
      <c r="U203" s="301"/>
      <c r="V203" s="301"/>
      <c r="W203" s="301"/>
      <c r="X203" s="97"/>
      <c r="Y203" s="302" t="s">
        <v>144</v>
      </c>
      <c r="Z203" s="305"/>
      <c r="AA203" s="305"/>
      <c r="AB203" s="305"/>
      <c r="AC203" s="305"/>
      <c r="AD203" s="305"/>
      <c r="AE203" s="305"/>
      <c r="AF203" s="305"/>
      <c r="AG203" s="305"/>
      <c r="AH203" s="305"/>
      <c r="AI203" s="305"/>
      <c r="AJ203" s="305"/>
      <c r="AK203" s="305"/>
      <c r="AL203" s="305"/>
      <c r="AM203" s="305"/>
      <c r="AN203" s="305"/>
      <c r="AO203" s="305"/>
      <c r="AP203" s="305"/>
      <c r="AQ203" s="305"/>
      <c r="AR203" s="305"/>
      <c r="AS203" s="305"/>
      <c r="AT203" s="305"/>
      <c r="AU203" s="305"/>
      <c r="AV203" s="305"/>
      <c r="AW203" s="305"/>
      <c r="AX203" s="305"/>
      <c r="AY203" s="305"/>
      <c r="AZ203" s="305"/>
      <c r="BA203" s="305"/>
      <c r="BB203" s="305"/>
      <c r="BC203" s="305"/>
      <c r="BD203" s="306"/>
    </row>
    <row r="204" spans="2:56" ht="5.0999999999999996" customHeight="1" thickBot="1" x14ac:dyDescent="0.3">
      <c r="C204" s="285"/>
      <c r="D204" s="284"/>
      <c r="E204" s="284"/>
      <c r="F204" s="284"/>
      <c r="G204" s="284"/>
      <c r="H204" s="284"/>
      <c r="I204" s="284"/>
      <c r="J204" s="284"/>
      <c r="K204" s="284"/>
      <c r="L204" s="284"/>
      <c r="M204" s="284"/>
      <c r="N204" s="284"/>
      <c r="O204" s="314">
        <f>+AL205+AL207</f>
        <v>0</v>
      </c>
      <c r="P204" s="314"/>
      <c r="Q204" s="314"/>
      <c r="R204" s="314"/>
      <c r="S204" s="314"/>
      <c r="T204" s="314"/>
      <c r="U204" s="314"/>
      <c r="V204" s="314"/>
      <c r="W204" s="314"/>
      <c r="X204" s="97"/>
      <c r="Y204" s="103"/>
      <c r="Z204" s="103"/>
      <c r="AA204" s="103"/>
      <c r="AB204" s="103"/>
      <c r="AC204" s="103"/>
      <c r="AD204" s="103"/>
      <c r="AE204" s="103"/>
      <c r="AF204" s="103"/>
      <c r="AG204" s="103"/>
      <c r="AH204" s="103"/>
      <c r="AI204" s="103"/>
      <c r="AJ204" s="103"/>
      <c r="AK204" s="103"/>
      <c r="AL204" s="103"/>
      <c r="AM204" s="103"/>
      <c r="AN204" s="103"/>
      <c r="AO204" s="103"/>
      <c r="AP204" s="103"/>
      <c r="AQ204" s="103"/>
      <c r="AR204" s="103"/>
      <c r="AS204" s="103"/>
      <c r="AT204" s="103"/>
      <c r="AU204" s="103"/>
      <c r="AV204" s="103"/>
      <c r="AW204" s="103"/>
      <c r="AX204" s="103"/>
      <c r="AY204" s="103"/>
      <c r="AZ204" s="103"/>
      <c r="BA204" s="103"/>
      <c r="BB204" s="103"/>
      <c r="BC204" s="103"/>
      <c r="BD204" s="106"/>
    </row>
    <row r="205" spans="2:56" ht="12.75" customHeight="1" thickBot="1" x14ac:dyDescent="0.3">
      <c r="C205" s="285"/>
      <c r="D205" s="284"/>
      <c r="E205" s="284"/>
      <c r="F205" s="284"/>
      <c r="G205" s="284"/>
      <c r="H205" s="284"/>
      <c r="I205" s="284"/>
      <c r="J205" s="284"/>
      <c r="K205" s="284"/>
      <c r="L205" s="284"/>
      <c r="M205" s="284"/>
      <c r="N205" s="284"/>
      <c r="O205" s="314"/>
      <c r="P205" s="314"/>
      <c r="Q205" s="314"/>
      <c r="R205" s="314"/>
      <c r="S205" s="314"/>
      <c r="T205" s="314"/>
      <c r="U205" s="314"/>
      <c r="V205" s="314"/>
      <c r="W205" s="314"/>
      <c r="X205" s="97"/>
      <c r="Y205" s="13"/>
      <c r="Z205" s="321" t="s">
        <v>147</v>
      </c>
      <c r="AA205" s="321"/>
      <c r="AB205" s="321"/>
      <c r="AC205" s="321"/>
      <c r="AD205" s="321"/>
      <c r="AE205" s="321"/>
      <c r="AF205" s="321"/>
      <c r="AG205" s="321"/>
      <c r="AH205" s="321"/>
      <c r="AI205" s="321"/>
      <c r="AJ205" s="321"/>
      <c r="AK205" s="321"/>
      <c r="AL205" s="311"/>
      <c r="AM205" s="312"/>
      <c r="AN205" s="312"/>
      <c r="AO205" s="312"/>
      <c r="AP205" s="312"/>
      <c r="AQ205" s="312"/>
      <c r="AR205" s="312"/>
      <c r="AS205" s="312"/>
      <c r="AT205" s="312"/>
      <c r="AU205" s="313"/>
      <c r="AV205" s="13"/>
      <c r="AW205" s="13"/>
      <c r="AX205" s="13"/>
      <c r="AY205" s="13"/>
      <c r="AZ205" s="13"/>
      <c r="BA205" s="13"/>
      <c r="BB205" s="13"/>
      <c r="BC205" s="13"/>
      <c r="BD205" s="88"/>
    </row>
    <row r="206" spans="2:56" ht="5.0999999999999996" customHeight="1" thickBot="1" x14ac:dyDescent="0.3">
      <c r="C206" s="285"/>
      <c r="D206" s="284"/>
      <c r="E206" s="284"/>
      <c r="F206" s="284"/>
      <c r="G206" s="284"/>
      <c r="H206" s="284"/>
      <c r="I206" s="284"/>
      <c r="J206" s="284"/>
      <c r="K206" s="284"/>
      <c r="L206" s="284"/>
      <c r="M206" s="284"/>
      <c r="N206" s="284"/>
      <c r="O206" s="95"/>
      <c r="P206" s="95"/>
      <c r="Q206" s="95"/>
      <c r="R206" s="95"/>
      <c r="S206" s="95"/>
      <c r="T206" s="95"/>
      <c r="U206" s="95"/>
      <c r="V206" s="95"/>
      <c r="W206" s="95"/>
      <c r="X206" s="97"/>
      <c r="Y206" s="13"/>
      <c r="Z206" s="46"/>
      <c r="AA206" s="46"/>
      <c r="AB206" s="46"/>
      <c r="AC206" s="46"/>
      <c r="AD206" s="46"/>
      <c r="AE206" s="46"/>
      <c r="AF206" s="46"/>
      <c r="AG206" s="46"/>
      <c r="AH206" s="46"/>
      <c r="AI206" s="46"/>
      <c r="AJ206" s="46"/>
      <c r="AK206" s="46"/>
      <c r="AL206" s="13"/>
      <c r="AM206" s="13"/>
      <c r="AN206" s="13"/>
      <c r="AO206" s="13"/>
      <c r="AP206" s="13"/>
      <c r="AQ206" s="13"/>
      <c r="AR206" s="13"/>
      <c r="AS206" s="13"/>
      <c r="AT206" s="13"/>
      <c r="AU206" s="13"/>
      <c r="AV206" s="13"/>
      <c r="AW206" s="13"/>
      <c r="AX206" s="13"/>
      <c r="AY206" s="13"/>
      <c r="AZ206" s="13"/>
      <c r="BA206" s="13"/>
      <c r="BB206" s="13"/>
      <c r="BC206" s="13"/>
      <c r="BD206" s="16"/>
    </row>
    <row r="207" spans="2:56" ht="12.75" customHeight="1" thickBot="1" x14ac:dyDescent="0.3">
      <c r="B207" s="88"/>
      <c r="C207" s="284"/>
      <c r="D207" s="284"/>
      <c r="E207" s="284"/>
      <c r="F207" s="284"/>
      <c r="G207" s="284"/>
      <c r="H207" s="284"/>
      <c r="I207" s="284"/>
      <c r="J207" s="284"/>
      <c r="K207" s="284"/>
      <c r="L207" s="284"/>
      <c r="M207" s="284"/>
      <c r="N207" s="284"/>
      <c r="O207" s="95"/>
      <c r="P207" s="95"/>
      <c r="Q207" s="95"/>
      <c r="R207" s="95"/>
      <c r="S207" s="95"/>
      <c r="T207" s="95"/>
      <c r="U207" s="95"/>
      <c r="V207" s="95"/>
      <c r="W207" s="95"/>
      <c r="X207" s="97"/>
      <c r="Y207" s="13"/>
      <c r="Z207" s="321" t="s">
        <v>148</v>
      </c>
      <c r="AA207" s="321"/>
      <c r="AB207" s="321"/>
      <c r="AC207" s="321"/>
      <c r="AD207" s="321"/>
      <c r="AE207" s="321"/>
      <c r="AF207" s="321"/>
      <c r="AG207" s="321"/>
      <c r="AH207" s="321"/>
      <c r="AI207" s="321"/>
      <c r="AJ207" s="321"/>
      <c r="AK207" s="321"/>
      <c r="AL207" s="311"/>
      <c r="AM207" s="312"/>
      <c r="AN207" s="312"/>
      <c r="AO207" s="312"/>
      <c r="AP207" s="312"/>
      <c r="AQ207" s="312"/>
      <c r="AR207" s="312"/>
      <c r="AS207" s="312"/>
      <c r="AT207" s="312"/>
      <c r="AU207" s="313"/>
      <c r="AV207" s="13"/>
      <c r="AW207" s="13"/>
      <c r="AX207" s="13"/>
      <c r="AY207" s="13"/>
      <c r="AZ207" s="13"/>
      <c r="BA207" s="13"/>
      <c r="BB207" s="13"/>
      <c r="BC207" s="13"/>
      <c r="BD207" s="88"/>
    </row>
    <row r="208" spans="2:56" ht="5.0999999999999996" customHeight="1" x14ac:dyDescent="0.25">
      <c r="B208" s="88"/>
      <c r="C208" s="93"/>
      <c r="D208" s="93"/>
      <c r="E208" s="93"/>
      <c r="F208" s="93"/>
      <c r="G208" s="93"/>
      <c r="H208" s="93"/>
      <c r="I208" s="93"/>
      <c r="J208" s="93"/>
      <c r="K208" s="93"/>
      <c r="L208" s="93"/>
      <c r="M208" s="93"/>
      <c r="N208" s="93"/>
      <c r="O208" s="93"/>
      <c r="P208" s="93"/>
      <c r="Q208" s="93"/>
      <c r="R208" s="93"/>
      <c r="S208" s="93"/>
      <c r="T208" s="93"/>
      <c r="U208" s="93"/>
      <c r="V208" s="93"/>
      <c r="W208" s="93"/>
      <c r="X208" s="105"/>
      <c r="Y208" s="93"/>
      <c r="Z208" s="93"/>
      <c r="AA208" s="93"/>
      <c r="AB208" s="93"/>
      <c r="AC208" s="93"/>
      <c r="AD208" s="93"/>
      <c r="AE208" s="93"/>
      <c r="AF208" s="93"/>
      <c r="AG208" s="93"/>
      <c r="AH208" s="93"/>
      <c r="AI208" s="93"/>
      <c r="AJ208" s="93"/>
      <c r="AK208" s="93"/>
      <c r="AL208" s="93"/>
      <c r="AM208" s="93"/>
      <c r="AN208" s="93"/>
      <c r="AO208" s="93"/>
      <c r="AP208" s="93"/>
      <c r="AQ208" s="93"/>
      <c r="AR208" s="93"/>
      <c r="AS208" s="93"/>
      <c r="AT208" s="93"/>
      <c r="AU208" s="93"/>
      <c r="AV208" s="93"/>
      <c r="AW208" s="93"/>
      <c r="AX208" s="93"/>
      <c r="AY208" s="93"/>
      <c r="AZ208" s="93"/>
      <c r="BA208" s="93"/>
      <c r="BB208" s="93"/>
      <c r="BC208" s="93"/>
      <c r="BD208" s="108"/>
    </row>
    <row r="209" spans="2:57" ht="5.0999999999999996" customHeight="1" x14ac:dyDescent="0.25">
      <c r="B209" s="88"/>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3"/>
      <c r="AP209" s="13"/>
      <c r="AQ209" s="13"/>
      <c r="AR209" s="13"/>
      <c r="AS209" s="13"/>
      <c r="AT209" s="13"/>
      <c r="AU209" s="13"/>
      <c r="AV209" s="13"/>
      <c r="AW209" s="13"/>
      <c r="AX209" s="13"/>
      <c r="AY209" s="13"/>
      <c r="AZ209" s="13"/>
      <c r="BA209" s="13"/>
      <c r="BB209" s="13"/>
      <c r="BC209" s="13"/>
      <c r="BD209" s="88"/>
    </row>
    <row r="210" spans="2:57" ht="12.2" customHeight="1" x14ac:dyDescent="0.25">
      <c r="B210" s="88"/>
      <c r="C210" s="13"/>
      <c r="D210" s="233" t="str">
        <f>IF(COUNTA(AL187,AL189,AL191,AL197,AL199,AL205,AL207)&gt;=7,"Navesti izvore podataka (npr.1. popisna lista mjesne zajednice 2. birački spisak 3. statistkika Monstata 4. sl."," ")</f>
        <v xml:space="preserve"> </v>
      </c>
      <c r="E210" s="233"/>
      <c r="F210" s="233"/>
      <c r="G210" s="233"/>
      <c r="H210" s="233"/>
      <c r="I210" s="233"/>
      <c r="J210" s="233"/>
      <c r="K210" s="233"/>
      <c r="L210" s="233"/>
      <c r="M210" s="233"/>
      <c r="N210" s="233"/>
      <c r="O210" s="233"/>
      <c r="P210" s="233"/>
      <c r="Q210" s="233"/>
      <c r="R210" s="233"/>
      <c r="S210" s="233"/>
      <c r="T210" s="233"/>
      <c r="U210" s="233"/>
      <c r="V210" s="233"/>
      <c r="W210" s="233"/>
      <c r="X210" s="233"/>
      <c r="Y210" s="233"/>
      <c r="Z210" s="233"/>
      <c r="AA210" s="233"/>
      <c r="AB210" s="233"/>
      <c r="AC210" s="233"/>
      <c r="AD210" s="233"/>
      <c r="AE210" s="233"/>
      <c r="AF210" s="233"/>
      <c r="AG210" s="233"/>
      <c r="AH210" s="233"/>
      <c r="AI210" s="233"/>
      <c r="AJ210" s="233"/>
      <c r="AK210" s="233"/>
      <c r="AL210" s="233"/>
      <c r="AM210" s="233"/>
      <c r="AN210" s="233"/>
      <c r="AO210" s="233"/>
      <c r="AP210" s="233"/>
      <c r="AQ210" s="233"/>
      <c r="AR210" s="233"/>
      <c r="AS210" s="233"/>
      <c r="AT210" s="233"/>
      <c r="AU210" s="233"/>
      <c r="AV210" s="233"/>
      <c r="AW210" s="233"/>
      <c r="AX210" s="233"/>
      <c r="AY210" s="233"/>
      <c r="AZ210" s="233"/>
      <c r="BA210" s="233"/>
      <c r="BB210" s="233"/>
      <c r="BC210" s="233"/>
      <c r="BD210" s="88"/>
    </row>
    <row r="211" spans="2:57" ht="12.2" customHeight="1" x14ac:dyDescent="0.25">
      <c r="B211" s="88"/>
      <c r="C211" s="93"/>
      <c r="D211" s="322" t="s">
        <v>172</v>
      </c>
      <c r="E211" s="323"/>
      <c r="F211" s="323"/>
      <c r="G211" s="323"/>
      <c r="H211" s="323"/>
      <c r="I211" s="323"/>
      <c r="J211" s="323"/>
      <c r="K211" s="323"/>
      <c r="L211" s="323"/>
      <c r="M211" s="323"/>
      <c r="N211" s="323"/>
      <c r="O211" s="323"/>
      <c r="P211" s="323"/>
      <c r="Q211" s="323"/>
      <c r="R211" s="323"/>
      <c r="S211" s="323"/>
      <c r="T211" s="323"/>
      <c r="U211" s="323"/>
      <c r="V211" s="323"/>
      <c r="W211" s="323"/>
      <c r="X211" s="323"/>
      <c r="Y211" s="323"/>
      <c r="Z211" s="323"/>
      <c r="AA211" s="323"/>
      <c r="AB211" s="323"/>
      <c r="AC211" s="323"/>
      <c r="AD211" s="323"/>
      <c r="AE211" s="323"/>
      <c r="AF211" s="323"/>
      <c r="AG211" s="323"/>
      <c r="AH211" s="323"/>
      <c r="AI211" s="323"/>
      <c r="AJ211" s="323"/>
      <c r="AK211" s="323"/>
      <c r="AL211" s="323"/>
      <c r="AM211" s="323"/>
      <c r="AN211" s="323"/>
      <c r="AO211" s="323"/>
      <c r="AP211" s="323"/>
      <c r="AQ211" s="323"/>
      <c r="AR211" s="323"/>
      <c r="AS211" s="323"/>
      <c r="AT211" s="323"/>
      <c r="AU211" s="323"/>
      <c r="AV211" s="323"/>
      <c r="AW211" s="323"/>
      <c r="AX211" s="323"/>
      <c r="AY211" s="323"/>
      <c r="AZ211" s="323"/>
      <c r="BA211" s="323"/>
      <c r="BB211" s="323"/>
      <c r="BC211" s="323"/>
      <c r="BD211" s="108"/>
    </row>
    <row r="212" spans="2:57" ht="5.0999999999999996" customHeight="1" x14ac:dyDescent="0.25">
      <c r="B212" s="88"/>
      <c r="C212" s="93"/>
      <c r="D212" s="111"/>
      <c r="E212" s="112"/>
      <c r="F212" s="112"/>
      <c r="G212" s="112"/>
      <c r="H212" s="112"/>
      <c r="I212" s="112"/>
      <c r="J212" s="112"/>
      <c r="K212" s="112"/>
      <c r="L212" s="112"/>
      <c r="M212" s="112"/>
      <c r="N212" s="112"/>
      <c r="O212" s="112"/>
      <c r="P212" s="112"/>
      <c r="Q212" s="112"/>
      <c r="R212" s="112"/>
      <c r="S212" s="112"/>
      <c r="T212" s="112"/>
      <c r="U212" s="112"/>
      <c r="V212" s="112"/>
      <c r="W212" s="112"/>
      <c r="X212" s="112"/>
      <c r="Y212" s="112"/>
      <c r="Z212" s="112"/>
      <c r="AA212" s="112"/>
      <c r="AB212" s="112"/>
      <c r="AC212" s="112"/>
      <c r="AD212" s="112"/>
      <c r="AE212" s="112"/>
      <c r="AF212" s="112"/>
      <c r="AG212" s="112"/>
      <c r="AH212" s="112"/>
      <c r="AI212" s="112"/>
      <c r="AJ212" s="112"/>
      <c r="AK212" s="112"/>
      <c r="AL212" s="112"/>
      <c r="AM212" s="112"/>
      <c r="AN212" s="112"/>
      <c r="AO212" s="112"/>
      <c r="AP212" s="112"/>
      <c r="AQ212" s="112"/>
      <c r="AR212" s="112"/>
      <c r="AS212" s="112"/>
      <c r="AT212" s="112"/>
      <c r="AU212" s="112"/>
      <c r="AV212" s="112"/>
      <c r="AW212" s="112"/>
      <c r="AX212" s="112"/>
      <c r="AY212" s="112"/>
      <c r="AZ212" s="112"/>
      <c r="BA212" s="112"/>
      <c r="BB212" s="112"/>
      <c r="BC212" s="112"/>
      <c r="BD212" s="108"/>
    </row>
    <row r="213" spans="2:57" ht="5.0999999999999996" customHeight="1" x14ac:dyDescent="0.25">
      <c r="B213" s="88"/>
      <c r="C213" s="113"/>
      <c r="D213" s="114"/>
      <c r="E213" s="114"/>
      <c r="F213" s="114"/>
      <c r="G213" s="114"/>
      <c r="H213" s="114"/>
      <c r="I213" s="114"/>
      <c r="J213" s="114"/>
      <c r="K213" s="114"/>
      <c r="L213" s="114"/>
      <c r="M213" s="114"/>
      <c r="N213" s="114"/>
      <c r="O213" s="114"/>
      <c r="P213" s="114"/>
      <c r="Q213" s="114"/>
      <c r="R213" s="114"/>
      <c r="S213" s="114"/>
      <c r="T213" s="114"/>
      <c r="U213" s="114"/>
      <c r="V213" s="114"/>
      <c r="W213" s="114"/>
      <c r="X213" s="114"/>
      <c r="Y213" s="114"/>
      <c r="Z213" s="114"/>
      <c r="AA213" s="114"/>
      <c r="AB213" s="114"/>
      <c r="AC213" s="114"/>
      <c r="AD213" s="114"/>
      <c r="AE213" s="114"/>
      <c r="AF213" s="114"/>
      <c r="AG213" s="114"/>
      <c r="AH213" s="114"/>
      <c r="AI213" s="114"/>
      <c r="AJ213" s="114"/>
      <c r="AK213" s="114"/>
      <c r="AL213" s="114"/>
      <c r="AM213" s="114"/>
      <c r="AN213" s="114"/>
      <c r="AO213" s="114"/>
      <c r="AP213" s="114"/>
      <c r="AQ213" s="114"/>
      <c r="AR213" s="114"/>
      <c r="AS213" s="114"/>
      <c r="AT213" s="114"/>
      <c r="AU213" s="114"/>
      <c r="AV213" s="114"/>
      <c r="AW213" s="114"/>
      <c r="AX213" s="114"/>
      <c r="AY213" s="114"/>
      <c r="AZ213" s="114"/>
      <c r="BA213" s="114"/>
      <c r="BB213" s="114"/>
      <c r="BC213" s="114"/>
      <c r="BD213" s="115"/>
    </row>
    <row r="214" spans="2:57" ht="12.2" customHeight="1" x14ac:dyDescent="0.25">
      <c r="B214" s="88"/>
      <c r="C214" s="164" t="s">
        <v>150</v>
      </c>
      <c r="D214" s="165"/>
      <c r="E214" s="165"/>
      <c r="F214" s="165"/>
      <c r="G214" s="165"/>
      <c r="H214" s="165"/>
      <c r="I214" s="165"/>
      <c r="J214" s="165"/>
      <c r="K214" s="165"/>
      <c r="L214" s="165"/>
      <c r="M214" s="165"/>
      <c r="N214" s="165"/>
      <c r="O214" s="165"/>
      <c r="P214" s="165"/>
      <c r="Q214" s="165"/>
      <c r="R214" s="165"/>
      <c r="S214" s="165"/>
      <c r="T214" s="165"/>
      <c r="U214" s="165"/>
      <c r="V214" s="165"/>
      <c r="W214" s="165"/>
      <c r="X214" s="166"/>
      <c r="Y214" s="170"/>
      <c r="Z214" s="171"/>
      <c r="AA214" s="171"/>
      <c r="AB214" s="171"/>
      <c r="AC214" s="171"/>
      <c r="AD214" s="171"/>
      <c r="AE214" s="171"/>
      <c r="AF214" s="171"/>
      <c r="AG214" s="171"/>
      <c r="AH214" s="171"/>
      <c r="AI214" s="171"/>
      <c r="AJ214" s="171"/>
      <c r="AK214" s="171"/>
      <c r="AL214" s="171"/>
      <c r="AM214" s="171"/>
      <c r="AN214" s="171"/>
      <c r="AO214" s="171"/>
      <c r="AP214" s="171"/>
      <c r="AQ214" s="171"/>
      <c r="AR214" s="171"/>
      <c r="AS214" s="171"/>
      <c r="AT214" s="171"/>
      <c r="AU214" s="171"/>
      <c r="AV214" s="171"/>
      <c r="AW214" s="171"/>
      <c r="AX214" s="171"/>
      <c r="AY214" s="171"/>
      <c r="AZ214" s="171"/>
      <c r="BA214" s="171"/>
      <c r="BB214" s="171"/>
      <c r="BC214" s="171"/>
      <c r="BD214" s="172"/>
    </row>
    <row r="215" spans="2:57" ht="12.2" customHeight="1" x14ac:dyDescent="0.25">
      <c r="B215" s="88"/>
      <c r="C215" s="177"/>
      <c r="D215" s="178"/>
      <c r="E215" s="178"/>
      <c r="F215" s="178"/>
      <c r="G215" s="178"/>
      <c r="H215" s="178"/>
      <c r="I215" s="178"/>
      <c r="J215" s="178"/>
      <c r="K215" s="178"/>
      <c r="L215" s="178"/>
      <c r="M215" s="178"/>
      <c r="N215" s="178"/>
      <c r="O215" s="178"/>
      <c r="P215" s="178"/>
      <c r="Q215" s="178"/>
      <c r="R215" s="178"/>
      <c r="S215" s="178"/>
      <c r="T215" s="178"/>
      <c r="U215" s="178"/>
      <c r="V215" s="178"/>
      <c r="W215" s="178"/>
      <c r="X215" s="179"/>
      <c r="Y215" s="192"/>
      <c r="Z215" s="193"/>
      <c r="AA215" s="193"/>
      <c r="AB215" s="193"/>
      <c r="AC215" s="193"/>
      <c r="AD215" s="193"/>
      <c r="AE215" s="193"/>
      <c r="AF215" s="193"/>
      <c r="AG215" s="193"/>
      <c r="AH215" s="193"/>
      <c r="AI215" s="193"/>
      <c r="AJ215" s="193"/>
      <c r="AK215" s="193"/>
      <c r="AL215" s="193"/>
      <c r="AM215" s="193"/>
      <c r="AN215" s="193"/>
      <c r="AO215" s="193"/>
      <c r="AP215" s="193"/>
      <c r="AQ215" s="193"/>
      <c r="AR215" s="193"/>
      <c r="AS215" s="193"/>
      <c r="AT215" s="193"/>
      <c r="AU215" s="193"/>
      <c r="AV215" s="193"/>
      <c r="AW215" s="193"/>
      <c r="AX215" s="193"/>
      <c r="AY215" s="193"/>
      <c r="AZ215" s="193"/>
      <c r="BA215" s="193"/>
      <c r="BB215" s="193"/>
      <c r="BC215" s="193"/>
      <c r="BD215" s="194"/>
    </row>
    <row r="216" spans="2:57" ht="5.0999999999999996" customHeight="1" x14ac:dyDescent="0.25">
      <c r="B216" s="88"/>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88"/>
    </row>
    <row r="217" spans="2:57" ht="12.2" customHeight="1" x14ac:dyDescent="0.25">
      <c r="B217" s="88"/>
      <c r="C217" s="164" t="s">
        <v>151</v>
      </c>
      <c r="D217" s="165"/>
      <c r="E217" s="165"/>
      <c r="F217" s="165"/>
      <c r="G217" s="165"/>
      <c r="H217" s="165"/>
      <c r="I217" s="165"/>
      <c r="J217" s="165"/>
      <c r="K217" s="165"/>
      <c r="L217" s="165"/>
      <c r="M217" s="165"/>
      <c r="N217" s="165"/>
      <c r="O217" s="165"/>
      <c r="P217" s="165"/>
      <c r="Q217" s="165"/>
      <c r="R217" s="165"/>
      <c r="S217" s="165"/>
      <c r="T217" s="165"/>
      <c r="U217" s="165"/>
      <c r="V217" s="165"/>
      <c r="W217" s="165"/>
      <c r="X217" s="166"/>
      <c r="Y217" s="170"/>
      <c r="Z217" s="171"/>
      <c r="AA217" s="171"/>
      <c r="AB217" s="171"/>
      <c r="AC217" s="171"/>
      <c r="AD217" s="171"/>
      <c r="AE217" s="171"/>
      <c r="AF217" s="171"/>
      <c r="AG217" s="171"/>
      <c r="AH217" s="171"/>
      <c r="AI217" s="171"/>
      <c r="AJ217" s="171"/>
      <c r="AK217" s="171"/>
      <c r="AL217" s="171"/>
      <c r="AM217" s="171"/>
      <c r="AN217" s="171"/>
      <c r="AO217" s="171"/>
      <c r="AP217" s="171"/>
      <c r="AQ217" s="171"/>
      <c r="AR217" s="171"/>
      <c r="AS217" s="171"/>
      <c r="AT217" s="171"/>
      <c r="AU217" s="171"/>
      <c r="AV217" s="171"/>
      <c r="AW217" s="171"/>
      <c r="AX217" s="171"/>
      <c r="AY217" s="171"/>
      <c r="AZ217" s="171"/>
      <c r="BA217" s="171"/>
      <c r="BB217" s="171"/>
      <c r="BC217" s="171"/>
      <c r="BD217" s="172"/>
    </row>
    <row r="218" spans="2:57" ht="12.2" customHeight="1" x14ac:dyDescent="0.25">
      <c r="B218" s="88"/>
      <c r="C218" s="177"/>
      <c r="D218" s="178"/>
      <c r="E218" s="178"/>
      <c r="F218" s="178"/>
      <c r="G218" s="178"/>
      <c r="H218" s="178"/>
      <c r="I218" s="178"/>
      <c r="J218" s="178"/>
      <c r="K218" s="178"/>
      <c r="L218" s="178"/>
      <c r="M218" s="178"/>
      <c r="N218" s="178"/>
      <c r="O218" s="178"/>
      <c r="P218" s="178"/>
      <c r="Q218" s="178"/>
      <c r="R218" s="178"/>
      <c r="S218" s="178"/>
      <c r="T218" s="178"/>
      <c r="U218" s="178"/>
      <c r="V218" s="178"/>
      <c r="W218" s="178"/>
      <c r="X218" s="179"/>
      <c r="Y218" s="192"/>
      <c r="Z218" s="193"/>
      <c r="AA218" s="193"/>
      <c r="AB218" s="193"/>
      <c r="AC218" s="193"/>
      <c r="AD218" s="193"/>
      <c r="AE218" s="193"/>
      <c r="AF218" s="193"/>
      <c r="AG218" s="193"/>
      <c r="AH218" s="193"/>
      <c r="AI218" s="193"/>
      <c r="AJ218" s="193"/>
      <c r="AK218" s="193"/>
      <c r="AL218" s="193"/>
      <c r="AM218" s="193"/>
      <c r="AN218" s="193"/>
      <c r="AO218" s="193"/>
      <c r="AP218" s="193"/>
      <c r="AQ218" s="193"/>
      <c r="AR218" s="193"/>
      <c r="AS218" s="193"/>
      <c r="AT218" s="193"/>
      <c r="AU218" s="193"/>
      <c r="AV218" s="193"/>
      <c r="AW218" s="193"/>
      <c r="AX218" s="193"/>
      <c r="AY218" s="193"/>
      <c r="AZ218" s="193"/>
      <c r="BA218" s="193"/>
      <c r="BB218" s="193"/>
      <c r="BC218" s="193"/>
      <c r="BD218" s="194"/>
    </row>
    <row r="219" spans="2:57" ht="5.0999999999999996" customHeight="1" x14ac:dyDescent="0.25">
      <c r="B219" s="88"/>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88"/>
    </row>
    <row r="220" spans="2:57" ht="12.2" customHeight="1" x14ac:dyDescent="0.25">
      <c r="B220" s="88"/>
      <c r="C220" s="164" t="s">
        <v>152</v>
      </c>
      <c r="D220" s="165"/>
      <c r="E220" s="165"/>
      <c r="F220" s="165"/>
      <c r="G220" s="165"/>
      <c r="H220" s="165"/>
      <c r="I220" s="165"/>
      <c r="J220" s="165"/>
      <c r="K220" s="165"/>
      <c r="L220" s="165"/>
      <c r="M220" s="165"/>
      <c r="N220" s="165"/>
      <c r="O220" s="165"/>
      <c r="P220" s="165"/>
      <c r="Q220" s="165"/>
      <c r="R220" s="165"/>
      <c r="S220" s="165"/>
      <c r="T220" s="165"/>
      <c r="U220" s="165"/>
      <c r="V220" s="165"/>
      <c r="W220" s="165"/>
      <c r="X220" s="166"/>
      <c r="Y220" s="170"/>
      <c r="Z220" s="171"/>
      <c r="AA220" s="171"/>
      <c r="AB220" s="171"/>
      <c r="AC220" s="171"/>
      <c r="AD220" s="171"/>
      <c r="AE220" s="171"/>
      <c r="AF220" s="171"/>
      <c r="AG220" s="171"/>
      <c r="AH220" s="171"/>
      <c r="AI220" s="171"/>
      <c r="AJ220" s="171"/>
      <c r="AK220" s="171"/>
      <c r="AL220" s="171"/>
      <c r="AM220" s="171"/>
      <c r="AN220" s="171"/>
      <c r="AO220" s="171"/>
      <c r="AP220" s="171"/>
      <c r="AQ220" s="171"/>
      <c r="AR220" s="171"/>
      <c r="AS220" s="171"/>
      <c r="AT220" s="171"/>
      <c r="AU220" s="171"/>
      <c r="AV220" s="171"/>
      <c r="AW220" s="171"/>
      <c r="AX220" s="171"/>
      <c r="AY220" s="171"/>
      <c r="AZ220" s="171"/>
      <c r="BA220" s="171"/>
      <c r="BB220" s="171"/>
      <c r="BC220" s="171"/>
      <c r="BD220" s="172"/>
    </row>
    <row r="221" spans="2:57" ht="12.2" customHeight="1" x14ac:dyDescent="0.25">
      <c r="B221" s="88"/>
      <c r="C221" s="177"/>
      <c r="D221" s="178"/>
      <c r="E221" s="178"/>
      <c r="F221" s="178"/>
      <c r="G221" s="178"/>
      <c r="H221" s="178"/>
      <c r="I221" s="178"/>
      <c r="J221" s="178"/>
      <c r="K221" s="178"/>
      <c r="L221" s="178"/>
      <c r="M221" s="178"/>
      <c r="N221" s="178"/>
      <c r="O221" s="178"/>
      <c r="P221" s="178"/>
      <c r="Q221" s="178"/>
      <c r="R221" s="178"/>
      <c r="S221" s="178"/>
      <c r="T221" s="178"/>
      <c r="U221" s="178"/>
      <c r="V221" s="178"/>
      <c r="W221" s="178"/>
      <c r="X221" s="179"/>
      <c r="Y221" s="192"/>
      <c r="Z221" s="193"/>
      <c r="AA221" s="193"/>
      <c r="AB221" s="193"/>
      <c r="AC221" s="193"/>
      <c r="AD221" s="193"/>
      <c r="AE221" s="193"/>
      <c r="AF221" s="193"/>
      <c r="AG221" s="193"/>
      <c r="AH221" s="193"/>
      <c r="AI221" s="193"/>
      <c r="AJ221" s="193"/>
      <c r="AK221" s="193"/>
      <c r="AL221" s="193"/>
      <c r="AM221" s="193"/>
      <c r="AN221" s="193"/>
      <c r="AO221" s="193"/>
      <c r="AP221" s="193"/>
      <c r="AQ221" s="193"/>
      <c r="AR221" s="193"/>
      <c r="AS221" s="193"/>
      <c r="AT221" s="193"/>
      <c r="AU221" s="193"/>
      <c r="AV221" s="193"/>
      <c r="AW221" s="193"/>
      <c r="AX221" s="193"/>
      <c r="AY221" s="193"/>
      <c r="AZ221" s="193"/>
      <c r="BA221" s="193"/>
      <c r="BB221" s="193"/>
      <c r="BC221" s="193"/>
      <c r="BD221" s="194"/>
    </row>
    <row r="222" spans="2:57" ht="5.0999999999999996" customHeight="1" thickBot="1" x14ac:dyDescent="0.3">
      <c r="C222" s="116"/>
      <c r="D222" s="117"/>
      <c r="E222" s="117"/>
      <c r="F222" s="117"/>
      <c r="G222" s="117"/>
      <c r="H222" s="117"/>
      <c r="I222" s="117"/>
      <c r="J222" s="117"/>
      <c r="K222" s="117"/>
      <c r="L222" s="117"/>
      <c r="M222" s="117"/>
      <c r="N222" s="117"/>
      <c r="O222" s="117"/>
      <c r="P222" s="117"/>
      <c r="Q222" s="117"/>
      <c r="R222" s="117"/>
      <c r="S222" s="117"/>
      <c r="T222" s="117"/>
      <c r="U222" s="117"/>
      <c r="V222" s="117"/>
      <c r="W222" s="117"/>
      <c r="X222" s="118"/>
      <c r="Y222" s="119"/>
      <c r="Z222" s="120"/>
      <c r="AA222" s="120"/>
      <c r="AB222" s="120"/>
      <c r="AC222" s="120"/>
      <c r="AD222" s="120"/>
      <c r="AE222" s="120"/>
      <c r="AF222" s="120"/>
      <c r="AG222" s="120"/>
      <c r="AH222" s="120"/>
      <c r="AI222" s="120"/>
      <c r="AJ222" s="120"/>
      <c r="AK222" s="120"/>
      <c r="AL222" s="120"/>
      <c r="AM222" s="120"/>
      <c r="AN222" s="120"/>
      <c r="AO222" s="120"/>
      <c r="AP222" s="120"/>
      <c r="AQ222" s="120"/>
      <c r="AR222" s="120"/>
      <c r="AS222" s="120"/>
      <c r="AT222" s="120"/>
      <c r="AU222" s="120"/>
      <c r="AV222" s="120"/>
      <c r="AW222" s="120"/>
      <c r="AX222" s="120"/>
      <c r="AY222" s="120"/>
      <c r="AZ222" s="120"/>
      <c r="BA222" s="120"/>
      <c r="BB222" s="120"/>
      <c r="BC222" s="120"/>
      <c r="BD222" s="121"/>
    </row>
    <row r="223" spans="2:57" ht="12.75" customHeight="1" x14ac:dyDescent="0.25">
      <c r="C223" s="47"/>
      <c r="D223" s="47"/>
      <c r="E223" s="47"/>
      <c r="F223" s="47"/>
      <c r="G223" s="47"/>
      <c r="H223" s="47"/>
      <c r="I223" s="47"/>
      <c r="J223" s="47"/>
      <c r="K223" s="47"/>
      <c r="L223" s="47"/>
      <c r="M223" s="47"/>
      <c r="N223" s="47"/>
      <c r="O223" s="47"/>
      <c r="P223" s="47"/>
      <c r="Q223" s="47"/>
      <c r="R223" s="47"/>
      <c r="S223" s="47"/>
      <c r="T223" s="47"/>
      <c r="U223" s="47"/>
      <c r="V223" s="47"/>
      <c r="W223" s="47"/>
      <c r="X223" s="47"/>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3"/>
    </row>
    <row r="224" spans="2:57" ht="12.75" customHeight="1" x14ac:dyDescent="0.25">
      <c r="C224" s="47"/>
      <c r="D224" s="47"/>
      <c r="E224" s="47"/>
      <c r="F224" s="47"/>
      <c r="G224" s="47"/>
      <c r="H224" s="47"/>
      <c r="I224" s="47"/>
      <c r="J224" s="47"/>
      <c r="K224" s="47"/>
      <c r="L224" s="47"/>
      <c r="M224" s="47"/>
      <c r="N224" s="47"/>
      <c r="O224" s="47"/>
      <c r="P224" s="47"/>
      <c r="Q224" s="47"/>
      <c r="R224" s="47"/>
      <c r="S224" s="47"/>
      <c r="T224" s="47"/>
      <c r="U224" s="47"/>
      <c r="V224" s="47"/>
      <c r="W224" s="47"/>
      <c r="X224" s="47"/>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3"/>
    </row>
    <row r="225" spans="2:57" ht="12.75" customHeight="1" x14ac:dyDescent="0.25">
      <c r="C225" s="47"/>
      <c r="D225" s="47"/>
      <c r="E225" s="47"/>
      <c r="F225" s="47"/>
      <c r="G225" s="47"/>
      <c r="H225" s="47"/>
      <c r="I225" s="47"/>
      <c r="J225" s="47"/>
      <c r="K225" s="47"/>
      <c r="L225" s="47"/>
      <c r="M225" s="47"/>
      <c r="N225" s="47"/>
      <c r="O225" s="47"/>
      <c r="P225" s="47"/>
      <c r="Q225" s="47"/>
      <c r="R225" s="47"/>
      <c r="S225" s="47"/>
      <c r="T225" s="47"/>
      <c r="U225" s="47"/>
      <c r="V225" s="47"/>
      <c r="W225" s="47"/>
      <c r="X225" s="47"/>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3"/>
    </row>
    <row r="226" spans="2:57" ht="12.75" customHeight="1" x14ac:dyDescent="0.25">
      <c r="C226" s="47"/>
      <c r="D226" s="47"/>
      <c r="E226" s="47"/>
      <c r="F226" s="47"/>
      <c r="G226" s="47"/>
      <c r="H226" s="47"/>
      <c r="I226" s="47"/>
      <c r="J226" s="47"/>
      <c r="K226" s="47"/>
      <c r="L226" s="47"/>
      <c r="M226" s="47"/>
      <c r="N226" s="47"/>
      <c r="O226" s="47"/>
      <c r="P226" s="47"/>
      <c r="Q226" s="47"/>
      <c r="R226" s="47"/>
      <c r="S226" s="47"/>
      <c r="T226" s="47"/>
      <c r="U226" s="47"/>
      <c r="V226" s="47"/>
      <c r="W226" s="47"/>
      <c r="X226" s="47"/>
      <c r="Y226" s="14"/>
      <c r="Z226" s="14"/>
      <c r="AA226" s="14"/>
      <c r="AB226" s="14"/>
      <c r="AC226" s="14"/>
      <c r="AD226" s="14"/>
      <c r="AE226" s="14"/>
      <c r="AF226" s="14"/>
      <c r="AG226" s="14"/>
      <c r="AH226" s="14"/>
      <c r="AI226" s="14"/>
      <c r="AJ226" s="14"/>
      <c r="AK226" s="14"/>
      <c r="AL226" s="14"/>
      <c r="AM226" s="14"/>
      <c r="AN226" s="14"/>
      <c r="AO226" s="14"/>
      <c r="AP226" s="176" t="s">
        <v>153</v>
      </c>
      <c r="AQ226" s="176"/>
      <c r="AR226" s="176"/>
      <c r="AS226" s="176"/>
      <c r="AT226" s="176"/>
      <c r="AU226" s="176"/>
      <c r="AV226" s="176"/>
      <c r="AW226" s="176"/>
      <c r="AX226" s="176"/>
      <c r="AY226" s="176"/>
      <c r="AZ226" s="176"/>
      <c r="BA226" s="176"/>
      <c r="BB226" s="176"/>
      <c r="BC226" s="176"/>
      <c r="BD226" s="176"/>
      <c r="BE226" s="13"/>
    </row>
    <row r="227" spans="2:57" ht="12.75" customHeight="1" x14ac:dyDescent="0.25">
      <c r="C227" s="47"/>
      <c r="D227" s="47"/>
      <c r="E227" s="47"/>
      <c r="F227" s="47"/>
      <c r="G227" s="47"/>
      <c r="H227" s="47"/>
      <c r="I227" s="47"/>
      <c r="J227" s="47"/>
      <c r="K227" s="47"/>
      <c r="L227" s="47"/>
      <c r="M227" s="47"/>
      <c r="N227" s="47"/>
      <c r="O227" s="47"/>
      <c r="P227" s="47"/>
      <c r="Q227" s="47"/>
      <c r="R227" s="47"/>
      <c r="S227" s="47"/>
      <c r="T227" s="47"/>
      <c r="U227" s="47"/>
      <c r="V227" s="47"/>
      <c r="W227" s="47"/>
      <c r="X227" s="47"/>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3"/>
    </row>
    <row r="228" spans="2:57" ht="12.75" customHeight="1" x14ac:dyDescent="0.25">
      <c r="C228" s="47"/>
      <c r="D228" s="47"/>
      <c r="E228" s="47"/>
      <c r="F228" s="47"/>
      <c r="G228" s="47"/>
      <c r="H228" s="47"/>
      <c r="I228" s="47"/>
      <c r="J228" s="47"/>
      <c r="K228" s="47"/>
      <c r="L228" s="47"/>
      <c r="M228" s="47"/>
      <c r="N228" s="47"/>
      <c r="O228" s="47"/>
      <c r="P228" s="47"/>
      <c r="Q228" s="47"/>
      <c r="R228" s="47"/>
      <c r="S228" s="47"/>
      <c r="T228" s="47"/>
      <c r="U228" s="47"/>
      <c r="V228" s="47"/>
      <c r="W228" s="47"/>
      <c r="X228" s="47"/>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3"/>
    </row>
    <row r="229" spans="2:57" ht="12.75" customHeight="1" x14ac:dyDescent="0.25">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row>
    <row r="230" spans="2:57" ht="12.75" customHeight="1" x14ac:dyDescent="0.25">
      <c r="I230" s="195" t="s">
        <v>1</v>
      </c>
      <c r="J230" s="195"/>
      <c r="K230" s="195"/>
      <c r="L230" s="195"/>
      <c r="M230" s="195"/>
      <c r="N230" s="195"/>
      <c r="O230" s="195"/>
      <c r="P230" s="195"/>
      <c r="Q230" s="195"/>
      <c r="R230" s="195"/>
      <c r="S230" s="195"/>
      <c r="T230" s="195"/>
      <c r="U230" s="195"/>
      <c r="V230" s="195"/>
      <c r="W230" s="195"/>
      <c r="X230" s="195"/>
      <c r="Y230" s="195"/>
      <c r="Z230" s="195"/>
      <c r="AA230" s="195"/>
      <c r="AB230" s="195"/>
      <c r="AC230" s="195"/>
      <c r="AD230" s="195"/>
      <c r="AE230" s="195"/>
      <c r="AF230" s="195"/>
      <c r="AG230" s="195"/>
      <c r="AH230" s="195"/>
      <c r="AI230" s="195"/>
      <c r="AJ230" s="195"/>
      <c r="AK230" s="195"/>
      <c r="AL230" s="195"/>
      <c r="AM230" s="195"/>
      <c r="AN230" s="195"/>
      <c r="AO230" s="195"/>
      <c r="AP230" s="195"/>
      <c r="AQ230" s="195"/>
      <c r="AR230" s="195"/>
      <c r="AS230" s="195"/>
      <c r="AT230" s="195"/>
      <c r="AU230" s="195"/>
      <c r="AV230" s="195"/>
      <c r="AW230" s="195"/>
      <c r="AX230" s="195"/>
    </row>
    <row r="231" spans="2:57" ht="12.75" customHeight="1" x14ac:dyDescent="0.25"/>
    <row r="232" spans="2:57" ht="12.75" customHeight="1" x14ac:dyDescent="0.25">
      <c r="I232" s="196" t="str">
        <f>IF(LEN(I4)&gt;0,I4," ")</f>
        <v xml:space="preserve"> </v>
      </c>
      <c r="J232" s="196"/>
      <c r="K232" s="196"/>
      <c r="L232" s="196"/>
      <c r="M232" s="196"/>
      <c r="N232" s="196"/>
      <c r="O232" s="196"/>
      <c r="P232" s="196"/>
      <c r="Q232" s="196"/>
      <c r="R232" s="196"/>
      <c r="S232" s="196"/>
      <c r="T232" s="196"/>
      <c r="U232" s="196"/>
      <c r="V232" s="196"/>
      <c r="W232" s="196"/>
      <c r="X232" s="196"/>
      <c r="Y232" s="196"/>
      <c r="Z232" s="196"/>
      <c r="AA232" s="196"/>
      <c r="AB232" s="196"/>
      <c r="AC232" s="196"/>
      <c r="AD232" s="196"/>
      <c r="AE232" s="196"/>
      <c r="AF232" s="196"/>
      <c r="AG232" s="196"/>
      <c r="AH232" s="196"/>
      <c r="AI232" s="196"/>
      <c r="AJ232" s="196"/>
      <c r="AK232" s="196"/>
      <c r="AL232" s="196"/>
      <c r="AM232" s="196"/>
      <c r="AN232" s="196"/>
      <c r="AO232" s="196"/>
      <c r="AP232" s="196"/>
      <c r="AQ232" s="196"/>
      <c r="AR232" s="196"/>
      <c r="AS232" s="196"/>
      <c r="AT232" s="196"/>
      <c r="AU232" s="196"/>
      <c r="AV232" s="196"/>
      <c r="AW232" s="196"/>
      <c r="AX232" s="196"/>
    </row>
    <row r="233" spans="2:57" ht="12.75" customHeight="1" x14ac:dyDescent="0.25">
      <c r="I233" s="197"/>
      <c r="J233" s="197"/>
      <c r="K233" s="197"/>
      <c r="L233" s="197"/>
      <c r="M233" s="197"/>
      <c r="N233" s="197"/>
      <c r="O233" s="197"/>
      <c r="P233" s="197"/>
      <c r="Q233" s="197"/>
      <c r="R233" s="197"/>
      <c r="S233" s="197"/>
      <c r="T233" s="197"/>
      <c r="U233" s="197"/>
      <c r="V233" s="197"/>
      <c r="W233" s="197"/>
      <c r="X233" s="197"/>
      <c r="Y233" s="197"/>
      <c r="Z233" s="197"/>
      <c r="AA233" s="197"/>
      <c r="AB233" s="197"/>
      <c r="AC233" s="197"/>
      <c r="AD233" s="197"/>
      <c r="AE233" s="197"/>
      <c r="AF233" s="197"/>
      <c r="AG233" s="197"/>
      <c r="AH233" s="197"/>
      <c r="AI233" s="197"/>
      <c r="AJ233" s="197"/>
      <c r="AK233" s="197"/>
      <c r="AL233" s="197"/>
      <c r="AM233" s="197"/>
      <c r="AN233" s="197"/>
      <c r="AO233" s="197"/>
      <c r="AP233" s="197"/>
      <c r="AQ233" s="197"/>
      <c r="AR233" s="197"/>
      <c r="AS233" s="197"/>
      <c r="AT233" s="197"/>
      <c r="AU233" s="197"/>
      <c r="AV233" s="197"/>
      <c r="AW233" s="197"/>
      <c r="AX233" s="197"/>
    </row>
    <row r="234" spans="2:57" ht="12.75" customHeight="1" x14ac:dyDescent="0.25"/>
    <row r="235" spans="2:57" ht="12.75" customHeight="1" x14ac:dyDescent="0.25">
      <c r="AU235" s="9" t="s">
        <v>0</v>
      </c>
      <c r="AV235" s="198" t="str">
        <f>IF(LEN(AV7)&gt;0,AV7," ")</f>
        <v xml:space="preserve"> </v>
      </c>
      <c r="AW235" s="199"/>
      <c r="AX235" s="199"/>
      <c r="AY235" s="199"/>
      <c r="AZ235" s="199"/>
      <c r="BA235" s="199"/>
      <c r="BB235" s="199"/>
      <c r="BC235" s="199"/>
      <c r="BD235" s="199"/>
    </row>
    <row r="236" spans="2:57" ht="12.75" customHeight="1" x14ac:dyDescent="0.25"/>
    <row r="237" spans="2:57" ht="12.75" customHeight="1" x14ac:dyDescent="0.25">
      <c r="AU237" s="9" t="s">
        <v>2</v>
      </c>
      <c r="AV237" s="198" t="str">
        <f>IF(LEN(AV9)&gt;0,AV9," ")</f>
        <v xml:space="preserve"> </v>
      </c>
      <c r="AW237" s="199"/>
      <c r="AX237" s="199"/>
      <c r="AY237" s="199"/>
      <c r="AZ237" s="199"/>
      <c r="BA237" s="199"/>
      <c r="BB237" s="199"/>
      <c r="BC237" s="199"/>
      <c r="BD237" s="199"/>
    </row>
    <row r="238" spans="2:57" ht="12.75" customHeight="1" thickBot="1" x14ac:dyDescent="0.3">
      <c r="C238" s="91"/>
      <c r="D238" s="91"/>
      <c r="E238" s="91"/>
      <c r="F238" s="91"/>
      <c r="G238" s="91"/>
      <c r="H238" s="91"/>
      <c r="I238" s="91"/>
      <c r="J238" s="91"/>
      <c r="K238" s="91"/>
      <c r="L238" s="91"/>
      <c r="M238" s="91"/>
      <c r="N238" s="91"/>
      <c r="O238" s="91"/>
      <c r="P238" s="91"/>
      <c r="Q238" s="91"/>
      <c r="R238" s="91"/>
      <c r="S238" s="91"/>
      <c r="T238" s="91"/>
      <c r="U238" s="91"/>
      <c r="V238" s="91"/>
      <c r="W238" s="91"/>
      <c r="X238" s="91"/>
      <c r="Y238" s="125"/>
      <c r="Z238" s="125"/>
      <c r="AA238" s="125"/>
      <c r="AB238" s="125"/>
      <c r="AC238" s="125"/>
      <c r="AD238" s="125"/>
      <c r="AE238" s="125"/>
      <c r="AF238" s="125"/>
      <c r="AG238" s="125"/>
      <c r="AH238" s="125"/>
      <c r="AI238" s="125"/>
      <c r="AJ238" s="125"/>
      <c r="AK238" s="125"/>
      <c r="AL238" s="125"/>
      <c r="AM238" s="125"/>
      <c r="AN238" s="125"/>
      <c r="AO238" s="125"/>
      <c r="AP238" s="125"/>
      <c r="AQ238" s="125"/>
      <c r="AR238" s="125"/>
      <c r="AS238" s="125"/>
      <c r="AT238" s="125"/>
      <c r="AU238" s="125"/>
      <c r="AV238" s="125"/>
      <c r="AW238" s="125"/>
      <c r="AX238" s="125"/>
      <c r="AY238" s="125"/>
      <c r="AZ238" s="125"/>
      <c r="BA238" s="125"/>
      <c r="BB238" s="125"/>
      <c r="BC238" s="125"/>
      <c r="BD238" s="125"/>
      <c r="BE238" s="13"/>
    </row>
    <row r="239" spans="2:57" ht="5.0999999999999996" customHeight="1" x14ac:dyDescent="0.25">
      <c r="C239" s="124"/>
      <c r="D239" s="20"/>
      <c r="E239" s="20"/>
      <c r="F239" s="20"/>
      <c r="G239" s="20"/>
      <c r="H239" s="20"/>
      <c r="I239" s="20"/>
      <c r="J239" s="20"/>
      <c r="K239" s="20"/>
      <c r="L239" s="20"/>
      <c r="M239" s="20"/>
      <c r="N239" s="20"/>
      <c r="O239" s="20"/>
      <c r="P239" s="20"/>
      <c r="Q239" s="20"/>
      <c r="R239" s="20"/>
      <c r="S239" s="20"/>
      <c r="T239" s="20"/>
      <c r="U239" s="20"/>
      <c r="V239" s="20"/>
      <c r="W239" s="20"/>
      <c r="X239" s="20"/>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23"/>
    </row>
    <row r="240" spans="2:57" x14ac:dyDescent="0.25">
      <c r="C240" s="124"/>
      <c r="D240" s="300" t="s">
        <v>154</v>
      </c>
      <c r="E240" s="300"/>
      <c r="F240" s="300"/>
      <c r="G240" s="300"/>
      <c r="H240" s="300"/>
      <c r="I240" s="300"/>
      <c r="J240" s="300"/>
      <c r="K240" s="300"/>
      <c r="L240" s="300"/>
      <c r="M240" s="300"/>
      <c r="N240" s="300"/>
      <c r="O240" s="300"/>
      <c r="P240" s="300"/>
      <c r="Q240" s="300"/>
      <c r="R240" s="300"/>
      <c r="S240" s="300"/>
      <c r="T240" s="300"/>
      <c r="U240" s="300"/>
      <c r="V240" s="300"/>
      <c r="W240" s="300"/>
      <c r="X240" s="300"/>
      <c r="Y240" s="300"/>
      <c r="Z240" s="300"/>
      <c r="AA240" s="300"/>
      <c r="AB240" s="300"/>
      <c r="AC240" s="300"/>
      <c r="AD240" s="300"/>
      <c r="AE240" s="300"/>
      <c r="AF240" s="300"/>
      <c r="AG240" s="300"/>
      <c r="AH240" s="300"/>
      <c r="AI240" s="300"/>
      <c r="AJ240" s="300"/>
      <c r="AK240" s="300"/>
      <c r="AL240" s="300"/>
      <c r="AM240" s="300"/>
      <c r="AN240" s="300"/>
      <c r="AO240" s="300"/>
      <c r="AP240" s="300"/>
      <c r="AQ240" s="300"/>
      <c r="AR240" s="300"/>
      <c r="AS240" s="300"/>
      <c r="AT240" s="300"/>
      <c r="AU240" s="300"/>
      <c r="AV240" s="300"/>
      <c r="AW240" s="300"/>
      <c r="AX240" s="300"/>
      <c r="AY240" s="300"/>
      <c r="AZ240" s="300"/>
      <c r="BA240" s="300"/>
      <c r="BB240" s="300"/>
      <c r="BC240" s="300"/>
      <c r="BD240" s="23"/>
    </row>
    <row r="241" spans="3:56" ht="5.0999999999999996" customHeight="1" x14ac:dyDescent="0.25">
      <c r="C241" s="124"/>
      <c r="D241" s="20"/>
      <c r="E241" s="20"/>
      <c r="F241" s="20"/>
      <c r="G241" s="20"/>
      <c r="H241" s="20"/>
      <c r="I241" s="20"/>
      <c r="J241" s="20"/>
      <c r="K241" s="20"/>
      <c r="L241" s="127"/>
      <c r="M241" s="127"/>
      <c r="N241" s="127"/>
      <c r="O241" s="127"/>
      <c r="P241" s="127"/>
      <c r="Q241" s="127"/>
      <c r="R241" s="127"/>
      <c r="S241" s="127"/>
      <c r="T241" s="127"/>
      <c r="U241" s="127"/>
      <c r="V241" s="127"/>
      <c r="W241" s="127"/>
      <c r="X241" s="127"/>
      <c r="Y241" s="101"/>
      <c r="Z241" s="14"/>
      <c r="AA241" s="14"/>
      <c r="AB241" s="14"/>
      <c r="AC241" s="14"/>
      <c r="AD241" s="14"/>
      <c r="AE241" s="14"/>
      <c r="AF241" s="14"/>
      <c r="AG241" s="14"/>
      <c r="AH241" s="14"/>
      <c r="AI241" s="14"/>
      <c r="AJ241" s="14"/>
      <c r="AK241" s="14"/>
      <c r="AL241" s="14"/>
      <c r="AM241" s="14"/>
      <c r="AN241" s="14"/>
      <c r="AO241" s="14"/>
      <c r="AP241" s="14"/>
      <c r="AQ241" s="14"/>
      <c r="AR241" s="14"/>
      <c r="AS241" s="126"/>
      <c r="AT241" s="126"/>
      <c r="AU241" s="126"/>
      <c r="AV241" s="126"/>
      <c r="AW241" s="126"/>
      <c r="AX241" s="126"/>
      <c r="AY241" s="126"/>
      <c r="AZ241" s="126"/>
      <c r="BA241" s="126"/>
      <c r="BB241" s="126"/>
      <c r="BC241" s="14"/>
      <c r="BD241" s="23"/>
    </row>
    <row r="242" spans="3:56" x14ac:dyDescent="0.25">
      <c r="C242" s="282" t="s">
        <v>159</v>
      </c>
      <c r="D242" s="283"/>
      <c r="E242" s="283"/>
      <c r="F242" s="283"/>
      <c r="G242" s="283"/>
      <c r="H242" s="283"/>
      <c r="I242" s="283"/>
      <c r="J242" s="283"/>
      <c r="K242" s="283"/>
      <c r="L242" s="284"/>
      <c r="M242" s="284"/>
      <c r="N242" s="284"/>
      <c r="O242" s="301" t="s">
        <v>135</v>
      </c>
      <c r="P242" s="301"/>
      <c r="Q242" s="301"/>
      <c r="R242" s="301"/>
      <c r="S242" s="301"/>
      <c r="T242" s="301"/>
      <c r="U242" s="301"/>
      <c r="V242" s="301"/>
      <c r="W242" s="301"/>
      <c r="X242" s="21"/>
      <c r="Y242" s="302" t="s">
        <v>155</v>
      </c>
      <c r="Z242" s="303"/>
      <c r="AA242" s="303"/>
      <c r="AB242" s="303"/>
      <c r="AC242" s="303"/>
      <c r="AD242" s="303"/>
      <c r="AE242" s="303"/>
      <c r="AF242" s="303"/>
      <c r="AG242" s="303"/>
      <c r="AH242" s="303"/>
      <c r="AI242" s="303"/>
      <c r="AJ242" s="303"/>
      <c r="AK242" s="303"/>
      <c r="AL242" s="303"/>
      <c r="AM242" s="303"/>
      <c r="AN242" s="303"/>
      <c r="AO242" s="303"/>
      <c r="AP242" s="303"/>
      <c r="AQ242" s="303"/>
      <c r="AR242" s="303"/>
      <c r="AS242" s="303"/>
      <c r="AT242" s="303"/>
      <c r="AU242" s="303"/>
      <c r="AV242" s="303"/>
      <c r="AW242" s="303"/>
      <c r="AX242" s="303"/>
      <c r="AY242" s="303"/>
      <c r="AZ242" s="303"/>
      <c r="BA242" s="303"/>
      <c r="BB242" s="303"/>
      <c r="BC242" s="303"/>
      <c r="BD242" s="304"/>
    </row>
    <row r="243" spans="3:56" x14ac:dyDescent="0.25">
      <c r="C243" s="285"/>
      <c r="D243" s="284"/>
      <c r="E243" s="284"/>
      <c r="F243" s="284"/>
      <c r="G243" s="284"/>
      <c r="H243" s="284"/>
      <c r="I243" s="284"/>
      <c r="J243" s="284"/>
      <c r="K243" s="284"/>
      <c r="L243" s="284"/>
      <c r="M243" s="284"/>
      <c r="N243" s="284"/>
      <c r="O243" s="301"/>
      <c r="P243" s="301"/>
      <c r="Q243" s="301"/>
      <c r="R243" s="301"/>
      <c r="S243" s="301"/>
      <c r="T243" s="301"/>
      <c r="U243" s="301"/>
      <c r="V243" s="301"/>
      <c r="W243" s="301"/>
      <c r="X243" s="21"/>
      <c r="Y243" s="302" t="s">
        <v>156</v>
      </c>
      <c r="Z243" s="305"/>
      <c r="AA243" s="305"/>
      <c r="AB243" s="305"/>
      <c r="AC243" s="305"/>
      <c r="AD243" s="305"/>
      <c r="AE243" s="305"/>
      <c r="AF243" s="305"/>
      <c r="AG243" s="305"/>
      <c r="AH243" s="305"/>
      <c r="AI243" s="305"/>
      <c r="AJ243" s="305"/>
      <c r="AK243" s="305"/>
      <c r="AL243" s="305"/>
      <c r="AM243" s="305"/>
      <c r="AN243" s="305"/>
      <c r="AO243" s="305"/>
      <c r="AP243" s="305"/>
      <c r="AQ243" s="305"/>
      <c r="AR243" s="305"/>
      <c r="AS243" s="305"/>
      <c r="AT243" s="305"/>
      <c r="AU243" s="305"/>
      <c r="AV243" s="305"/>
      <c r="AW243" s="305"/>
      <c r="AX243" s="305"/>
      <c r="AY243" s="305"/>
      <c r="AZ243" s="305"/>
      <c r="BA243" s="305"/>
      <c r="BB243" s="305"/>
      <c r="BC243" s="305"/>
      <c r="BD243" s="306"/>
    </row>
    <row r="244" spans="3:56" ht="5.0999999999999996" customHeight="1" thickBot="1" x14ac:dyDescent="0.3">
      <c r="C244" s="285"/>
      <c r="D244" s="284"/>
      <c r="E244" s="284"/>
      <c r="F244" s="284"/>
      <c r="G244" s="284"/>
      <c r="H244" s="284"/>
      <c r="I244" s="284"/>
      <c r="J244" s="284"/>
      <c r="K244" s="284"/>
      <c r="L244" s="284"/>
      <c r="M244" s="284"/>
      <c r="N244" s="284"/>
      <c r="O244" s="301"/>
      <c r="P244" s="301"/>
      <c r="Q244" s="301"/>
      <c r="R244" s="301"/>
      <c r="S244" s="301"/>
      <c r="T244" s="301"/>
      <c r="U244" s="301"/>
      <c r="V244" s="301"/>
      <c r="W244" s="301"/>
      <c r="X244" s="21"/>
      <c r="Y244" s="102"/>
      <c r="Z244" s="103"/>
      <c r="AA244" s="103"/>
      <c r="AB244" s="103"/>
      <c r="AC244" s="103"/>
      <c r="AD244" s="103"/>
      <c r="AE244" s="103"/>
      <c r="AF244" s="103"/>
      <c r="AG244" s="103"/>
      <c r="AH244" s="103"/>
      <c r="AI244" s="103"/>
      <c r="AJ244" s="103"/>
      <c r="AK244" s="103"/>
      <c r="AL244" s="103"/>
      <c r="AM244" s="103"/>
      <c r="AN244" s="103"/>
      <c r="AO244" s="103"/>
      <c r="AP244" s="103"/>
      <c r="AQ244" s="103"/>
      <c r="AR244" s="103"/>
      <c r="AS244" s="103"/>
      <c r="AT244" s="103"/>
      <c r="AU244" s="103"/>
      <c r="AV244" s="103"/>
      <c r="AW244" s="103"/>
      <c r="AX244" s="103"/>
      <c r="AY244" s="103"/>
      <c r="AZ244" s="103"/>
      <c r="BA244" s="103"/>
      <c r="BB244" s="103"/>
      <c r="BC244" s="103"/>
      <c r="BD244" s="106"/>
    </row>
    <row r="245" spans="3:56" ht="13.5" thickBot="1" x14ac:dyDescent="0.3">
      <c r="C245" s="285"/>
      <c r="D245" s="284"/>
      <c r="E245" s="284"/>
      <c r="F245" s="284"/>
      <c r="G245" s="284"/>
      <c r="H245" s="284"/>
      <c r="I245" s="284"/>
      <c r="J245" s="284"/>
      <c r="K245" s="284"/>
      <c r="L245" s="284"/>
      <c r="M245" s="284"/>
      <c r="N245" s="284"/>
      <c r="O245" s="301"/>
      <c r="P245" s="301"/>
      <c r="Q245" s="301"/>
      <c r="R245" s="301"/>
      <c r="S245" s="301"/>
      <c r="T245" s="301"/>
      <c r="U245" s="301"/>
      <c r="V245" s="301"/>
      <c r="W245" s="301"/>
      <c r="X245" s="21"/>
      <c r="Y245" s="22"/>
      <c r="Z245" s="288" t="s">
        <v>137</v>
      </c>
      <c r="AA245" s="288"/>
      <c r="AB245" s="288"/>
      <c r="AC245" s="288"/>
      <c r="AD245" s="288"/>
      <c r="AE245" s="288"/>
      <c r="AF245" s="288"/>
      <c r="AG245" s="288"/>
      <c r="AH245" s="288"/>
      <c r="AI245" s="288"/>
      <c r="AJ245" s="288"/>
      <c r="AK245" s="288"/>
      <c r="AL245" s="289"/>
      <c r="AM245" s="290"/>
      <c r="AN245" s="290"/>
      <c r="AO245" s="290"/>
      <c r="AP245" s="290"/>
      <c r="AQ245" s="290"/>
      <c r="AR245" s="290"/>
      <c r="AS245" s="290"/>
      <c r="AT245" s="290"/>
      <c r="AU245" s="291"/>
      <c r="AV245" s="14"/>
      <c r="AW245" s="14"/>
      <c r="AX245" s="14"/>
      <c r="AY245" s="14"/>
      <c r="AZ245" s="14"/>
      <c r="BA245" s="14"/>
      <c r="BB245" s="14"/>
      <c r="BC245" s="14"/>
      <c r="BD245" s="99"/>
    </row>
    <row r="246" spans="3:56" ht="5.0999999999999996" customHeight="1" thickBot="1" x14ac:dyDescent="0.3">
      <c r="C246" s="285"/>
      <c r="D246" s="284"/>
      <c r="E246" s="284"/>
      <c r="F246" s="284"/>
      <c r="G246" s="284"/>
      <c r="H246" s="284"/>
      <c r="I246" s="284"/>
      <c r="J246" s="284"/>
      <c r="K246" s="284"/>
      <c r="L246" s="284"/>
      <c r="M246" s="284"/>
      <c r="N246" s="284"/>
      <c r="O246" s="95"/>
      <c r="P246" s="95"/>
      <c r="Q246" s="95"/>
      <c r="R246" s="95"/>
      <c r="S246" s="95"/>
      <c r="T246" s="95"/>
      <c r="U246" s="95"/>
      <c r="V246" s="95"/>
      <c r="W246" s="95"/>
      <c r="X246" s="21"/>
      <c r="Y246" s="22"/>
      <c r="Z246" s="46"/>
      <c r="AA246" s="46"/>
      <c r="AB246" s="46"/>
      <c r="AC246" s="46"/>
      <c r="AD246" s="46"/>
      <c r="AE246" s="46"/>
      <c r="AF246" s="46"/>
      <c r="AG246" s="46"/>
      <c r="AH246" s="46"/>
      <c r="AI246" s="46"/>
      <c r="AJ246" s="46"/>
      <c r="AK246" s="46"/>
      <c r="AL246" s="100"/>
      <c r="AM246" s="100"/>
      <c r="AN246" s="100"/>
      <c r="AO246" s="100"/>
      <c r="AP246" s="100"/>
      <c r="AQ246" s="100"/>
      <c r="AR246" s="100"/>
      <c r="AS246" s="100"/>
      <c r="AT246" s="100"/>
      <c r="AU246" s="100"/>
      <c r="AV246" s="14"/>
      <c r="AW246" s="14"/>
      <c r="AX246" s="14"/>
      <c r="AY246" s="14"/>
      <c r="AZ246" s="14"/>
      <c r="BA246" s="14"/>
      <c r="BB246" s="14"/>
      <c r="BC246" s="14"/>
      <c r="BD246" s="23"/>
    </row>
    <row r="247" spans="3:56" ht="13.5" thickBot="1" x14ac:dyDescent="0.3">
      <c r="C247" s="285"/>
      <c r="D247" s="284"/>
      <c r="E247" s="284"/>
      <c r="F247" s="284"/>
      <c r="G247" s="284"/>
      <c r="H247" s="284"/>
      <c r="I247" s="284"/>
      <c r="J247" s="284"/>
      <c r="K247" s="284"/>
      <c r="L247" s="284"/>
      <c r="M247" s="284"/>
      <c r="N247" s="284"/>
      <c r="O247" s="307">
        <f>+AL245+AL247+AL249</f>
        <v>0</v>
      </c>
      <c r="P247" s="307"/>
      <c r="Q247" s="307"/>
      <c r="R247" s="307"/>
      <c r="S247" s="307"/>
      <c r="T247" s="307"/>
      <c r="U247" s="307"/>
      <c r="V247" s="307"/>
      <c r="W247" s="307"/>
      <c r="X247" s="21"/>
      <c r="Y247" s="22"/>
      <c r="Z247" s="288" t="s">
        <v>30</v>
      </c>
      <c r="AA247" s="288"/>
      <c r="AB247" s="288"/>
      <c r="AC247" s="288"/>
      <c r="AD247" s="288"/>
      <c r="AE247" s="288"/>
      <c r="AF247" s="288"/>
      <c r="AG247" s="288"/>
      <c r="AH247" s="288"/>
      <c r="AI247" s="288"/>
      <c r="AJ247" s="288"/>
      <c r="AK247" s="288"/>
      <c r="AL247" s="289"/>
      <c r="AM247" s="290"/>
      <c r="AN247" s="290"/>
      <c r="AO247" s="290"/>
      <c r="AP247" s="290"/>
      <c r="AQ247" s="290"/>
      <c r="AR247" s="290"/>
      <c r="AS247" s="290"/>
      <c r="AT247" s="290"/>
      <c r="AU247" s="291"/>
      <c r="AV247" s="14"/>
      <c r="AW247" s="14"/>
      <c r="AX247" s="14"/>
      <c r="AY247" s="14"/>
      <c r="AZ247" s="14"/>
      <c r="BA247" s="14"/>
      <c r="BB247" s="14"/>
      <c r="BC247" s="14"/>
      <c r="BD247" s="23"/>
    </row>
    <row r="248" spans="3:56" ht="5.0999999999999996" customHeight="1" thickBot="1" x14ac:dyDescent="0.3">
      <c r="C248" s="285"/>
      <c r="D248" s="284"/>
      <c r="E248" s="284"/>
      <c r="F248" s="284"/>
      <c r="G248" s="284"/>
      <c r="H248" s="284"/>
      <c r="I248" s="284"/>
      <c r="J248" s="284"/>
      <c r="K248" s="284"/>
      <c r="L248" s="284"/>
      <c r="M248" s="284"/>
      <c r="N248" s="284"/>
      <c r="O248" s="307"/>
      <c r="P248" s="307"/>
      <c r="Q248" s="307"/>
      <c r="R248" s="307"/>
      <c r="S248" s="307"/>
      <c r="T248" s="307"/>
      <c r="U248" s="307"/>
      <c r="V248" s="307"/>
      <c r="W248" s="307"/>
      <c r="X248" s="21"/>
      <c r="Y248" s="22"/>
      <c r="Z248" s="46"/>
      <c r="AA248" s="46"/>
      <c r="AB248" s="46"/>
      <c r="AC248" s="46"/>
      <c r="AD248" s="46"/>
      <c r="AE248" s="46"/>
      <c r="AF248" s="46"/>
      <c r="AG248" s="46"/>
      <c r="AH248" s="46"/>
      <c r="AI248" s="46"/>
      <c r="AJ248" s="46"/>
      <c r="AK248" s="46"/>
      <c r="AL248" s="100"/>
      <c r="AM248" s="100"/>
      <c r="AN248" s="100"/>
      <c r="AO248" s="100"/>
      <c r="AP248" s="100"/>
      <c r="AQ248" s="100"/>
      <c r="AR248" s="100"/>
      <c r="AS248" s="100"/>
      <c r="AT248" s="100"/>
      <c r="AU248" s="100"/>
      <c r="AV248" s="14"/>
      <c r="AW248" s="14"/>
      <c r="AX248" s="14"/>
      <c r="AY248" s="14"/>
      <c r="AZ248" s="14"/>
      <c r="BA248" s="14"/>
      <c r="BB248" s="14"/>
      <c r="BC248" s="14"/>
      <c r="BD248" s="23"/>
    </row>
    <row r="249" spans="3:56" ht="13.5" thickBot="1" x14ac:dyDescent="0.3">
      <c r="C249" s="285"/>
      <c r="D249" s="284"/>
      <c r="E249" s="284"/>
      <c r="F249" s="284"/>
      <c r="G249" s="284"/>
      <c r="H249" s="284"/>
      <c r="I249" s="284"/>
      <c r="J249" s="284"/>
      <c r="K249" s="284"/>
      <c r="L249" s="284"/>
      <c r="M249" s="284"/>
      <c r="N249" s="284"/>
      <c r="O249" s="307"/>
      <c r="P249" s="307"/>
      <c r="Q249" s="307"/>
      <c r="R249" s="307"/>
      <c r="S249" s="307"/>
      <c r="T249" s="307"/>
      <c r="U249" s="307"/>
      <c r="V249" s="307"/>
      <c r="W249" s="307"/>
      <c r="X249" s="21"/>
      <c r="Y249" s="22"/>
      <c r="Z249" s="288" t="s">
        <v>31</v>
      </c>
      <c r="AA249" s="288"/>
      <c r="AB249" s="288"/>
      <c r="AC249" s="288"/>
      <c r="AD249" s="288"/>
      <c r="AE249" s="288"/>
      <c r="AF249" s="288"/>
      <c r="AG249" s="288"/>
      <c r="AH249" s="288"/>
      <c r="AI249" s="288"/>
      <c r="AJ249" s="288"/>
      <c r="AK249" s="288"/>
      <c r="AL249" s="289"/>
      <c r="AM249" s="290"/>
      <c r="AN249" s="290"/>
      <c r="AO249" s="290"/>
      <c r="AP249" s="290"/>
      <c r="AQ249" s="290"/>
      <c r="AR249" s="290"/>
      <c r="AS249" s="290"/>
      <c r="AT249" s="290"/>
      <c r="AU249" s="291"/>
      <c r="AV249" s="14"/>
      <c r="AW249" s="14"/>
      <c r="AX249" s="14"/>
      <c r="AY249" s="14"/>
      <c r="AZ249" s="14"/>
      <c r="BA249" s="14"/>
      <c r="BB249" s="14"/>
      <c r="BC249" s="14"/>
      <c r="BD249" s="23"/>
    </row>
    <row r="250" spans="3:56" ht="5.0999999999999996" customHeight="1" x14ac:dyDescent="0.25">
      <c r="C250" s="286"/>
      <c r="D250" s="287"/>
      <c r="E250" s="287"/>
      <c r="F250" s="287"/>
      <c r="G250" s="287"/>
      <c r="H250" s="287"/>
      <c r="I250" s="287"/>
      <c r="J250" s="287"/>
      <c r="K250" s="287"/>
      <c r="L250" s="287"/>
      <c r="M250" s="287"/>
      <c r="N250" s="287"/>
      <c r="O250" s="24"/>
      <c r="P250" s="24"/>
      <c r="Q250" s="24"/>
      <c r="R250" s="24"/>
      <c r="S250" s="24"/>
      <c r="T250" s="24"/>
      <c r="U250" s="24"/>
      <c r="V250" s="24"/>
      <c r="W250" s="24"/>
      <c r="X250" s="25"/>
      <c r="Y250" s="26"/>
      <c r="Z250" s="27"/>
      <c r="AA250" s="27"/>
      <c r="AB250" s="27"/>
      <c r="AC250" s="27"/>
      <c r="AD250" s="27"/>
      <c r="AE250" s="27"/>
      <c r="AF250" s="27"/>
      <c r="AG250" s="27"/>
      <c r="AH250" s="27"/>
      <c r="AI250" s="27"/>
      <c r="AJ250" s="27"/>
      <c r="AK250" s="27"/>
      <c r="AL250" s="101"/>
      <c r="AM250" s="101"/>
      <c r="AN250" s="101"/>
      <c r="AO250" s="101"/>
      <c r="AP250" s="101"/>
      <c r="AQ250" s="101"/>
      <c r="AR250" s="101"/>
      <c r="AS250" s="101"/>
      <c r="AT250" s="101"/>
      <c r="AU250" s="101"/>
      <c r="AV250" s="101"/>
      <c r="AW250" s="27"/>
      <c r="AX250" s="27"/>
      <c r="AY250" s="27"/>
      <c r="AZ250" s="27"/>
      <c r="BA250" s="27"/>
      <c r="BB250" s="27"/>
      <c r="BC250" s="27"/>
      <c r="BD250" s="28"/>
    </row>
    <row r="251" spans="3:56" ht="5.0999999999999996" customHeight="1" x14ac:dyDescent="0.25">
      <c r="C251" s="12"/>
      <c r="D251" s="13"/>
      <c r="E251" s="13"/>
      <c r="F251" s="13"/>
      <c r="G251" s="13"/>
      <c r="H251" s="13"/>
      <c r="I251" s="13"/>
      <c r="J251" s="13"/>
      <c r="K251" s="13"/>
      <c r="L251" s="13"/>
      <c r="M251" s="13"/>
      <c r="N251" s="13"/>
      <c r="O251" s="13"/>
      <c r="P251" s="13"/>
      <c r="Q251" s="13"/>
      <c r="R251" s="13"/>
      <c r="S251" s="13"/>
      <c r="T251" s="13"/>
      <c r="U251" s="13"/>
      <c r="V251" s="13"/>
      <c r="W251" s="13"/>
      <c r="X251" s="96"/>
      <c r="Y251" s="13"/>
      <c r="Z251" s="13"/>
      <c r="AA251" s="13"/>
      <c r="AB251" s="13"/>
      <c r="AC251" s="13"/>
      <c r="AD251" s="13"/>
      <c r="AE251" s="13"/>
      <c r="AF251" s="13"/>
      <c r="AG251" s="13"/>
      <c r="AH251" s="13"/>
      <c r="AI251" s="13"/>
      <c r="AJ251" s="13"/>
      <c r="AK251" s="13"/>
      <c r="AL251" s="13"/>
      <c r="AM251" s="13"/>
      <c r="AN251" s="13"/>
      <c r="AO251" s="13"/>
      <c r="AP251" s="13"/>
      <c r="AQ251" s="13"/>
      <c r="AR251" s="13"/>
      <c r="AS251" s="13"/>
      <c r="AT251" s="13"/>
      <c r="AU251" s="13"/>
      <c r="AV251" s="13"/>
      <c r="AW251" s="13"/>
      <c r="AX251" s="13"/>
      <c r="AY251" s="13"/>
      <c r="AZ251" s="13"/>
      <c r="BA251" s="13"/>
      <c r="BB251" s="13"/>
      <c r="BC251" s="13"/>
      <c r="BD251" s="16"/>
    </row>
    <row r="252" spans="3:56" x14ac:dyDescent="0.25">
      <c r="C252" s="282" t="s">
        <v>160</v>
      </c>
      <c r="D252" s="283"/>
      <c r="E252" s="283"/>
      <c r="F252" s="283"/>
      <c r="G252" s="283"/>
      <c r="H252" s="283"/>
      <c r="I252" s="283"/>
      <c r="J252" s="283"/>
      <c r="K252" s="283"/>
      <c r="L252" s="283"/>
      <c r="M252" s="283"/>
      <c r="N252" s="283"/>
      <c r="O252" s="109"/>
      <c r="P252" s="109"/>
      <c r="Q252" s="109"/>
      <c r="R252" s="109"/>
      <c r="S252" s="109"/>
      <c r="T252" s="109"/>
      <c r="U252" s="109"/>
      <c r="V252" s="109"/>
      <c r="W252" s="109"/>
      <c r="X252" s="98"/>
      <c r="Y252" s="310" t="s">
        <v>157</v>
      </c>
      <c r="Z252" s="303"/>
      <c r="AA252" s="303"/>
      <c r="AB252" s="303"/>
      <c r="AC252" s="303"/>
      <c r="AD252" s="303"/>
      <c r="AE252" s="303"/>
      <c r="AF252" s="303"/>
      <c r="AG252" s="303"/>
      <c r="AH252" s="303"/>
      <c r="AI252" s="303"/>
      <c r="AJ252" s="303"/>
      <c r="AK252" s="303"/>
      <c r="AL252" s="303"/>
      <c r="AM252" s="303"/>
      <c r="AN252" s="303"/>
      <c r="AO252" s="303"/>
      <c r="AP252" s="303"/>
      <c r="AQ252" s="303"/>
      <c r="AR252" s="303"/>
      <c r="AS252" s="303"/>
      <c r="AT252" s="303"/>
      <c r="AU252" s="303"/>
      <c r="AV252" s="303"/>
      <c r="AW252" s="303"/>
      <c r="AX252" s="303"/>
      <c r="AY252" s="303"/>
      <c r="AZ252" s="303"/>
      <c r="BA252" s="303"/>
      <c r="BB252" s="303"/>
      <c r="BC252" s="303"/>
      <c r="BD252" s="304"/>
    </row>
    <row r="253" spans="3:56" x14ac:dyDescent="0.25">
      <c r="C253" s="285"/>
      <c r="D253" s="284"/>
      <c r="E253" s="284"/>
      <c r="F253" s="284"/>
      <c r="G253" s="284"/>
      <c r="H253" s="284"/>
      <c r="I253" s="284"/>
      <c r="J253" s="284"/>
      <c r="K253" s="284"/>
      <c r="L253" s="284"/>
      <c r="M253" s="284"/>
      <c r="N253" s="284"/>
      <c r="O253" s="301" t="s">
        <v>149</v>
      </c>
      <c r="P253" s="301"/>
      <c r="Q253" s="301"/>
      <c r="R253" s="301"/>
      <c r="S253" s="301"/>
      <c r="T253" s="301"/>
      <c r="U253" s="301"/>
      <c r="V253" s="301"/>
      <c r="W253" s="301"/>
      <c r="X253" s="97"/>
      <c r="Y253" s="302" t="s">
        <v>158</v>
      </c>
      <c r="Z253" s="305"/>
      <c r="AA253" s="305"/>
      <c r="AB253" s="305"/>
      <c r="AC253" s="305"/>
      <c r="AD253" s="305"/>
      <c r="AE253" s="305"/>
      <c r="AF253" s="305"/>
      <c r="AG253" s="305"/>
      <c r="AH253" s="305"/>
      <c r="AI253" s="305"/>
      <c r="AJ253" s="305"/>
      <c r="AK253" s="305"/>
      <c r="AL253" s="305"/>
      <c r="AM253" s="305"/>
      <c r="AN253" s="305"/>
      <c r="AO253" s="305"/>
      <c r="AP253" s="305"/>
      <c r="AQ253" s="305"/>
      <c r="AR253" s="305"/>
      <c r="AS253" s="305"/>
      <c r="AT253" s="305"/>
      <c r="AU253" s="305"/>
      <c r="AV253" s="305"/>
      <c r="AW253" s="305"/>
      <c r="AX253" s="305"/>
      <c r="AY253" s="305"/>
      <c r="AZ253" s="305"/>
      <c r="BA253" s="305"/>
      <c r="BB253" s="305"/>
      <c r="BC253" s="305"/>
      <c r="BD253" s="306"/>
    </row>
    <row r="254" spans="3:56" ht="13.5" thickBot="1" x14ac:dyDescent="0.3">
      <c r="C254" s="285"/>
      <c r="D254" s="284"/>
      <c r="E254" s="284"/>
      <c r="F254" s="284"/>
      <c r="G254" s="284"/>
      <c r="H254" s="284"/>
      <c r="I254" s="284"/>
      <c r="J254" s="284"/>
      <c r="K254" s="284"/>
      <c r="L254" s="284"/>
      <c r="M254" s="284"/>
      <c r="N254" s="284"/>
      <c r="O254" s="301"/>
      <c r="P254" s="301"/>
      <c r="Q254" s="301"/>
      <c r="R254" s="301"/>
      <c r="S254" s="301"/>
      <c r="T254" s="301"/>
      <c r="U254" s="301"/>
      <c r="V254" s="301"/>
      <c r="W254" s="301"/>
      <c r="X254" s="97"/>
      <c r="Y254" s="13"/>
      <c r="AV254" s="13"/>
      <c r="AW254" s="13"/>
      <c r="AX254" s="13"/>
      <c r="AY254" s="13"/>
      <c r="AZ254" s="13"/>
      <c r="BA254" s="13"/>
      <c r="BB254" s="13"/>
      <c r="BC254" s="13"/>
      <c r="BD254" s="16"/>
    </row>
    <row r="255" spans="3:56" ht="13.5" thickBot="1" x14ac:dyDescent="0.3">
      <c r="C255" s="285"/>
      <c r="D255" s="284"/>
      <c r="E255" s="284"/>
      <c r="F255" s="284"/>
      <c r="G255" s="284"/>
      <c r="H255" s="284"/>
      <c r="I255" s="284"/>
      <c r="J255" s="284"/>
      <c r="K255" s="284"/>
      <c r="L255" s="284"/>
      <c r="M255" s="284"/>
      <c r="N255" s="284"/>
      <c r="O255" s="301"/>
      <c r="P255" s="301"/>
      <c r="Q255" s="301"/>
      <c r="R255" s="301"/>
      <c r="S255" s="301"/>
      <c r="T255" s="301"/>
      <c r="U255" s="301"/>
      <c r="V255" s="301"/>
      <c r="W255" s="301"/>
      <c r="X255" s="97"/>
      <c r="Y255" s="13"/>
      <c r="Z255" s="288" t="s">
        <v>141</v>
      </c>
      <c r="AA255" s="288"/>
      <c r="AB255" s="288"/>
      <c r="AC255" s="288"/>
      <c r="AD255" s="288"/>
      <c r="AE255" s="288"/>
      <c r="AF255" s="288"/>
      <c r="AG255" s="288"/>
      <c r="AH255" s="288"/>
      <c r="AI255" s="288"/>
      <c r="AJ255" s="288"/>
      <c r="AK255" s="288"/>
      <c r="AL255" s="311"/>
      <c r="AM255" s="312"/>
      <c r="AN255" s="312"/>
      <c r="AO255" s="312"/>
      <c r="AP255" s="312"/>
      <c r="AQ255" s="312"/>
      <c r="AR255" s="312"/>
      <c r="AS255" s="312"/>
      <c r="AT255" s="312"/>
      <c r="AU255" s="313"/>
      <c r="AV255" s="13"/>
      <c r="AW255" s="13"/>
      <c r="AX255" s="13"/>
      <c r="AY255" s="13"/>
      <c r="AZ255" s="13"/>
      <c r="BA255" s="13"/>
      <c r="BB255" s="13"/>
      <c r="BC255" s="13"/>
      <c r="BD255" s="16"/>
    </row>
    <row r="256" spans="3:56" ht="5.0999999999999996" customHeight="1" thickBot="1" x14ac:dyDescent="0.3">
      <c r="C256" s="285"/>
      <c r="D256" s="284"/>
      <c r="E256" s="284"/>
      <c r="F256" s="284"/>
      <c r="G256" s="284"/>
      <c r="H256" s="284"/>
      <c r="I256" s="284"/>
      <c r="J256" s="284"/>
      <c r="K256" s="284"/>
      <c r="L256" s="284"/>
      <c r="M256" s="284"/>
      <c r="N256" s="284"/>
      <c r="O256" s="314">
        <f>+AL255+AL257</f>
        <v>0</v>
      </c>
      <c r="P256" s="314"/>
      <c r="Q256" s="314"/>
      <c r="R256" s="314"/>
      <c r="S256" s="314"/>
      <c r="T256" s="314"/>
      <c r="U256" s="314"/>
      <c r="V256" s="314"/>
      <c r="W256" s="314"/>
      <c r="X256" s="97"/>
      <c r="Y256" s="13"/>
      <c r="Z256" s="46"/>
      <c r="AA256" s="46"/>
      <c r="AB256" s="46"/>
      <c r="AC256" s="46"/>
      <c r="AD256" s="46"/>
      <c r="AE256" s="46"/>
      <c r="AF256" s="46"/>
      <c r="AG256" s="46"/>
      <c r="AH256" s="46"/>
      <c r="AI256" s="46"/>
      <c r="AJ256" s="46"/>
      <c r="AK256" s="46"/>
      <c r="AL256" s="13"/>
      <c r="AM256" s="13"/>
      <c r="AN256" s="13"/>
      <c r="AO256" s="13"/>
      <c r="AP256" s="13"/>
      <c r="AQ256" s="13"/>
      <c r="AR256" s="13"/>
      <c r="AS256" s="13"/>
      <c r="AT256" s="13"/>
      <c r="AU256" s="13"/>
      <c r="AV256" s="13"/>
      <c r="AW256" s="13"/>
      <c r="AX256" s="13"/>
      <c r="AY256" s="13"/>
      <c r="AZ256" s="13"/>
      <c r="BA256" s="13"/>
      <c r="BB256" s="13"/>
      <c r="BC256" s="13"/>
      <c r="BD256" s="16"/>
    </row>
    <row r="257" spans="2:56" ht="13.5" thickBot="1" x14ac:dyDescent="0.3">
      <c r="C257" s="285"/>
      <c r="D257" s="284"/>
      <c r="E257" s="284"/>
      <c r="F257" s="284"/>
      <c r="G257" s="284"/>
      <c r="H257" s="284"/>
      <c r="I257" s="284"/>
      <c r="J257" s="284"/>
      <c r="K257" s="284"/>
      <c r="L257" s="284"/>
      <c r="M257" s="284"/>
      <c r="N257" s="284"/>
      <c r="O257" s="314"/>
      <c r="P257" s="314"/>
      <c r="Q257" s="314"/>
      <c r="R257" s="314"/>
      <c r="S257" s="314"/>
      <c r="T257" s="314"/>
      <c r="U257" s="314"/>
      <c r="V257" s="314"/>
      <c r="W257" s="314"/>
      <c r="X257" s="97"/>
      <c r="Y257" s="13"/>
      <c r="Z257" s="288" t="s">
        <v>142</v>
      </c>
      <c r="AA257" s="288"/>
      <c r="AB257" s="288"/>
      <c r="AC257" s="288"/>
      <c r="AD257" s="288"/>
      <c r="AE257" s="288"/>
      <c r="AF257" s="288"/>
      <c r="AG257" s="288"/>
      <c r="AH257" s="288"/>
      <c r="AI257" s="288"/>
      <c r="AJ257" s="288"/>
      <c r="AK257" s="288"/>
      <c r="AL257" s="311"/>
      <c r="AM257" s="312"/>
      <c r="AN257" s="312"/>
      <c r="AO257" s="312"/>
      <c r="AP257" s="312"/>
      <c r="AQ257" s="312"/>
      <c r="AR257" s="312"/>
      <c r="AS257" s="312"/>
      <c r="AT257" s="312"/>
      <c r="AU257" s="313"/>
      <c r="AV257" s="13"/>
      <c r="AW257" s="13"/>
      <c r="AX257" s="13"/>
      <c r="AY257" s="13"/>
      <c r="AZ257" s="13"/>
      <c r="BA257" s="13"/>
      <c r="BB257" s="13"/>
      <c r="BC257" s="13"/>
      <c r="BD257" s="16"/>
    </row>
    <row r="258" spans="2:56" ht="5.0999999999999996" customHeight="1" x14ac:dyDescent="0.25">
      <c r="C258" s="308"/>
      <c r="D258" s="309"/>
      <c r="E258" s="309"/>
      <c r="F258" s="309"/>
      <c r="G258" s="309"/>
      <c r="H258" s="309"/>
      <c r="I258" s="309"/>
      <c r="J258" s="309"/>
      <c r="K258" s="309"/>
      <c r="L258" s="309"/>
      <c r="M258" s="309"/>
      <c r="N258" s="309"/>
      <c r="O258" s="104"/>
      <c r="P258" s="104"/>
      <c r="Q258" s="104"/>
      <c r="R258" s="104"/>
      <c r="S258" s="104"/>
      <c r="T258" s="104"/>
      <c r="U258" s="104"/>
      <c r="V258" s="104"/>
      <c r="W258" s="104"/>
      <c r="X258" s="105"/>
      <c r="Y258" s="128"/>
      <c r="Z258" s="129"/>
      <c r="AA258" s="129"/>
      <c r="AB258" s="129"/>
      <c r="AC258" s="129"/>
      <c r="AD258" s="129"/>
      <c r="AE258" s="129"/>
      <c r="AF258" s="129"/>
      <c r="AG258" s="129"/>
      <c r="AH258" s="129"/>
      <c r="AI258" s="129"/>
      <c r="AJ258" s="129"/>
      <c r="AK258" s="129"/>
      <c r="AL258" s="93"/>
      <c r="AM258" s="93"/>
      <c r="AN258" s="93"/>
      <c r="AO258" s="93"/>
      <c r="AP258" s="93"/>
      <c r="AQ258" s="93"/>
      <c r="AR258" s="93"/>
      <c r="AS258" s="93"/>
      <c r="AT258" s="93"/>
      <c r="AU258" s="93"/>
      <c r="AV258" s="93"/>
      <c r="AW258" s="93"/>
      <c r="AX258" s="93"/>
      <c r="AY258" s="93"/>
      <c r="AZ258" s="93"/>
      <c r="BA258" s="93"/>
      <c r="BB258" s="93"/>
      <c r="BC258" s="93"/>
      <c r="BD258" s="107"/>
    </row>
    <row r="259" spans="2:56" ht="5.0999999999999996" customHeight="1" x14ac:dyDescent="0.25">
      <c r="C259" s="133"/>
      <c r="D259" s="134"/>
      <c r="E259" s="134"/>
      <c r="F259" s="134"/>
      <c r="G259" s="134"/>
      <c r="H259" s="134"/>
      <c r="I259" s="134"/>
      <c r="J259" s="134"/>
      <c r="K259" s="134"/>
      <c r="L259" s="134"/>
      <c r="M259" s="134"/>
      <c r="N259" s="134"/>
      <c r="O259" s="135"/>
      <c r="P259" s="135"/>
      <c r="Q259" s="135"/>
      <c r="R259" s="135"/>
      <c r="S259" s="135"/>
      <c r="T259" s="135"/>
      <c r="U259" s="135"/>
      <c r="V259" s="135"/>
      <c r="W259" s="135"/>
      <c r="X259" s="136"/>
      <c r="Y259" s="137"/>
      <c r="Z259" s="138"/>
      <c r="AA259" s="138"/>
      <c r="AB259" s="138"/>
      <c r="AC259" s="138"/>
      <c r="AD259" s="138"/>
      <c r="AE259" s="138"/>
      <c r="AF259" s="138"/>
      <c r="AG259" s="138"/>
      <c r="AH259" s="138"/>
      <c r="AI259" s="138"/>
      <c r="AJ259" s="138"/>
      <c r="AK259" s="138"/>
      <c r="AL259" s="110"/>
      <c r="AM259" s="110"/>
      <c r="AN259" s="110"/>
      <c r="AO259" s="110"/>
      <c r="AP259" s="110"/>
      <c r="AQ259" s="110"/>
      <c r="AR259" s="110"/>
      <c r="AS259" s="110"/>
      <c r="AT259" s="110"/>
      <c r="AU259" s="110"/>
      <c r="AV259" s="110"/>
      <c r="AW259" s="110"/>
      <c r="AX259" s="110"/>
      <c r="AY259" s="110"/>
      <c r="AZ259" s="110"/>
      <c r="BA259" s="110"/>
      <c r="BB259" s="110"/>
      <c r="BC259" s="110"/>
      <c r="BD259" s="139"/>
    </row>
    <row r="260" spans="2:56" x14ac:dyDescent="0.25">
      <c r="C260" s="285" t="s">
        <v>161</v>
      </c>
      <c r="D260" s="284"/>
      <c r="E260" s="284"/>
      <c r="F260" s="284"/>
      <c r="G260" s="284"/>
      <c r="H260" s="284"/>
      <c r="I260" s="284"/>
      <c r="J260" s="284"/>
      <c r="K260" s="284"/>
      <c r="L260" s="284"/>
      <c r="M260" s="284"/>
      <c r="N260" s="284"/>
      <c r="O260" s="301" t="s">
        <v>136</v>
      </c>
      <c r="P260" s="301"/>
      <c r="Q260" s="301"/>
      <c r="R260" s="301"/>
      <c r="S260" s="301"/>
      <c r="T260" s="301"/>
      <c r="U260" s="301"/>
      <c r="V260" s="301"/>
      <c r="W260" s="301"/>
      <c r="X260" s="97"/>
      <c r="Y260" s="302" t="s">
        <v>157</v>
      </c>
      <c r="Z260" s="305"/>
      <c r="AA260" s="305"/>
      <c r="AB260" s="305"/>
      <c r="AC260" s="305"/>
      <c r="AD260" s="305"/>
      <c r="AE260" s="305"/>
      <c r="AF260" s="305"/>
      <c r="AG260" s="305"/>
      <c r="AH260" s="305"/>
      <c r="AI260" s="305"/>
      <c r="AJ260" s="305"/>
      <c r="AK260" s="305"/>
      <c r="AL260" s="305"/>
      <c r="AM260" s="305"/>
      <c r="AN260" s="305"/>
      <c r="AO260" s="305"/>
      <c r="AP260" s="305"/>
      <c r="AQ260" s="305"/>
      <c r="AR260" s="305"/>
      <c r="AS260" s="305"/>
      <c r="AT260" s="305"/>
      <c r="AU260" s="305"/>
      <c r="AV260" s="305"/>
      <c r="AW260" s="305"/>
      <c r="AX260" s="305"/>
      <c r="AY260" s="305"/>
      <c r="AZ260" s="305"/>
      <c r="BA260" s="305"/>
      <c r="BB260" s="305"/>
      <c r="BC260" s="305"/>
      <c r="BD260" s="306"/>
    </row>
    <row r="261" spans="2:56" x14ac:dyDescent="0.25">
      <c r="C261" s="285"/>
      <c r="D261" s="284"/>
      <c r="E261" s="284"/>
      <c r="F261" s="284"/>
      <c r="G261" s="284"/>
      <c r="H261" s="284"/>
      <c r="I261" s="284"/>
      <c r="J261" s="284"/>
      <c r="K261" s="284"/>
      <c r="L261" s="284"/>
      <c r="M261" s="284"/>
      <c r="N261" s="284"/>
      <c r="O261" s="301"/>
      <c r="P261" s="301"/>
      <c r="Q261" s="301"/>
      <c r="R261" s="301"/>
      <c r="S261" s="301"/>
      <c r="T261" s="301"/>
      <c r="U261" s="301"/>
      <c r="V261" s="301"/>
      <c r="W261" s="301"/>
      <c r="X261" s="97"/>
      <c r="Y261" s="302" t="s">
        <v>158</v>
      </c>
      <c r="Z261" s="305"/>
      <c r="AA261" s="305"/>
      <c r="AB261" s="305"/>
      <c r="AC261" s="305"/>
      <c r="AD261" s="305"/>
      <c r="AE261" s="305"/>
      <c r="AF261" s="305"/>
      <c r="AG261" s="305"/>
      <c r="AH261" s="305"/>
      <c r="AI261" s="305"/>
      <c r="AJ261" s="305"/>
      <c r="AK261" s="305"/>
      <c r="AL261" s="305"/>
      <c r="AM261" s="305"/>
      <c r="AN261" s="305"/>
      <c r="AO261" s="305"/>
      <c r="AP261" s="305"/>
      <c r="AQ261" s="305"/>
      <c r="AR261" s="305"/>
      <c r="AS261" s="305"/>
      <c r="AT261" s="305"/>
      <c r="AU261" s="305"/>
      <c r="AV261" s="305"/>
      <c r="AW261" s="305"/>
      <c r="AX261" s="305"/>
      <c r="AY261" s="305"/>
      <c r="AZ261" s="305"/>
      <c r="BA261" s="305"/>
      <c r="BB261" s="305"/>
      <c r="BC261" s="305"/>
      <c r="BD261" s="306"/>
    </row>
    <row r="262" spans="2:56" ht="13.5" thickBot="1" x14ac:dyDescent="0.3">
      <c r="C262" s="285"/>
      <c r="D262" s="284"/>
      <c r="E262" s="284"/>
      <c r="F262" s="284"/>
      <c r="G262" s="284"/>
      <c r="H262" s="284"/>
      <c r="I262" s="284"/>
      <c r="J262" s="284"/>
      <c r="K262" s="284"/>
      <c r="L262" s="284"/>
      <c r="M262" s="284"/>
      <c r="N262" s="284"/>
      <c r="O262" s="314">
        <f>+AL263+AL265</f>
        <v>0</v>
      </c>
      <c r="P262" s="314"/>
      <c r="Q262" s="314"/>
      <c r="R262" s="314"/>
      <c r="S262" s="314"/>
      <c r="T262" s="314"/>
      <c r="U262" s="314"/>
      <c r="V262" s="314"/>
      <c r="W262" s="314"/>
      <c r="X262" s="97"/>
      <c r="Y262" s="103"/>
      <c r="Z262" s="103"/>
      <c r="AA262" s="103"/>
      <c r="AB262" s="103"/>
      <c r="AC262" s="103"/>
      <c r="AD262" s="103"/>
      <c r="AE262" s="103"/>
      <c r="AF262" s="103"/>
      <c r="AG262" s="103"/>
      <c r="AH262" s="103"/>
      <c r="AI262" s="103"/>
      <c r="AJ262" s="103"/>
      <c r="AK262" s="103"/>
      <c r="AL262" s="103"/>
      <c r="AM262" s="103"/>
      <c r="AN262" s="103"/>
      <c r="AO262" s="103"/>
      <c r="AP262" s="103"/>
      <c r="AQ262" s="103"/>
      <c r="AR262" s="103"/>
      <c r="AS262" s="103"/>
      <c r="AT262" s="103"/>
      <c r="AU262" s="103"/>
      <c r="AV262" s="103"/>
      <c r="AW262" s="103"/>
      <c r="AX262" s="103"/>
      <c r="AY262" s="103"/>
      <c r="AZ262" s="103"/>
      <c r="BA262" s="103"/>
      <c r="BB262" s="103"/>
      <c r="BC262" s="103"/>
      <c r="BD262" s="106"/>
    </row>
    <row r="263" spans="2:56" ht="13.5" thickBot="1" x14ac:dyDescent="0.3">
      <c r="C263" s="285"/>
      <c r="D263" s="284"/>
      <c r="E263" s="284"/>
      <c r="F263" s="284"/>
      <c r="G263" s="284"/>
      <c r="H263" s="284"/>
      <c r="I263" s="284"/>
      <c r="J263" s="284"/>
      <c r="K263" s="284"/>
      <c r="L263" s="284"/>
      <c r="M263" s="284"/>
      <c r="N263" s="284"/>
      <c r="O263" s="314"/>
      <c r="P263" s="314"/>
      <c r="Q263" s="314"/>
      <c r="R263" s="314"/>
      <c r="S263" s="314"/>
      <c r="T263" s="314"/>
      <c r="U263" s="314"/>
      <c r="V263" s="314"/>
      <c r="W263" s="314"/>
      <c r="X263" s="97"/>
      <c r="Y263" s="13"/>
      <c r="Z263" s="321" t="s">
        <v>147</v>
      </c>
      <c r="AA263" s="321"/>
      <c r="AB263" s="321"/>
      <c r="AC263" s="321"/>
      <c r="AD263" s="321"/>
      <c r="AE263" s="321"/>
      <c r="AF263" s="321"/>
      <c r="AG263" s="321"/>
      <c r="AH263" s="321"/>
      <c r="AI263" s="321"/>
      <c r="AJ263" s="321"/>
      <c r="AK263" s="321"/>
      <c r="AL263" s="311"/>
      <c r="AM263" s="312"/>
      <c r="AN263" s="312"/>
      <c r="AO263" s="312"/>
      <c r="AP263" s="312"/>
      <c r="AQ263" s="312"/>
      <c r="AR263" s="312"/>
      <c r="AS263" s="312"/>
      <c r="AT263" s="312"/>
      <c r="AU263" s="313"/>
      <c r="AV263" s="13"/>
      <c r="AW263" s="13"/>
      <c r="AX263" s="13"/>
      <c r="AY263" s="13"/>
      <c r="AZ263" s="13"/>
      <c r="BA263" s="13"/>
      <c r="BB263" s="13"/>
      <c r="BC263" s="13"/>
      <c r="BD263" s="88"/>
    </row>
    <row r="264" spans="2:56" ht="5.0999999999999996" customHeight="1" thickBot="1" x14ac:dyDescent="0.3">
      <c r="C264" s="285"/>
      <c r="D264" s="284"/>
      <c r="E264" s="284"/>
      <c r="F264" s="284"/>
      <c r="G264" s="284"/>
      <c r="H264" s="284"/>
      <c r="I264" s="284"/>
      <c r="J264" s="284"/>
      <c r="K264" s="284"/>
      <c r="L264" s="284"/>
      <c r="M264" s="284"/>
      <c r="N264" s="284"/>
      <c r="O264" s="95"/>
      <c r="P264" s="95"/>
      <c r="Q264" s="95"/>
      <c r="R264" s="95"/>
      <c r="S264" s="95"/>
      <c r="T264" s="95"/>
      <c r="U264" s="95"/>
      <c r="V264" s="95"/>
      <c r="W264" s="95"/>
      <c r="X264" s="97"/>
      <c r="Y264" s="13"/>
      <c r="Z264" s="46"/>
      <c r="AA264" s="46"/>
      <c r="AB264" s="46"/>
      <c r="AC264" s="46"/>
      <c r="AD264" s="46"/>
      <c r="AE264" s="46"/>
      <c r="AF264" s="46"/>
      <c r="AG264" s="46"/>
      <c r="AH264" s="46"/>
      <c r="AI264" s="46"/>
      <c r="AJ264" s="46"/>
      <c r="AK264" s="46"/>
      <c r="AL264" s="13"/>
      <c r="AM264" s="13"/>
      <c r="AN264" s="13"/>
      <c r="AO264" s="13"/>
      <c r="AP264" s="13"/>
      <c r="AQ264" s="13"/>
      <c r="AR264" s="13"/>
      <c r="AS264" s="13"/>
      <c r="AT264" s="13"/>
      <c r="AU264" s="13"/>
      <c r="AV264" s="13"/>
      <c r="AW264" s="13"/>
      <c r="AX264" s="13"/>
      <c r="AY264" s="13"/>
      <c r="AZ264" s="13"/>
      <c r="BA264" s="13"/>
      <c r="BB264" s="13"/>
      <c r="BC264" s="13"/>
      <c r="BD264" s="16"/>
    </row>
    <row r="265" spans="2:56" ht="13.5" thickBot="1" x14ac:dyDescent="0.3">
      <c r="B265" s="88"/>
      <c r="C265" s="284"/>
      <c r="D265" s="284"/>
      <c r="E265" s="284"/>
      <c r="F265" s="284"/>
      <c r="G265" s="284"/>
      <c r="H265" s="284"/>
      <c r="I265" s="284"/>
      <c r="J265" s="284"/>
      <c r="K265" s="284"/>
      <c r="L265" s="284"/>
      <c r="M265" s="284"/>
      <c r="N265" s="284"/>
      <c r="O265" s="95"/>
      <c r="P265" s="95"/>
      <c r="Q265" s="95"/>
      <c r="R265" s="95"/>
      <c r="S265" s="95"/>
      <c r="T265" s="95"/>
      <c r="U265" s="95"/>
      <c r="V265" s="95"/>
      <c r="W265" s="95"/>
      <c r="X265" s="97"/>
      <c r="Y265" s="13"/>
      <c r="Z265" s="321" t="s">
        <v>148</v>
      </c>
      <c r="AA265" s="321"/>
      <c r="AB265" s="321"/>
      <c r="AC265" s="321"/>
      <c r="AD265" s="321"/>
      <c r="AE265" s="321"/>
      <c r="AF265" s="321"/>
      <c r="AG265" s="321"/>
      <c r="AH265" s="321"/>
      <c r="AI265" s="321"/>
      <c r="AJ265" s="321"/>
      <c r="AK265" s="321"/>
      <c r="AL265" s="311"/>
      <c r="AM265" s="312"/>
      <c r="AN265" s="312"/>
      <c r="AO265" s="312"/>
      <c r="AP265" s="312"/>
      <c r="AQ265" s="312"/>
      <c r="AR265" s="312"/>
      <c r="AS265" s="312"/>
      <c r="AT265" s="312"/>
      <c r="AU265" s="313"/>
      <c r="AV265" s="13"/>
      <c r="AW265" s="13"/>
      <c r="AX265" s="13"/>
      <c r="AY265" s="13"/>
      <c r="AZ265" s="13"/>
      <c r="BA265" s="13"/>
      <c r="BB265" s="13"/>
      <c r="BC265" s="13"/>
      <c r="BD265" s="88"/>
    </row>
    <row r="266" spans="2:56" x14ac:dyDescent="0.25">
      <c r="B266" s="88"/>
      <c r="C266" s="93"/>
      <c r="D266" s="93"/>
      <c r="E266" s="93"/>
      <c r="F266" s="93"/>
      <c r="G266" s="93"/>
      <c r="H266" s="93"/>
      <c r="I266" s="93"/>
      <c r="J266" s="93"/>
      <c r="K266" s="93"/>
      <c r="L266" s="93"/>
      <c r="M266" s="93"/>
      <c r="N266" s="93"/>
      <c r="O266" s="93"/>
      <c r="P266" s="93"/>
      <c r="Q266" s="93"/>
      <c r="R266" s="93"/>
      <c r="S266" s="93"/>
      <c r="T266" s="93"/>
      <c r="U266" s="93"/>
      <c r="V266" s="93"/>
      <c r="W266" s="93"/>
      <c r="X266" s="105"/>
      <c r="Y266" s="93"/>
      <c r="Z266" s="93"/>
      <c r="AA266" s="93"/>
      <c r="AB266" s="93"/>
      <c r="AC266" s="93"/>
      <c r="AD266" s="93"/>
      <c r="AE266" s="93"/>
      <c r="AF266" s="93"/>
      <c r="AG266" s="93"/>
      <c r="AH266" s="93"/>
      <c r="AI266" s="93"/>
      <c r="AJ266" s="93"/>
      <c r="AK266" s="93"/>
      <c r="AL266" s="93"/>
      <c r="AM266" s="93"/>
      <c r="AN266" s="93"/>
      <c r="AO266" s="93"/>
      <c r="AP266" s="93"/>
      <c r="AQ266" s="93"/>
      <c r="AR266" s="93"/>
      <c r="AS266" s="93"/>
      <c r="AT266" s="93"/>
      <c r="AU266" s="93"/>
      <c r="AV266" s="93"/>
      <c r="AW266" s="93"/>
      <c r="AX266" s="93"/>
      <c r="AY266" s="93"/>
      <c r="AZ266" s="93"/>
      <c r="BA266" s="93"/>
      <c r="BB266" s="93"/>
      <c r="BC266" s="93"/>
      <c r="BD266" s="108"/>
    </row>
    <row r="267" spans="2:56" ht="5.0999999999999996" customHeight="1" x14ac:dyDescent="0.25">
      <c r="C267" s="29"/>
      <c r="D267" s="30"/>
      <c r="E267" s="30"/>
      <c r="F267" s="30"/>
      <c r="G267" s="30"/>
      <c r="H267" s="30"/>
      <c r="I267" s="30"/>
      <c r="J267" s="30"/>
      <c r="K267" s="30"/>
      <c r="L267" s="30"/>
      <c r="M267" s="30"/>
      <c r="N267" s="30"/>
      <c r="O267" s="30"/>
      <c r="P267" s="30"/>
      <c r="Q267" s="30"/>
      <c r="R267" s="30"/>
      <c r="S267" s="30"/>
      <c r="T267" s="30"/>
      <c r="U267" s="30"/>
      <c r="V267" s="30"/>
      <c r="W267" s="30"/>
      <c r="X267" s="31"/>
      <c r="Y267" s="22"/>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23"/>
    </row>
    <row r="268" spans="2:56" x14ac:dyDescent="0.25">
      <c r="C268" s="164" t="s">
        <v>27</v>
      </c>
      <c r="D268" s="165"/>
      <c r="E268" s="165"/>
      <c r="F268" s="165"/>
      <c r="G268" s="165"/>
      <c r="H268" s="165"/>
      <c r="I268" s="165"/>
      <c r="J268" s="165"/>
      <c r="K268" s="165"/>
      <c r="L268" s="165"/>
      <c r="M268" s="165"/>
      <c r="N268" s="165"/>
      <c r="O268" s="165"/>
      <c r="P268" s="165"/>
      <c r="Q268" s="165"/>
      <c r="R268" s="165"/>
      <c r="S268" s="165"/>
      <c r="T268" s="165"/>
      <c r="U268" s="165"/>
      <c r="V268" s="165"/>
      <c r="W268" s="165"/>
      <c r="X268" s="166"/>
      <c r="Y268" s="276"/>
      <c r="Z268" s="277"/>
      <c r="AA268" s="277"/>
      <c r="AB268" s="277"/>
      <c r="AC268" s="277"/>
      <c r="AD268" s="277"/>
      <c r="AE268" s="277"/>
      <c r="AF268" s="277"/>
      <c r="AG268" s="277"/>
      <c r="AH268" s="277"/>
      <c r="AI268" s="277"/>
      <c r="AJ268" s="277"/>
      <c r="AK268" s="277"/>
      <c r="AL268" s="277"/>
      <c r="AM268" s="277"/>
      <c r="AN268" s="277"/>
      <c r="AO268" s="277"/>
      <c r="AP268" s="277"/>
      <c r="AQ268" s="277"/>
      <c r="AR268" s="277"/>
      <c r="AS268" s="277"/>
      <c r="AT268" s="277"/>
      <c r="AU268" s="277"/>
      <c r="AV268" s="277"/>
      <c r="AW268" s="277"/>
      <c r="AX268" s="277"/>
      <c r="AY268" s="277"/>
      <c r="AZ268" s="277"/>
      <c r="BA268" s="277"/>
      <c r="BB268" s="277"/>
      <c r="BC268" s="277"/>
      <c r="BD268" s="278"/>
    </row>
    <row r="269" spans="2:56" x14ac:dyDescent="0.25">
      <c r="C269" s="177"/>
      <c r="D269" s="178"/>
      <c r="E269" s="178"/>
      <c r="F269" s="178"/>
      <c r="G269" s="178"/>
      <c r="H269" s="178"/>
      <c r="I269" s="178"/>
      <c r="J269" s="178"/>
      <c r="K269" s="178"/>
      <c r="L269" s="178"/>
      <c r="M269" s="178"/>
      <c r="N269" s="178"/>
      <c r="O269" s="178"/>
      <c r="P269" s="178"/>
      <c r="Q269" s="178"/>
      <c r="R269" s="178"/>
      <c r="S269" s="178"/>
      <c r="T269" s="178"/>
      <c r="U269" s="178"/>
      <c r="V269" s="178"/>
      <c r="W269" s="178"/>
      <c r="X269" s="179"/>
      <c r="Y269" s="279"/>
      <c r="Z269" s="280"/>
      <c r="AA269" s="280"/>
      <c r="AB269" s="280"/>
      <c r="AC269" s="280"/>
      <c r="AD269" s="280"/>
      <c r="AE269" s="280"/>
      <c r="AF269" s="280"/>
      <c r="AG269" s="280"/>
      <c r="AH269" s="280"/>
      <c r="AI269" s="280"/>
      <c r="AJ269" s="280"/>
      <c r="AK269" s="280"/>
      <c r="AL269" s="280"/>
      <c r="AM269" s="280"/>
      <c r="AN269" s="280"/>
      <c r="AO269" s="280"/>
      <c r="AP269" s="280"/>
      <c r="AQ269" s="280"/>
      <c r="AR269" s="280"/>
      <c r="AS269" s="280"/>
      <c r="AT269" s="280"/>
      <c r="AU269" s="280"/>
      <c r="AV269" s="280"/>
      <c r="AW269" s="280"/>
      <c r="AX269" s="280"/>
      <c r="AY269" s="280"/>
      <c r="AZ269" s="280"/>
      <c r="BA269" s="280"/>
      <c r="BB269" s="280"/>
      <c r="BC269" s="280"/>
      <c r="BD269" s="281"/>
    </row>
    <row r="270" spans="2:56" ht="5.0999999999999996" customHeight="1" x14ac:dyDescent="0.25">
      <c r="C270" s="29"/>
      <c r="D270" s="30"/>
      <c r="E270" s="30"/>
      <c r="F270" s="30"/>
      <c r="G270" s="30"/>
      <c r="H270" s="30"/>
      <c r="I270" s="30"/>
      <c r="J270" s="30"/>
      <c r="K270" s="30"/>
      <c r="L270" s="30"/>
      <c r="M270" s="30"/>
      <c r="N270" s="30"/>
      <c r="O270" s="30"/>
      <c r="P270" s="30"/>
      <c r="Q270" s="30"/>
      <c r="R270" s="30"/>
      <c r="S270" s="30"/>
      <c r="T270" s="30"/>
      <c r="U270" s="30"/>
      <c r="V270" s="30"/>
      <c r="W270" s="30"/>
      <c r="X270" s="30"/>
      <c r="Y270" s="17"/>
      <c r="Z270" s="17"/>
      <c r="AA270" s="17"/>
      <c r="AB270" s="17"/>
      <c r="AC270" s="17"/>
      <c r="AD270" s="17"/>
      <c r="AE270" s="17"/>
      <c r="AF270" s="17"/>
      <c r="AG270" s="17"/>
      <c r="AH270" s="17"/>
      <c r="AI270" s="17"/>
      <c r="AJ270" s="17"/>
      <c r="AK270" s="17"/>
      <c r="AL270" s="17"/>
      <c r="AM270" s="17"/>
      <c r="AN270" s="17"/>
      <c r="AO270" s="17"/>
      <c r="AP270" s="17"/>
      <c r="AQ270" s="17"/>
      <c r="AR270" s="17"/>
      <c r="AS270" s="17"/>
      <c r="AT270" s="17"/>
      <c r="AU270" s="17"/>
      <c r="AV270" s="17"/>
      <c r="AW270" s="17"/>
      <c r="AX270" s="17"/>
      <c r="AY270" s="17"/>
      <c r="AZ270" s="17"/>
      <c r="BA270" s="17"/>
      <c r="BB270" s="17"/>
      <c r="BC270" s="17"/>
      <c r="BD270" s="32"/>
    </row>
    <row r="271" spans="2:56" x14ac:dyDescent="0.25">
      <c r="C271" s="164" t="s">
        <v>28</v>
      </c>
      <c r="D271" s="165"/>
      <c r="E271" s="165"/>
      <c r="F271" s="165"/>
      <c r="G271" s="165"/>
      <c r="H271" s="165"/>
      <c r="I271" s="165"/>
      <c r="J271" s="165"/>
      <c r="K271" s="165"/>
      <c r="L271" s="165"/>
      <c r="M271" s="165"/>
      <c r="N271" s="165"/>
      <c r="O271" s="165"/>
      <c r="P271" s="165"/>
      <c r="Q271" s="165"/>
      <c r="R271" s="165"/>
      <c r="S271" s="165"/>
      <c r="T271" s="165"/>
      <c r="U271" s="165"/>
      <c r="V271" s="165"/>
      <c r="W271" s="165"/>
      <c r="X271" s="166"/>
      <c r="Y271" s="276"/>
      <c r="Z271" s="277"/>
      <c r="AA271" s="277"/>
      <c r="AB271" s="277"/>
      <c r="AC271" s="277"/>
      <c r="AD271" s="277"/>
      <c r="AE271" s="277"/>
      <c r="AF271" s="277"/>
      <c r="AG271" s="277"/>
      <c r="AH271" s="277"/>
      <c r="AI271" s="277"/>
      <c r="AJ271" s="277"/>
      <c r="AK271" s="277"/>
      <c r="AL271" s="277"/>
      <c r="AM271" s="277"/>
      <c r="AN271" s="277"/>
      <c r="AO271" s="277"/>
      <c r="AP271" s="277"/>
      <c r="AQ271" s="277"/>
      <c r="AR271" s="277"/>
      <c r="AS271" s="277"/>
      <c r="AT271" s="277"/>
      <c r="AU271" s="277"/>
      <c r="AV271" s="277"/>
      <c r="AW271" s="277"/>
      <c r="AX271" s="277"/>
      <c r="AY271" s="277"/>
      <c r="AZ271" s="277"/>
      <c r="BA271" s="277"/>
      <c r="BB271" s="277"/>
      <c r="BC271" s="277"/>
      <c r="BD271" s="278"/>
    </row>
    <row r="272" spans="2:56" x14ac:dyDescent="0.25">
      <c r="C272" s="177"/>
      <c r="D272" s="178"/>
      <c r="E272" s="178"/>
      <c r="F272" s="178"/>
      <c r="G272" s="178"/>
      <c r="H272" s="178"/>
      <c r="I272" s="178"/>
      <c r="J272" s="178"/>
      <c r="K272" s="178"/>
      <c r="L272" s="178"/>
      <c r="M272" s="178"/>
      <c r="N272" s="178"/>
      <c r="O272" s="178"/>
      <c r="P272" s="178"/>
      <c r="Q272" s="178"/>
      <c r="R272" s="178"/>
      <c r="S272" s="178"/>
      <c r="T272" s="178"/>
      <c r="U272" s="178"/>
      <c r="V272" s="178"/>
      <c r="W272" s="178"/>
      <c r="X272" s="179"/>
      <c r="Y272" s="279"/>
      <c r="Z272" s="280"/>
      <c r="AA272" s="280"/>
      <c r="AB272" s="280"/>
      <c r="AC272" s="280"/>
      <c r="AD272" s="280"/>
      <c r="AE272" s="280"/>
      <c r="AF272" s="280"/>
      <c r="AG272" s="280"/>
      <c r="AH272" s="280"/>
      <c r="AI272" s="280"/>
      <c r="AJ272" s="280"/>
      <c r="AK272" s="280"/>
      <c r="AL272" s="280"/>
      <c r="AM272" s="280"/>
      <c r="AN272" s="280"/>
      <c r="AO272" s="280"/>
      <c r="AP272" s="280"/>
      <c r="AQ272" s="280"/>
      <c r="AR272" s="280"/>
      <c r="AS272" s="280"/>
      <c r="AT272" s="280"/>
      <c r="AU272" s="280"/>
      <c r="AV272" s="280"/>
      <c r="AW272" s="280"/>
      <c r="AX272" s="280"/>
      <c r="AY272" s="280"/>
      <c r="AZ272" s="280"/>
      <c r="BA272" s="280"/>
      <c r="BB272" s="280"/>
      <c r="BC272" s="280"/>
      <c r="BD272" s="281"/>
    </row>
    <row r="273" spans="2:57" ht="5.0999999999999996" customHeight="1" x14ac:dyDescent="0.25">
      <c r="C273" s="29"/>
      <c r="D273" s="30"/>
      <c r="E273" s="30"/>
      <c r="F273" s="30"/>
      <c r="G273" s="30"/>
      <c r="H273" s="30"/>
      <c r="I273" s="30"/>
      <c r="J273" s="30"/>
      <c r="K273" s="30"/>
      <c r="L273" s="30"/>
      <c r="M273" s="30"/>
      <c r="N273" s="30"/>
      <c r="O273" s="30"/>
      <c r="P273" s="30"/>
      <c r="Q273" s="30"/>
      <c r="R273" s="30"/>
      <c r="S273" s="30"/>
      <c r="T273" s="30"/>
      <c r="U273" s="30"/>
      <c r="V273" s="30"/>
      <c r="W273" s="30"/>
      <c r="X273" s="30"/>
      <c r="Y273" s="17"/>
      <c r="Z273" s="17"/>
      <c r="AA273" s="17"/>
      <c r="AB273" s="17"/>
      <c r="AC273" s="17"/>
      <c r="AD273" s="17"/>
      <c r="AE273" s="17"/>
      <c r="AF273" s="17"/>
      <c r="AG273" s="17"/>
      <c r="AH273" s="17"/>
      <c r="AI273" s="17"/>
      <c r="AJ273" s="17"/>
      <c r="AK273" s="17"/>
      <c r="AL273" s="17"/>
      <c r="AM273" s="17"/>
      <c r="AN273" s="17"/>
      <c r="AO273" s="17"/>
      <c r="AP273" s="17"/>
      <c r="AQ273" s="17"/>
      <c r="AR273" s="17"/>
      <c r="AS273" s="17"/>
      <c r="AT273" s="17"/>
      <c r="AU273" s="17"/>
      <c r="AV273" s="17"/>
      <c r="AW273" s="17"/>
      <c r="AX273" s="17"/>
      <c r="AY273" s="17"/>
      <c r="AZ273" s="17"/>
      <c r="BA273" s="17"/>
      <c r="BB273" s="17"/>
      <c r="BC273" s="17"/>
      <c r="BD273" s="32"/>
    </row>
    <row r="274" spans="2:57" x14ac:dyDescent="0.25">
      <c r="C274" s="164" t="s">
        <v>29</v>
      </c>
      <c r="D274" s="165"/>
      <c r="E274" s="165"/>
      <c r="F274" s="165"/>
      <c r="G274" s="165"/>
      <c r="H274" s="165"/>
      <c r="I274" s="165"/>
      <c r="J274" s="165"/>
      <c r="K274" s="165"/>
      <c r="L274" s="165"/>
      <c r="M274" s="165"/>
      <c r="N274" s="165"/>
      <c r="O274" s="165"/>
      <c r="P274" s="165"/>
      <c r="Q274" s="165"/>
      <c r="R274" s="165"/>
      <c r="S274" s="165"/>
      <c r="T274" s="165"/>
      <c r="U274" s="165"/>
      <c r="V274" s="165"/>
      <c r="W274" s="165"/>
      <c r="X274" s="166"/>
      <c r="Y274" s="276"/>
      <c r="Z274" s="277"/>
      <c r="AA274" s="277"/>
      <c r="AB274" s="277"/>
      <c r="AC274" s="277"/>
      <c r="AD274" s="277"/>
      <c r="AE274" s="277"/>
      <c r="AF274" s="277"/>
      <c r="AG274" s="277"/>
      <c r="AH274" s="277"/>
      <c r="AI274" s="277"/>
      <c r="AJ274" s="277"/>
      <c r="AK274" s="277"/>
      <c r="AL274" s="277"/>
      <c r="AM274" s="277"/>
      <c r="AN274" s="277"/>
      <c r="AO274" s="277"/>
      <c r="AP274" s="277"/>
      <c r="AQ274" s="277"/>
      <c r="AR274" s="277"/>
      <c r="AS274" s="277"/>
      <c r="AT274" s="277"/>
      <c r="AU274" s="277"/>
      <c r="AV274" s="277"/>
      <c r="AW274" s="277"/>
      <c r="AX274" s="277"/>
      <c r="AY274" s="277"/>
      <c r="AZ274" s="277"/>
      <c r="BA274" s="277"/>
      <c r="BB274" s="277"/>
      <c r="BC274" s="277"/>
      <c r="BD274" s="278"/>
    </row>
    <row r="275" spans="2:57" x14ac:dyDescent="0.25">
      <c r="B275" s="88"/>
      <c r="C275" s="292"/>
      <c r="D275" s="292"/>
      <c r="E275" s="292"/>
      <c r="F275" s="292"/>
      <c r="G275" s="292"/>
      <c r="H275" s="292"/>
      <c r="I275" s="292"/>
      <c r="J275" s="292"/>
      <c r="K275" s="292"/>
      <c r="L275" s="292"/>
      <c r="M275" s="292"/>
      <c r="N275" s="292"/>
      <c r="O275" s="292"/>
      <c r="P275" s="292"/>
      <c r="Q275" s="292"/>
      <c r="R275" s="292"/>
      <c r="S275" s="292"/>
      <c r="T275" s="292"/>
      <c r="U275" s="292"/>
      <c r="V275" s="292"/>
      <c r="W275" s="292"/>
      <c r="X275" s="293"/>
      <c r="Y275" s="294"/>
      <c r="Z275" s="295"/>
      <c r="AA275" s="295"/>
      <c r="AB275" s="295"/>
      <c r="AC275" s="295"/>
      <c r="AD275" s="295"/>
      <c r="AE275" s="295"/>
      <c r="AF275" s="295"/>
      <c r="AG275" s="295"/>
      <c r="AH275" s="295"/>
      <c r="AI275" s="295"/>
      <c r="AJ275" s="295"/>
      <c r="AK275" s="295"/>
      <c r="AL275" s="295"/>
      <c r="AM275" s="295"/>
      <c r="AN275" s="295"/>
      <c r="AO275" s="295"/>
      <c r="AP275" s="295"/>
      <c r="AQ275" s="295"/>
      <c r="AR275" s="295"/>
      <c r="AS275" s="295"/>
      <c r="AT275" s="295"/>
      <c r="AU275" s="295"/>
      <c r="AV275" s="295"/>
      <c r="AW275" s="295"/>
      <c r="AX275" s="295"/>
      <c r="AY275" s="295"/>
      <c r="AZ275" s="295"/>
      <c r="BA275" s="295"/>
      <c r="BB275" s="295"/>
      <c r="BC275" s="295"/>
      <c r="BD275" s="295"/>
      <c r="BE275" s="94"/>
    </row>
    <row r="276" spans="2:57" ht="5.0999999999999996" customHeight="1" x14ac:dyDescent="0.25">
      <c r="B276" s="88"/>
      <c r="C276" s="122"/>
      <c r="D276" s="122"/>
      <c r="E276" s="122"/>
      <c r="F276" s="122"/>
      <c r="G276" s="122"/>
      <c r="H276" s="122"/>
      <c r="I276" s="122"/>
      <c r="J276" s="122"/>
      <c r="K276" s="122"/>
      <c r="L276" s="122"/>
      <c r="M276" s="122"/>
      <c r="N276" s="122"/>
      <c r="O276" s="122"/>
      <c r="P276" s="122"/>
      <c r="Q276" s="122"/>
      <c r="R276" s="122"/>
      <c r="S276" s="122"/>
      <c r="T276" s="122"/>
      <c r="U276" s="122"/>
      <c r="V276" s="122"/>
      <c r="W276" s="122"/>
      <c r="X276" s="122"/>
      <c r="Y276" s="123"/>
      <c r="Z276" s="123"/>
      <c r="AA276" s="123"/>
      <c r="AB276" s="123"/>
      <c r="AC276" s="123"/>
      <c r="AD276" s="123"/>
      <c r="AE276" s="123"/>
      <c r="AF276" s="123"/>
      <c r="AG276" s="123"/>
      <c r="AH276" s="123"/>
      <c r="AI276" s="123"/>
      <c r="AJ276" s="123"/>
      <c r="AK276" s="123"/>
      <c r="AL276" s="123"/>
      <c r="AM276" s="123"/>
      <c r="AN276" s="123"/>
      <c r="AO276" s="123"/>
      <c r="AP276" s="123"/>
      <c r="AQ276" s="123"/>
      <c r="AR276" s="123"/>
      <c r="AS276" s="123"/>
      <c r="AT276" s="123"/>
      <c r="AU276" s="123"/>
      <c r="AV276" s="123"/>
      <c r="AW276" s="123"/>
      <c r="AX276" s="123"/>
      <c r="AY276" s="123"/>
      <c r="AZ276" s="123"/>
      <c r="BA276" s="123"/>
      <c r="BB276" s="123"/>
      <c r="BC276" s="123"/>
      <c r="BD276" s="123"/>
      <c r="BE276" s="94"/>
    </row>
    <row r="277" spans="2:57" x14ac:dyDescent="0.25">
      <c r="C277" s="29"/>
      <c r="D277" s="299" t="s">
        <v>32</v>
      </c>
      <c r="E277" s="299"/>
      <c r="F277" s="299"/>
      <c r="G277" s="299"/>
      <c r="H277" s="299"/>
      <c r="I277" s="299"/>
      <c r="J277" s="299"/>
      <c r="K277" s="299"/>
      <c r="L277" s="299"/>
      <c r="M277" s="299"/>
      <c r="N277" s="299"/>
      <c r="O277" s="299"/>
      <c r="P277" s="299"/>
      <c r="Q277" s="299"/>
      <c r="R277" s="299"/>
      <c r="S277" s="299"/>
      <c r="T277" s="299"/>
      <c r="U277" s="299"/>
      <c r="V277" s="299"/>
      <c r="W277" s="299"/>
      <c r="X277" s="299"/>
      <c r="Y277" s="299"/>
      <c r="Z277" s="17"/>
      <c r="AA277" s="17"/>
      <c r="AB277" s="17"/>
      <c r="AC277" s="17"/>
      <c r="AD277" s="17"/>
      <c r="AE277" s="17"/>
      <c r="AF277" s="17"/>
      <c r="AG277" s="17"/>
      <c r="AH277" s="17"/>
      <c r="AI277" s="17"/>
      <c r="AJ277" s="17"/>
      <c r="AK277" s="17"/>
      <c r="AL277" s="17"/>
      <c r="AM277" s="17"/>
      <c r="AN277" s="17"/>
      <c r="AO277" s="17"/>
      <c r="AP277" s="17"/>
      <c r="AQ277" s="17"/>
      <c r="AR277" s="17"/>
      <c r="AS277" s="17"/>
      <c r="AT277" s="17"/>
      <c r="AU277" s="17"/>
      <c r="AV277" s="17"/>
      <c r="AW277" s="17"/>
      <c r="AX277" s="17"/>
      <c r="AY277" s="17"/>
      <c r="AZ277" s="17"/>
      <c r="BA277" s="17"/>
      <c r="BB277" s="17"/>
      <c r="BC277" s="17"/>
      <c r="BD277" s="17"/>
      <c r="BE277" s="94"/>
    </row>
    <row r="278" spans="2:57" ht="5.0999999999999996" customHeight="1" x14ac:dyDescent="0.25">
      <c r="C278" s="29"/>
      <c r="D278" s="30"/>
      <c r="E278" s="30"/>
      <c r="F278" s="30"/>
      <c r="G278" s="30"/>
      <c r="H278" s="30"/>
      <c r="I278" s="30"/>
      <c r="J278" s="30"/>
      <c r="K278" s="30"/>
      <c r="L278" s="30"/>
      <c r="M278" s="30"/>
      <c r="N278" s="30"/>
      <c r="O278" s="30"/>
      <c r="P278" s="30"/>
      <c r="Q278" s="30"/>
      <c r="R278" s="30"/>
      <c r="S278" s="30"/>
      <c r="T278" s="30"/>
      <c r="U278" s="30"/>
      <c r="V278" s="30"/>
      <c r="W278" s="30"/>
      <c r="X278" s="30"/>
      <c r="Y278" s="17"/>
      <c r="Z278" s="17"/>
      <c r="AA278" s="17"/>
      <c r="AB278" s="17"/>
      <c r="AC278" s="17"/>
      <c r="AD278" s="17"/>
      <c r="AE278" s="17"/>
      <c r="AF278" s="17"/>
      <c r="AG278" s="17"/>
      <c r="AH278" s="17"/>
      <c r="AI278" s="17"/>
      <c r="AJ278" s="17"/>
      <c r="AK278" s="17"/>
      <c r="AL278" s="17"/>
      <c r="AM278" s="17"/>
      <c r="AN278" s="17"/>
      <c r="AO278" s="17"/>
      <c r="AP278" s="17"/>
      <c r="AQ278" s="17"/>
      <c r="AR278" s="17"/>
      <c r="AS278" s="17"/>
      <c r="AT278" s="17"/>
      <c r="AU278" s="17"/>
      <c r="AV278" s="17"/>
      <c r="AW278" s="17"/>
      <c r="AX278" s="17"/>
      <c r="AY278" s="17"/>
      <c r="AZ278" s="17"/>
      <c r="BA278" s="17"/>
      <c r="BB278" s="17"/>
      <c r="BC278" s="17"/>
      <c r="BD278" s="32"/>
    </row>
    <row r="279" spans="2:57" x14ac:dyDescent="0.25">
      <c r="C279" s="29"/>
      <c r="D279" s="298"/>
      <c r="E279" s="298"/>
      <c r="F279" s="298"/>
      <c r="G279" s="298"/>
      <c r="H279" s="298"/>
      <c r="I279" s="298"/>
      <c r="J279" s="298"/>
      <c r="K279" s="298"/>
      <c r="L279" s="298"/>
      <c r="M279" s="298"/>
      <c r="N279" s="298"/>
      <c r="O279" s="298"/>
      <c r="P279" s="298"/>
      <c r="Q279" s="298"/>
      <c r="R279" s="298"/>
      <c r="S279" s="298"/>
      <c r="T279" s="298"/>
      <c r="U279" s="298"/>
      <c r="V279" s="298"/>
      <c r="W279" s="298"/>
      <c r="X279" s="298"/>
      <c r="Y279" s="298"/>
      <c r="Z279" s="298"/>
      <c r="AA279" s="298"/>
      <c r="AB279" s="298"/>
      <c r="AC279" s="298"/>
      <c r="AD279" s="298"/>
      <c r="AE279" s="298"/>
      <c r="AF279" s="298"/>
      <c r="AG279" s="298"/>
      <c r="AH279" s="298"/>
      <c r="AI279" s="298"/>
      <c r="AJ279" s="298"/>
      <c r="AK279" s="298"/>
      <c r="AL279" s="298"/>
      <c r="AM279" s="298"/>
      <c r="AN279" s="298"/>
      <c r="AO279" s="298"/>
      <c r="AP279" s="298"/>
      <c r="AQ279" s="298"/>
      <c r="AR279" s="298"/>
      <c r="AS279" s="298"/>
      <c r="AT279" s="298"/>
      <c r="AU279" s="298"/>
      <c r="AV279" s="298"/>
      <c r="AW279" s="298"/>
      <c r="AX279" s="298"/>
      <c r="AY279" s="298"/>
      <c r="AZ279" s="298"/>
      <c r="BA279" s="298"/>
      <c r="BB279" s="298"/>
      <c r="BC279" s="17"/>
      <c r="BD279" s="32"/>
    </row>
    <row r="280" spans="2:57" x14ac:dyDescent="0.25">
      <c r="C280" s="29"/>
      <c r="D280" s="298"/>
      <c r="E280" s="298"/>
      <c r="F280" s="298"/>
      <c r="G280" s="298"/>
      <c r="H280" s="298"/>
      <c r="I280" s="298"/>
      <c r="J280" s="298"/>
      <c r="K280" s="298"/>
      <c r="L280" s="298"/>
      <c r="M280" s="298"/>
      <c r="N280" s="298"/>
      <c r="O280" s="298"/>
      <c r="P280" s="298"/>
      <c r="Q280" s="298"/>
      <c r="R280" s="298"/>
      <c r="S280" s="298"/>
      <c r="T280" s="298"/>
      <c r="U280" s="298"/>
      <c r="V280" s="298"/>
      <c r="W280" s="298"/>
      <c r="X280" s="298"/>
      <c r="Y280" s="298"/>
      <c r="Z280" s="298"/>
      <c r="AA280" s="298"/>
      <c r="AB280" s="298"/>
      <c r="AC280" s="298"/>
      <c r="AD280" s="298"/>
      <c r="AE280" s="298"/>
      <c r="AF280" s="298"/>
      <c r="AG280" s="298"/>
      <c r="AH280" s="298"/>
      <c r="AI280" s="298"/>
      <c r="AJ280" s="298"/>
      <c r="AK280" s="298"/>
      <c r="AL280" s="298"/>
      <c r="AM280" s="298"/>
      <c r="AN280" s="298"/>
      <c r="AO280" s="298"/>
      <c r="AP280" s="298"/>
      <c r="AQ280" s="298"/>
      <c r="AR280" s="298"/>
      <c r="AS280" s="298"/>
      <c r="AT280" s="298"/>
      <c r="AU280" s="298"/>
      <c r="AV280" s="298"/>
      <c r="AW280" s="298"/>
      <c r="AX280" s="298"/>
      <c r="AY280" s="298"/>
      <c r="AZ280" s="298"/>
      <c r="BA280" s="298"/>
      <c r="BB280" s="298"/>
      <c r="BC280" s="17"/>
      <c r="BD280" s="32"/>
    </row>
    <row r="281" spans="2:57" x14ac:dyDescent="0.25">
      <c r="C281" s="29"/>
      <c r="D281" s="298"/>
      <c r="E281" s="298"/>
      <c r="F281" s="298"/>
      <c r="G281" s="298"/>
      <c r="H281" s="298"/>
      <c r="I281" s="298"/>
      <c r="J281" s="298"/>
      <c r="K281" s="298"/>
      <c r="L281" s="298"/>
      <c r="M281" s="298"/>
      <c r="N281" s="298"/>
      <c r="O281" s="298"/>
      <c r="P281" s="298"/>
      <c r="Q281" s="298"/>
      <c r="R281" s="298"/>
      <c r="S281" s="298"/>
      <c r="T281" s="298"/>
      <c r="U281" s="298"/>
      <c r="V281" s="298"/>
      <c r="W281" s="298"/>
      <c r="X281" s="298"/>
      <c r="Y281" s="298"/>
      <c r="Z281" s="298"/>
      <c r="AA281" s="298"/>
      <c r="AB281" s="298"/>
      <c r="AC281" s="298"/>
      <c r="AD281" s="298"/>
      <c r="AE281" s="298"/>
      <c r="AF281" s="298"/>
      <c r="AG281" s="298"/>
      <c r="AH281" s="298"/>
      <c r="AI281" s="298"/>
      <c r="AJ281" s="298"/>
      <c r="AK281" s="298"/>
      <c r="AL281" s="298"/>
      <c r="AM281" s="298"/>
      <c r="AN281" s="298"/>
      <c r="AO281" s="298"/>
      <c r="AP281" s="298"/>
      <c r="AQ281" s="298"/>
      <c r="AR281" s="298"/>
      <c r="AS281" s="298"/>
      <c r="AT281" s="298"/>
      <c r="AU281" s="298"/>
      <c r="AV281" s="298"/>
      <c r="AW281" s="298"/>
      <c r="AX281" s="298"/>
      <c r="AY281" s="298"/>
      <c r="AZ281" s="298"/>
      <c r="BA281" s="298"/>
      <c r="BB281" s="298"/>
      <c r="BC281" s="17"/>
      <c r="BD281" s="32"/>
    </row>
    <row r="282" spans="2:57" x14ac:dyDescent="0.25">
      <c r="C282" s="29"/>
      <c r="D282" s="298"/>
      <c r="E282" s="298"/>
      <c r="F282" s="298"/>
      <c r="G282" s="298"/>
      <c r="H282" s="298"/>
      <c r="I282" s="298"/>
      <c r="J282" s="298"/>
      <c r="K282" s="298"/>
      <c r="L282" s="298"/>
      <c r="M282" s="298"/>
      <c r="N282" s="298"/>
      <c r="O282" s="298"/>
      <c r="P282" s="298"/>
      <c r="Q282" s="298"/>
      <c r="R282" s="298"/>
      <c r="S282" s="298"/>
      <c r="T282" s="298"/>
      <c r="U282" s="298"/>
      <c r="V282" s="298"/>
      <c r="W282" s="298"/>
      <c r="X282" s="298"/>
      <c r="Y282" s="298"/>
      <c r="Z282" s="298"/>
      <c r="AA282" s="298"/>
      <c r="AB282" s="298"/>
      <c r="AC282" s="298"/>
      <c r="AD282" s="298"/>
      <c r="AE282" s="298"/>
      <c r="AF282" s="298"/>
      <c r="AG282" s="298"/>
      <c r="AH282" s="298"/>
      <c r="AI282" s="298"/>
      <c r="AJ282" s="298"/>
      <c r="AK282" s="298"/>
      <c r="AL282" s="298"/>
      <c r="AM282" s="298"/>
      <c r="AN282" s="298"/>
      <c r="AO282" s="298"/>
      <c r="AP282" s="298"/>
      <c r="AQ282" s="298"/>
      <c r="AR282" s="298"/>
      <c r="AS282" s="298"/>
      <c r="AT282" s="298"/>
      <c r="AU282" s="298"/>
      <c r="AV282" s="298"/>
      <c r="AW282" s="298"/>
      <c r="AX282" s="298"/>
      <c r="AY282" s="298"/>
      <c r="AZ282" s="298"/>
      <c r="BA282" s="298"/>
      <c r="BB282" s="298"/>
      <c r="BC282" s="17"/>
      <c r="BD282" s="32"/>
    </row>
    <row r="283" spans="2:57" x14ac:dyDescent="0.25">
      <c r="C283" s="29"/>
      <c r="D283" s="298"/>
      <c r="E283" s="298"/>
      <c r="F283" s="298"/>
      <c r="G283" s="298"/>
      <c r="H283" s="298"/>
      <c r="I283" s="298"/>
      <c r="J283" s="298"/>
      <c r="K283" s="298"/>
      <c r="L283" s="298"/>
      <c r="M283" s="298"/>
      <c r="N283" s="298"/>
      <c r="O283" s="298"/>
      <c r="P283" s="298"/>
      <c r="Q283" s="298"/>
      <c r="R283" s="298"/>
      <c r="S283" s="298"/>
      <c r="T283" s="298"/>
      <c r="U283" s="298"/>
      <c r="V283" s="298"/>
      <c r="W283" s="298"/>
      <c r="X283" s="298"/>
      <c r="Y283" s="298"/>
      <c r="Z283" s="298"/>
      <c r="AA283" s="298"/>
      <c r="AB283" s="298"/>
      <c r="AC283" s="298"/>
      <c r="AD283" s="298"/>
      <c r="AE283" s="298"/>
      <c r="AF283" s="298"/>
      <c r="AG283" s="298"/>
      <c r="AH283" s="298"/>
      <c r="AI283" s="298"/>
      <c r="AJ283" s="298"/>
      <c r="AK283" s="298"/>
      <c r="AL283" s="298"/>
      <c r="AM283" s="298"/>
      <c r="AN283" s="298"/>
      <c r="AO283" s="298"/>
      <c r="AP283" s="298"/>
      <c r="AQ283" s="298"/>
      <c r="AR283" s="298"/>
      <c r="AS283" s="298"/>
      <c r="AT283" s="298"/>
      <c r="AU283" s="298"/>
      <c r="AV283" s="298"/>
      <c r="AW283" s="298"/>
      <c r="AX283" s="298"/>
      <c r="AY283" s="298"/>
      <c r="AZ283" s="298"/>
      <c r="BA283" s="298"/>
      <c r="BB283" s="298"/>
      <c r="BC283" s="17"/>
      <c r="BD283" s="32"/>
    </row>
    <row r="284" spans="2:57" x14ac:dyDescent="0.25">
      <c r="C284" s="29"/>
      <c r="D284" s="298"/>
      <c r="E284" s="298"/>
      <c r="F284" s="298"/>
      <c r="G284" s="298"/>
      <c r="H284" s="298"/>
      <c r="I284" s="298"/>
      <c r="J284" s="298"/>
      <c r="K284" s="298"/>
      <c r="L284" s="298"/>
      <c r="M284" s="298"/>
      <c r="N284" s="298"/>
      <c r="O284" s="298"/>
      <c r="P284" s="298"/>
      <c r="Q284" s="298"/>
      <c r="R284" s="298"/>
      <c r="S284" s="298"/>
      <c r="T284" s="298"/>
      <c r="U284" s="298"/>
      <c r="V284" s="298"/>
      <c r="W284" s="298"/>
      <c r="X284" s="298"/>
      <c r="Y284" s="298"/>
      <c r="Z284" s="298"/>
      <c r="AA284" s="298"/>
      <c r="AB284" s="298"/>
      <c r="AC284" s="298"/>
      <c r="AD284" s="298"/>
      <c r="AE284" s="298"/>
      <c r="AF284" s="298"/>
      <c r="AG284" s="298"/>
      <c r="AH284" s="298"/>
      <c r="AI284" s="298"/>
      <c r="AJ284" s="298"/>
      <c r="AK284" s="298"/>
      <c r="AL284" s="298"/>
      <c r="AM284" s="298"/>
      <c r="AN284" s="298"/>
      <c r="AO284" s="298"/>
      <c r="AP284" s="298"/>
      <c r="AQ284" s="298"/>
      <c r="AR284" s="298"/>
      <c r="AS284" s="298"/>
      <c r="AT284" s="298"/>
      <c r="AU284" s="298"/>
      <c r="AV284" s="298"/>
      <c r="AW284" s="298"/>
      <c r="AX284" s="298"/>
      <c r="AY284" s="298"/>
      <c r="AZ284" s="298"/>
      <c r="BA284" s="298"/>
      <c r="BB284" s="298"/>
      <c r="BC284" s="17"/>
      <c r="BD284" s="32"/>
    </row>
    <row r="285" spans="2:57" x14ac:dyDescent="0.25">
      <c r="C285" s="29"/>
      <c r="D285" s="298"/>
      <c r="E285" s="298"/>
      <c r="F285" s="298"/>
      <c r="G285" s="298"/>
      <c r="H285" s="298"/>
      <c r="I285" s="298"/>
      <c r="J285" s="298"/>
      <c r="K285" s="298"/>
      <c r="L285" s="298"/>
      <c r="M285" s="298"/>
      <c r="N285" s="298"/>
      <c r="O285" s="298"/>
      <c r="P285" s="298"/>
      <c r="Q285" s="298"/>
      <c r="R285" s="298"/>
      <c r="S285" s="298"/>
      <c r="T285" s="298"/>
      <c r="U285" s="298"/>
      <c r="V285" s="298"/>
      <c r="W285" s="298"/>
      <c r="X285" s="298"/>
      <c r="Y285" s="298"/>
      <c r="Z285" s="298"/>
      <c r="AA285" s="298"/>
      <c r="AB285" s="298"/>
      <c r="AC285" s="298"/>
      <c r="AD285" s="298"/>
      <c r="AE285" s="298"/>
      <c r="AF285" s="298"/>
      <c r="AG285" s="298"/>
      <c r="AH285" s="298"/>
      <c r="AI285" s="298"/>
      <c r="AJ285" s="298"/>
      <c r="AK285" s="298"/>
      <c r="AL285" s="298"/>
      <c r="AM285" s="298"/>
      <c r="AN285" s="298"/>
      <c r="AO285" s="298"/>
      <c r="AP285" s="298"/>
      <c r="AQ285" s="298"/>
      <c r="AR285" s="298"/>
      <c r="AS285" s="298"/>
      <c r="AT285" s="298"/>
      <c r="AU285" s="298"/>
      <c r="AV285" s="298"/>
      <c r="AW285" s="298"/>
      <c r="AX285" s="298"/>
      <c r="AY285" s="298"/>
      <c r="AZ285" s="298"/>
      <c r="BA285" s="298"/>
      <c r="BB285" s="298"/>
      <c r="BC285" s="17"/>
      <c r="BD285" s="32"/>
    </row>
    <row r="286" spans="2:57" x14ac:dyDescent="0.25">
      <c r="C286" s="29"/>
      <c r="D286" s="298"/>
      <c r="E286" s="298"/>
      <c r="F286" s="298"/>
      <c r="G286" s="298"/>
      <c r="H286" s="298"/>
      <c r="I286" s="298"/>
      <c r="J286" s="298"/>
      <c r="K286" s="298"/>
      <c r="L286" s="298"/>
      <c r="M286" s="298"/>
      <c r="N286" s="298"/>
      <c r="O286" s="298"/>
      <c r="P286" s="298"/>
      <c r="Q286" s="298"/>
      <c r="R286" s="298"/>
      <c r="S286" s="298"/>
      <c r="T286" s="298"/>
      <c r="U286" s="298"/>
      <c r="V286" s="298"/>
      <c r="W286" s="298"/>
      <c r="X286" s="298"/>
      <c r="Y286" s="298"/>
      <c r="Z286" s="298"/>
      <c r="AA286" s="298"/>
      <c r="AB286" s="298"/>
      <c r="AC286" s="298"/>
      <c r="AD286" s="298"/>
      <c r="AE286" s="298"/>
      <c r="AF286" s="298"/>
      <c r="AG286" s="298"/>
      <c r="AH286" s="298"/>
      <c r="AI286" s="298"/>
      <c r="AJ286" s="298"/>
      <c r="AK286" s="298"/>
      <c r="AL286" s="298"/>
      <c r="AM286" s="298"/>
      <c r="AN286" s="298"/>
      <c r="AO286" s="298"/>
      <c r="AP286" s="298"/>
      <c r="AQ286" s="298"/>
      <c r="AR286" s="298"/>
      <c r="AS286" s="298"/>
      <c r="AT286" s="298"/>
      <c r="AU286" s="298"/>
      <c r="AV286" s="298"/>
      <c r="AW286" s="298"/>
      <c r="AX286" s="298"/>
      <c r="AY286" s="298"/>
      <c r="AZ286" s="298"/>
      <c r="BA286" s="298"/>
      <c r="BB286" s="298"/>
      <c r="BC286" s="17"/>
      <c r="BD286" s="32"/>
    </row>
    <row r="287" spans="2:57" x14ac:dyDescent="0.25">
      <c r="C287" s="29"/>
      <c r="D287" s="298"/>
      <c r="E287" s="298"/>
      <c r="F287" s="298"/>
      <c r="G287" s="298"/>
      <c r="H287" s="298"/>
      <c r="I287" s="298"/>
      <c r="J287" s="298"/>
      <c r="K287" s="298"/>
      <c r="L287" s="298"/>
      <c r="M287" s="298"/>
      <c r="N287" s="298"/>
      <c r="O287" s="298"/>
      <c r="P287" s="298"/>
      <c r="Q287" s="298"/>
      <c r="R287" s="298"/>
      <c r="S287" s="298"/>
      <c r="T287" s="298"/>
      <c r="U287" s="298"/>
      <c r="V287" s="298"/>
      <c r="W287" s="298"/>
      <c r="X287" s="298"/>
      <c r="Y287" s="298"/>
      <c r="Z287" s="298"/>
      <c r="AA287" s="298"/>
      <c r="AB287" s="298"/>
      <c r="AC287" s="298"/>
      <c r="AD287" s="298"/>
      <c r="AE287" s="298"/>
      <c r="AF287" s="298"/>
      <c r="AG287" s="298"/>
      <c r="AH287" s="298"/>
      <c r="AI287" s="298"/>
      <c r="AJ287" s="298"/>
      <c r="AK287" s="298"/>
      <c r="AL287" s="298"/>
      <c r="AM287" s="298"/>
      <c r="AN287" s="298"/>
      <c r="AO287" s="298"/>
      <c r="AP287" s="298"/>
      <c r="AQ287" s="298"/>
      <c r="AR287" s="298"/>
      <c r="AS287" s="298"/>
      <c r="AT287" s="298"/>
      <c r="AU287" s="298"/>
      <c r="AV287" s="298"/>
      <c r="AW287" s="298"/>
      <c r="AX287" s="298"/>
      <c r="AY287" s="298"/>
      <c r="AZ287" s="298"/>
      <c r="BA287" s="298"/>
      <c r="BB287" s="298"/>
      <c r="BC287" s="17"/>
      <c r="BD287" s="32"/>
    </row>
    <row r="288" spans="2:57" x14ac:dyDescent="0.25">
      <c r="C288" s="29"/>
      <c r="D288" s="298"/>
      <c r="E288" s="298"/>
      <c r="F288" s="298"/>
      <c r="G288" s="298"/>
      <c r="H288" s="298"/>
      <c r="I288" s="298"/>
      <c r="J288" s="298"/>
      <c r="K288" s="298"/>
      <c r="L288" s="298"/>
      <c r="M288" s="298"/>
      <c r="N288" s="298"/>
      <c r="O288" s="298"/>
      <c r="P288" s="298"/>
      <c r="Q288" s="298"/>
      <c r="R288" s="298"/>
      <c r="S288" s="298"/>
      <c r="T288" s="298"/>
      <c r="U288" s="298"/>
      <c r="V288" s="298"/>
      <c r="W288" s="298"/>
      <c r="X288" s="298"/>
      <c r="Y288" s="298"/>
      <c r="Z288" s="298"/>
      <c r="AA288" s="298"/>
      <c r="AB288" s="298"/>
      <c r="AC288" s="298"/>
      <c r="AD288" s="298"/>
      <c r="AE288" s="298"/>
      <c r="AF288" s="298"/>
      <c r="AG288" s="298"/>
      <c r="AH288" s="298"/>
      <c r="AI288" s="298"/>
      <c r="AJ288" s="298"/>
      <c r="AK288" s="298"/>
      <c r="AL288" s="298"/>
      <c r="AM288" s="298"/>
      <c r="AN288" s="298"/>
      <c r="AO288" s="298"/>
      <c r="AP288" s="298"/>
      <c r="AQ288" s="298"/>
      <c r="AR288" s="298"/>
      <c r="AS288" s="298"/>
      <c r="AT288" s="298"/>
      <c r="AU288" s="298"/>
      <c r="AV288" s="298"/>
      <c r="AW288" s="298"/>
      <c r="AX288" s="298"/>
      <c r="AY288" s="298"/>
      <c r="AZ288" s="298"/>
      <c r="BA288" s="298"/>
      <c r="BB288" s="298"/>
      <c r="BC288" s="17"/>
      <c r="BD288" s="32"/>
    </row>
    <row r="289" spans="3:56" x14ac:dyDescent="0.25">
      <c r="C289" s="29"/>
      <c r="D289" s="298"/>
      <c r="E289" s="298"/>
      <c r="F289" s="298"/>
      <c r="G289" s="298"/>
      <c r="H289" s="298"/>
      <c r="I289" s="298"/>
      <c r="J289" s="298"/>
      <c r="K289" s="298"/>
      <c r="L289" s="298"/>
      <c r="M289" s="298"/>
      <c r="N289" s="298"/>
      <c r="O289" s="298"/>
      <c r="P289" s="298"/>
      <c r="Q289" s="298"/>
      <c r="R289" s="298"/>
      <c r="S289" s="298"/>
      <c r="T289" s="298"/>
      <c r="U289" s="298"/>
      <c r="V289" s="298"/>
      <c r="W289" s="298"/>
      <c r="X289" s="298"/>
      <c r="Y289" s="298"/>
      <c r="Z289" s="298"/>
      <c r="AA289" s="298"/>
      <c r="AB289" s="298"/>
      <c r="AC289" s="298"/>
      <c r="AD289" s="298"/>
      <c r="AE289" s="298"/>
      <c r="AF289" s="298"/>
      <c r="AG289" s="298"/>
      <c r="AH289" s="298"/>
      <c r="AI289" s="298"/>
      <c r="AJ289" s="298"/>
      <c r="AK289" s="298"/>
      <c r="AL289" s="298"/>
      <c r="AM289" s="298"/>
      <c r="AN289" s="298"/>
      <c r="AO289" s="298"/>
      <c r="AP289" s="298"/>
      <c r="AQ289" s="298"/>
      <c r="AR289" s="298"/>
      <c r="AS289" s="298"/>
      <c r="AT289" s="298"/>
      <c r="AU289" s="298"/>
      <c r="AV289" s="298"/>
      <c r="AW289" s="298"/>
      <c r="AX289" s="298"/>
      <c r="AY289" s="298"/>
      <c r="AZ289" s="298"/>
      <c r="BA289" s="298"/>
      <c r="BB289" s="298"/>
      <c r="BC289" s="17"/>
      <c r="BD289" s="32"/>
    </row>
    <row r="290" spans="3:56" x14ac:dyDescent="0.25">
      <c r="C290" s="29"/>
      <c r="D290" s="298"/>
      <c r="E290" s="298"/>
      <c r="F290" s="298"/>
      <c r="G290" s="298"/>
      <c r="H290" s="298"/>
      <c r="I290" s="298"/>
      <c r="J290" s="298"/>
      <c r="K290" s="298"/>
      <c r="L290" s="298"/>
      <c r="M290" s="298"/>
      <c r="N290" s="298"/>
      <c r="O290" s="298"/>
      <c r="P290" s="298"/>
      <c r="Q290" s="298"/>
      <c r="R290" s="298"/>
      <c r="S290" s="298"/>
      <c r="T290" s="298"/>
      <c r="U290" s="298"/>
      <c r="V290" s="298"/>
      <c r="W290" s="298"/>
      <c r="X290" s="298"/>
      <c r="Y290" s="298"/>
      <c r="Z290" s="298"/>
      <c r="AA290" s="298"/>
      <c r="AB290" s="298"/>
      <c r="AC290" s="298"/>
      <c r="AD290" s="298"/>
      <c r="AE290" s="298"/>
      <c r="AF290" s="298"/>
      <c r="AG290" s="298"/>
      <c r="AH290" s="298"/>
      <c r="AI290" s="298"/>
      <c r="AJ290" s="298"/>
      <c r="AK290" s="298"/>
      <c r="AL290" s="298"/>
      <c r="AM290" s="298"/>
      <c r="AN290" s="298"/>
      <c r="AO290" s="298"/>
      <c r="AP290" s="298"/>
      <c r="AQ290" s="298"/>
      <c r="AR290" s="298"/>
      <c r="AS290" s="298"/>
      <c r="AT290" s="298"/>
      <c r="AU290" s="298"/>
      <c r="AV290" s="298"/>
      <c r="AW290" s="298"/>
      <c r="AX290" s="298"/>
      <c r="AY290" s="298"/>
      <c r="AZ290" s="298"/>
      <c r="BA290" s="298"/>
      <c r="BB290" s="298"/>
      <c r="BC290" s="17"/>
      <c r="BD290" s="32"/>
    </row>
    <row r="291" spans="3:56" ht="13.5" thickBot="1" x14ac:dyDescent="0.3">
      <c r="C291" s="33"/>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34"/>
    </row>
    <row r="293" spans="3:56" ht="22.5" customHeight="1" x14ac:dyDescent="0.25">
      <c r="C293" s="324" t="str">
        <f>IF(Analitika!D71=Analitika!E71," ","Aplikacija nije popunjena do kraja. Postoje podaci koji nisu unijeti")</f>
        <v>Aplikacija nije popunjena do kraja. Postoje podaci koji nisu unijeti</v>
      </c>
      <c r="D293" s="324"/>
      <c r="E293" s="324"/>
      <c r="F293" s="324"/>
      <c r="G293" s="324"/>
      <c r="H293" s="324"/>
      <c r="I293" s="324"/>
      <c r="J293" s="324"/>
      <c r="K293" s="324"/>
      <c r="L293" s="324"/>
      <c r="M293" s="324"/>
      <c r="N293" s="324"/>
      <c r="O293" s="324"/>
      <c r="P293" s="324"/>
      <c r="Q293" s="324"/>
      <c r="R293" s="324"/>
      <c r="S293" s="324"/>
      <c r="T293" s="324"/>
      <c r="U293" s="324"/>
      <c r="V293" s="324"/>
      <c r="W293" s="324"/>
      <c r="X293" s="324"/>
      <c r="Y293" s="324"/>
      <c r="Z293" s="324"/>
      <c r="AA293" s="324"/>
      <c r="AB293" s="324"/>
      <c r="AC293" s="324"/>
      <c r="AD293" s="324"/>
      <c r="AE293" s="324"/>
      <c r="AF293" s="324"/>
      <c r="AG293" s="324"/>
      <c r="AH293" s="324"/>
      <c r="AI293" s="324"/>
      <c r="AJ293" s="324"/>
      <c r="AK293" s="324"/>
      <c r="AL293" s="324"/>
      <c r="AM293" s="324"/>
      <c r="AN293" s="324"/>
      <c r="AO293" s="324"/>
      <c r="AP293" s="324"/>
      <c r="AQ293" s="324"/>
      <c r="AR293" s="324"/>
      <c r="AS293" s="324"/>
      <c r="AT293" s="324"/>
      <c r="AU293" s="324"/>
      <c r="AV293" s="324"/>
      <c r="AW293" s="324"/>
      <c r="AX293" s="324"/>
      <c r="AY293" s="324"/>
      <c r="AZ293" s="324"/>
      <c r="BA293" s="324"/>
      <c r="BB293" s="324"/>
      <c r="BC293" s="324"/>
      <c r="BD293" s="324"/>
    </row>
    <row r="295" spans="3:56" x14ac:dyDescent="0.25">
      <c r="D295" s="256" t="s">
        <v>24</v>
      </c>
      <c r="E295" s="256"/>
      <c r="F295" s="256"/>
      <c r="G295" s="256"/>
      <c r="H295" s="256"/>
      <c r="I295" s="256"/>
      <c r="J295" s="256"/>
      <c r="K295" s="256"/>
      <c r="L295" s="256"/>
      <c r="M295" s="256"/>
      <c r="N295" s="256"/>
      <c r="O295" s="256"/>
      <c r="P295" s="256"/>
      <c r="Q295" s="256"/>
      <c r="R295" s="256"/>
      <c r="S295" s="256"/>
      <c r="T295" s="256"/>
      <c r="U295" s="256"/>
      <c r="AL295" s="256" t="s">
        <v>25</v>
      </c>
      <c r="AM295" s="256"/>
      <c r="AN295" s="256"/>
      <c r="AO295" s="256"/>
      <c r="AP295" s="256"/>
      <c r="AQ295" s="256"/>
      <c r="AR295" s="256"/>
      <c r="AS295" s="256"/>
      <c r="AT295" s="256"/>
      <c r="AU295" s="256"/>
      <c r="AV295" s="256"/>
      <c r="AW295" s="256"/>
      <c r="AX295" s="256"/>
      <c r="AY295" s="256"/>
      <c r="AZ295" s="256"/>
      <c r="BA295" s="256"/>
      <c r="BB295" s="256"/>
      <c r="BC295" s="256"/>
    </row>
    <row r="298" spans="3:56" ht="15" x14ac:dyDescent="0.25">
      <c r="C298" s="296"/>
      <c r="D298" s="296"/>
      <c r="E298" s="296"/>
      <c r="F298" s="296"/>
      <c r="G298" s="296"/>
      <c r="H298" s="296"/>
      <c r="I298" s="296"/>
      <c r="J298" s="296"/>
      <c r="K298" s="296"/>
      <c r="L298" s="296"/>
      <c r="M298" s="296"/>
      <c r="N298" s="296"/>
      <c r="O298" s="296"/>
      <c r="P298" s="296"/>
      <c r="Q298" s="296"/>
      <c r="R298" s="296"/>
      <c r="S298" s="296"/>
      <c r="T298" s="296"/>
      <c r="U298" s="296"/>
      <c r="AG298" s="297" t="s">
        <v>26</v>
      </c>
      <c r="AH298" s="297"/>
      <c r="AI298" s="297"/>
      <c r="AL298" s="296"/>
      <c r="AM298" s="296"/>
      <c r="AN298" s="296"/>
      <c r="AO298" s="296"/>
      <c r="AP298" s="296"/>
      <c r="AQ298" s="296"/>
      <c r="AR298" s="296"/>
      <c r="AS298" s="296"/>
      <c r="AT298" s="296"/>
      <c r="AU298" s="296"/>
      <c r="AV298" s="296"/>
      <c r="AW298" s="296"/>
      <c r="AX298" s="296"/>
      <c r="AY298" s="296"/>
      <c r="AZ298" s="296"/>
      <c r="BA298" s="296"/>
      <c r="BB298" s="296"/>
      <c r="BC298" s="296"/>
      <c r="BD298" s="296"/>
    </row>
    <row r="301" spans="3:56" x14ac:dyDescent="0.25">
      <c r="AP301" s="176" t="s">
        <v>83</v>
      </c>
      <c r="AQ301" s="176"/>
      <c r="AR301" s="176"/>
      <c r="AS301" s="176"/>
      <c r="AT301" s="176"/>
      <c r="AU301" s="176"/>
      <c r="AV301" s="176"/>
      <c r="AW301" s="176"/>
      <c r="AX301" s="176"/>
      <c r="AY301" s="176"/>
      <c r="AZ301" s="176"/>
      <c r="BA301" s="176"/>
      <c r="BB301" s="176"/>
      <c r="BC301" s="176"/>
      <c r="BD301" s="176"/>
    </row>
  </sheetData>
  <sheetProtection password="E49B" sheet="1" objects="1" scenarios="1"/>
  <protectedRanges>
    <protectedRange sqref="AL245 AL247 AL249 AL255 AL257 AL263 AL265 Y268 Y271 Y274 D279" name="strana 4"/>
    <protectedRange sqref="Y160 D164 AQ166 D170 Y172 Y175 Y181 AL187 AL189 AL191 AL197 AL199 AL205 AL207 Y214 Y217 Y220" name="strana 3"/>
    <protectedRange sqref="I4 AV7 AV9 AF11 AM16 D21 Y33 Y36 Y39 D46 S50 S63 Y70 D140 D170 D164 D211:D212" name="strana 1"/>
    <protectedRange sqref="Y89 Y92 Y95 Y98 Y101 Y104 AR107 AR110 Y113 Y116 AR119 Y122 Y125 AR128 D140 D170 D164 D211:D212" name="strana 2"/>
  </protectedRanges>
  <mergeCells count="188">
    <mergeCell ref="C293:BD293"/>
    <mergeCell ref="C260:N265"/>
    <mergeCell ref="O260:W261"/>
    <mergeCell ref="Y260:BD260"/>
    <mergeCell ref="Y261:BD261"/>
    <mergeCell ref="O262:W263"/>
    <mergeCell ref="Z263:AK263"/>
    <mergeCell ref="AL263:AU263"/>
    <mergeCell ref="Z265:AK265"/>
    <mergeCell ref="AL265:AU265"/>
    <mergeCell ref="C214:X215"/>
    <mergeCell ref="Y214:BD215"/>
    <mergeCell ref="C217:X218"/>
    <mergeCell ref="Y217:BD218"/>
    <mergeCell ref="C220:X221"/>
    <mergeCell ref="Y220:BD221"/>
    <mergeCell ref="AP226:BD226"/>
    <mergeCell ref="C252:N258"/>
    <mergeCell ref="Y252:BD252"/>
    <mergeCell ref="O253:W255"/>
    <mergeCell ref="Y253:BD253"/>
    <mergeCell ref="Z255:AK255"/>
    <mergeCell ref="AL255:AU255"/>
    <mergeCell ref="O256:W257"/>
    <mergeCell ref="Z257:AK257"/>
    <mergeCell ref="AL257:AU257"/>
    <mergeCell ref="AL249:AU249"/>
    <mergeCell ref="Z205:AK205"/>
    <mergeCell ref="AL205:AU205"/>
    <mergeCell ref="Y202:BD202"/>
    <mergeCell ref="Y203:BD203"/>
    <mergeCell ref="Z207:AK207"/>
    <mergeCell ref="AL207:AU207"/>
    <mergeCell ref="D210:BC210"/>
    <mergeCell ref="C202:N207"/>
    <mergeCell ref="D211:BC211"/>
    <mergeCell ref="D163:BC163"/>
    <mergeCell ref="D164:BC164"/>
    <mergeCell ref="O184:W187"/>
    <mergeCell ref="O189:W191"/>
    <mergeCell ref="Z199:AK199"/>
    <mergeCell ref="C194:N200"/>
    <mergeCell ref="Y184:BD184"/>
    <mergeCell ref="Y185:BD185"/>
    <mergeCell ref="Y194:BD194"/>
    <mergeCell ref="Y195:BD195"/>
    <mergeCell ref="Z197:AK197"/>
    <mergeCell ref="AL197:AU197"/>
    <mergeCell ref="AL199:AU199"/>
    <mergeCell ref="C181:X182"/>
    <mergeCell ref="Y181:BD182"/>
    <mergeCell ref="C178:X179"/>
    <mergeCell ref="C172:X173"/>
    <mergeCell ref="Y178:BD179"/>
    <mergeCell ref="D169:BC169"/>
    <mergeCell ref="D170:BC170"/>
    <mergeCell ref="O198:W199"/>
    <mergeCell ref="C166:AP167"/>
    <mergeCell ref="AQ166:BD167"/>
    <mergeCell ref="AL298:BD298"/>
    <mergeCell ref="AG298:AI298"/>
    <mergeCell ref="D279:BB290"/>
    <mergeCell ref="D277:Y277"/>
    <mergeCell ref="Y172:BD173"/>
    <mergeCell ref="C175:X176"/>
    <mergeCell ref="Y175:BD176"/>
    <mergeCell ref="Z187:AK187"/>
    <mergeCell ref="AL187:AU187"/>
    <mergeCell ref="AV237:BD237"/>
    <mergeCell ref="D240:BC240"/>
    <mergeCell ref="C242:N250"/>
    <mergeCell ref="O242:W245"/>
    <mergeCell ref="Y242:BD242"/>
    <mergeCell ref="Y243:BD243"/>
    <mergeCell ref="Z245:AK245"/>
    <mergeCell ref="AL245:AU245"/>
    <mergeCell ref="O247:W249"/>
    <mergeCell ref="Z247:AK247"/>
    <mergeCell ref="AL247:AU247"/>
    <mergeCell ref="Z249:AK249"/>
    <mergeCell ref="O195:W197"/>
    <mergeCell ref="O202:W203"/>
    <mergeCell ref="O204:W205"/>
    <mergeCell ref="Y104:BD105"/>
    <mergeCell ref="C113:X114"/>
    <mergeCell ref="Y113:BD114"/>
    <mergeCell ref="AP301:BD301"/>
    <mergeCell ref="C268:X269"/>
    <mergeCell ref="Y268:BD269"/>
    <mergeCell ref="C271:X272"/>
    <mergeCell ref="Y271:BD272"/>
    <mergeCell ref="I230:AX230"/>
    <mergeCell ref="I232:AX233"/>
    <mergeCell ref="AV235:BD235"/>
    <mergeCell ref="C184:N192"/>
    <mergeCell ref="Z189:AK189"/>
    <mergeCell ref="Z191:AK191"/>
    <mergeCell ref="AL189:AU189"/>
    <mergeCell ref="AL191:AU191"/>
    <mergeCell ref="AV154:BD154"/>
    <mergeCell ref="AV156:BD156"/>
    <mergeCell ref="AF158:BD158"/>
    <mergeCell ref="C274:X275"/>
    <mergeCell ref="Y274:BD275"/>
    <mergeCell ref="D295:U295"/>
    <mergeCell ref="C298:U298"/>
    <mergeCell ref="AL295:BC295"/>
    <mergeCell ref="C160:X161"/>
    <mergeCell ref="Y160:BD161"/>
    <mergeCell ref="Y116:BD117"/>
    <mergeCell ref="C107:AQ108"/>
    <mergeCell ref="C110:AQ111"/>
    <mergeCell ref="C122:X123"/>
    <mergeCell ref="Y122:BD123"/>
    <mergeCell ref="C125:X126"/>
    <mergeCell ref="Y125:BD126"/>
    <mergeCell ref="I149:AX149"/>
    <mergeCell ref="I151:AX152"/>
    <mergeCell ref="AR131:BD131"/>
    <mergeCell ref="AR133:BD133"/>
    <mergeCell ref="AR135:BD135"/>
    <mergeCell ref="AR137:BD137"/>
    <mergeCell ref="AP144:BD144"/>
    <mergeCell ref="D139:BC139"/>
    <mergeCell ref="D140:BC140"/>
    <mergeCell ref="AR107:BD108"/>
    <mergeCell ref="AR110:BD111"/>
    <mergeCell ref="C119:AQ120"/>
    <mergeCell ref="AR119:BD120"/>
    <mergeCell ref="C128:AQ129"/>
    <mergeCell ref="AR128:BD129"/>
    <mergeCell ref="C27:X28"/>
    <mergeCell ref="Y27:BD28"/>
    <mergeCell ref="C30:X31"/>
    <mergeCell ref="Y30:BD31"/>
    <mergeCell ref="C33:X34"/>
    <mergeCell ref="Y33:BD34"/>
    <mergeCell ref="I4:AX5"/>
    <mergeCell ref="AV7:BD7"/>
    <mergeCell ref="I2:AX2"/>
    <mergeCell ref="AV9:BD9"/>
    <mergeCell ref="AF11:BD11"/>
    <mergeCell ref="C13:AL14"/>
    <mergeCell ref="AM13:BD14"/>
    <mergeCell ref="O11:Q11"/>
    <mergeCell ref="D16:AL17"/>
    <mergeCell ref="AM16:BD17"/>
    <mergeCell ref="D19:BC19"/>
    <mergeCell ref="D21:BC21"/>
    <mergeCell ref="D23:BC23"/>
    <mergeCell ref="D25:BC25"/>
    <mergeCell ref="C48:R68"/>
    <mergeCell ref="S48:BD48"/>
    <mergeCell ref="S61:BD61"/>
    <mergeCell ref="S50:BC60"/>
    <mergeCell ref="S63:BC67"/>
    <mergeCell ref="C36:X37"/>
    <mergeCell ref="Y36:BD37"/>
    <mergeCell ref="C39:X40"/>
    <mergeCell ref="Y39:BD40"/>
    <mergeCell ref="D46:BC46"/>
    <mergeCell ref="C42:AP43"/>
    <mergeCell ref="AQ42:BD43"/>
    <mergeCell ref="D45:BC45"/>
    <mergeCell ref="D131:AQ131"/>
    <mergeCell ref="D133:AQ133"/>
    <mergeCell ref="D135:AQ135"/>
    <mergeCell ref="D137:AQ137"/>
    <mergeCell ref="C70:X71"/>
    <mergeCell ref="Y70:BD71"/>
    <mergeCell ref="AP74:BD74"/>
    <mergeCell ref="C95:X96"/>
    <mergeCell ref="Y95:BD96"/>
    <mergeCell ref="C98:X99"/>
    <mergeCell ref="Y98:BD99"/>
    <mergeCell ref="C101:X102"/>
    <mergeCell ref="Y101:BD102"/>
    <mergeCell ref="C89:X90"/>
    <mergeCell ref="Y89:BD90"/>
    <mergeCell ref="C92:X93"/>
    <mergeCell ref="Y92:BD93"/>
    <mergeCell ref="C116:X117"/>
    <mergeCell ref="I78:AX78"/>
    <mergeCell ref="I80:AX81"/>
    <mergeCell ref="AV83:BD83"/>
    <mergeCell ref="AV85:BD85"/>
    <mergeCell ref="AF87:BD87"/>
    <mergeCell ref="C104:X105"/>
  </mergeCells>
  <conditionalFormatting sqref="AV7:BD7 S48">
    <cfRule type="containsBlanks" dxfId="167" priority="349">
      <formula>LEN(TRIM(S7))=0</formula>
    </cfRule>
  </conditionalFormatting>
  <conditionalFormatting sqref="I4:AX5">
    <cfRule type="containsBlanks" dxfId="166" priority="348">
      <formula>LEN(TRIM(I4))=0</formula>
    </cfRule>
  </conditionalFormatting>
  <conditionalFormatting sqref="AV9:BD9">
    <cfRule type="containsBlanks" dxfId="165" priority="347">
      <formula>LEN(TRIM(AV9))=0</formula>
    </cfRule>
  </conditionalFormatting>
  <conditionalFormatting sqref="AF11:BD11">
    <cfRule type="containsBlanks" dxfId="164" priority="345">
      <formula>LEN(TRIM(AF11))=0</formula>
    </cfRule>
  </conditionalFormatting>
  <conditionalFormatting sqref="AM13:BD14">
    <cfRule type="containsBlanks" dxfId="163" priority="344">
      <formula>LEN(TRIM(AM13))=0</formula>
    </cfRule>
  </conditionalFormatting>
  <conditionalFormatting sqref="C13:AL14">
    <cfRule type="containsBlanks" dxfId="162" priority="343">
      <formula>LEN(TRIM(C13))=0</formula>
    </cfRule>
  </conditionalFormatting>
  <conditionalFormatting sqref="C27:X28">
    <cfRule type="containsBlanks" dxfId="161" priority="342">
      <formula>LEN(TRIM(C27))=0</formula>
    </cfRule>
  </conditionalFormatting>
  <conditionalFormatting sqref="Y27:BD28">
    <cfRule type="containsBlanks" dxfId="160" priority="341">
      <formula>LEN(TRIM(Y27))=0</formula>
    </cfRule>
  </conditionalFormatting>
  <conditionalFormatting sqref="C30:X31">
    <cfRule type="containsBlanks" dxfId="159" priority="340">
      <formula>LEN(TRIM(C30))=0</formula>
    </cfRule>
  </conditionalFormatting>
  <conditionalFormatting sqref="Y30:BD31">
    <cfRule type="containsBlanks" dxfId="158" priority="339">
      <formula>LEN(TRIM(Y30))=0</formula>
    </cfRule>
  </conditionalFormatting>
  <conditionalFormatting sqref="C33:X34">
    <cfRule type="containsBlanks" dxfId="157" priority="338">
      <formula>LEN(TRIM(C33))=0</formula>
    </cfRule>
  </conditionalFormatting>
  <conditionalFormatting sqref="Y33:BD34">
    <cfRule type="containsBlanks" dxfId="156" priority="337">
      <formula>LEN(TRIM(Y33))=0</formula>
    </cfRule>
  </conditionalFormatting>
  <conditionalFormatting sqref="C48">
    <cfRule type="containsBlanks" dxfId="155" priority="336">
      <formula>LEN(TRIM(C48))=0</formula>
    </cfRule>
  </conditionalFormatting>
  <conditionalFormatting sqref="Y89:BD90">
    <cfRule type="containsBlanks" dxfId="154" priority="333">
      <formula>LEN(TRIM(Y89))=0</formula>
    </cfRule>
  </conditionalFormatting>
  <conditionalFormatting sqref="C89:X90">
    <cfRule type="containsBlanks" dxfId="153" priority="334">
      <formula>LEN(TRIM(C89))=0</formula>
    </cfRule>
  </conditionalFormatting>
  <conditionalFormatting sqref="C92:X93">
    <cfRule type="containsBlanks" dxfId="152" priority="332">
      <formula>LEN(TRIM(C92))=0</formula>
    </cfRule>
  </conditionalFormatting>
  <conditionalFormatting sqref="Y92:BD93">
    <cfRule type="containsBlanks" dxfId="151" priority="331">
      <formula>LEN(TRIM(Y92))=0</formula>
    </cfRule>
  </conditionalFormatting>
  <conditionalFormatting sqref="AF87:BD87">
    <cfRule type="containsBlanks" dxfId="150" priority="286">
      <formula>LEN(TRIM(AF87))=0</formula>
    </cfRule>
  </conditionalFormatting>
  <conditionalFormatting sqref="AV83:BD83">
    <cfRule type="containsBlanks" dxfId="149" priority="290">
      <formula>LEN(TRIM(AV83))=0</formula>
    </cfRule>
  </conditionalFormatting>
  <conditionalFormatting sqref="Y172:BD173">
    <cfRule type="containsBlanks" dxfId="148" priority="280">
      <formula>LEN(TRIM(Y172))=0</formula>
    </cfRule>
  </conditionalFormatting>
  <conditionalFormatting sqref="C172:X173">
    <cfRule type="containsBlanks" dxfId="147" priority="281">
      <formula>LEN(TRIM(C172))=0</formula>
    </cfRule>
  </conditionalFormatting>
  <conditionalFormatting sqref="AQ166">
    <cfRule type="containsBlanks" dxfId="146" priority="312">
      <formula>LEN(TRIM(AQ166))=0</formula>
    </cfRule>
  </conditionalFormatting>
  <conditionalFormatting sqref="O11:Q11">
    <cfRule type="containsBlanks" dxfId="145" priority="261">
      <formula>LEN(TRIM(O11))=0</formula>
    </cfRule>
  </conditionalFormatting>
  <conditionalFormatting sqref="AV85:BD85">
    <cfRule type="containsBlanks" dxfId="144" priority="288">
      <formula>LEN(TRIM(AV85))=0</formula>
    </cfRule>
  </conditionalFormatting>
  <conditionalFormatting sqref="C175:X176">
    <cfRule type="containsBlanks" dxfId="143" priority="279">
      <formula>LEN(TRIM(C175))=0</formula>
    </cfRule>
  </conditionalFormatting>
  <conditionalFormatting sqref="I80:AX81">
    <cfRule type="containsBlanks" dxfId="142" priority="289">
      <formula>LEN(TRIM(I80))=0</formula>
    </cfRule>
  </conditionalFormatting>
  <conditionalFormatting sqref="Z189">
    <cfRule type="containsBlanks" dxfId="141" priority="260">
      <formula>LEN(TRIM(Z189))=0</formula>
    </cfRule>
  </conditionalFormatting>
  <conditionalFormatting sqref="AF158:BD158">
    <cfRule type="containsBlanks" dxfId="140" priority="232">
      <formula>LEN(TRIM(AF158))=0</formula>
    </cfRule>
  </conditionalFormatting>
  <conditionalFormatting sqref="Z191">
    <cfRule type="containsBlanks" dxfId="139" priority="259">
      <formula>LEN(TRIM(Z191))=0</formula>
    </cfRule>
  </conditionalFormatting>
  <conditionalFormatting sqref="AL187:AU187">
    <cfRule type="containsBlanks" dxfId="138" priority="252">
      <formula>LEN(TRIM(AL187))=0</formula>
    </cfRule>
  </conditionalFormatting>
  <conditionalFormatting sqref="AV154:BD154">
    <cfRule type="containsBlanks" dxfId="137" priority="235">
      <formula>LEN(TRIM(AV154))=0</formula>
    </cfRule>
  </conditionalFormatting>
  <conditionalFormatting sqref="I151:AX152">
    <cfRule type="containsBlanks" dxfId="136" priority="234">
      <formula>LEN(TRIM(I151))=0</formula>
    </cfRule>
  </conditionalFormatting>
  <conditionalFormatting sqref="AV156:BD156">
    <cfRule type="containsBlanks" dxfId="135" priority="233">
      <formula>LEN(TRIM(AV156))=0</formula>
    </cfRule>
  </conditionalFormatting>
  <conditionalFormatting sqref="AL298:BD298">
    <cfRule type="containsBlanks" dxfId="134" priority="213">
      <formula>LEN(TRIM(AL298))=0</formula>
    </cfRule>
  </conditionalFormatting>
  <conditionalFormatting sqref="C181:X182">
    <cfRule type="containsBlanks" dxfId="133" priority="226">
      <formula>LEN(TRIM(C181))=0</formula>
    </cfRule>
  </conditionalFormatting>
  <conditionalFormatting sqref="C268:X269">
    <cfRule type="containsBlanks" dxfId="132" priority="222">
      <formula>LEN(TRIM(C268))=0</formula>
    </cfRule>
  </conditionalFormatting>
  <conditionalFormatting sqref="Y268:BD269">
    <cfRule type="containsBlanks" dxfId="131" priority="221">
      <formula>LEN(TRIM(Y268))=0</formula>
    </cfRule>
  </conditionalFormatting>
  <conditionalFormatting sqref="C271:X272">
    <cfRule type="containsBlanks" dxfId="130" priority="220">
      <formula>LEN(TRIM(C271))=0</formula>
    </cfRule>
  </conditionalFormatting>
  <conditionalFormatting sqref="Y271:BD272">
    <cfRule type="containsBlanks" dxfId="129" priority="219">
      <formula>LEN(TRIM(Y271))=0</formula>
    </cfRule>
  </conditionalFormatting>
  <conditionalFormatting sqref="C298:U298">
    <cfRule type="containsBlanks" dxfId="128" priority="214">
      <formula>LEN(TRIM(C298))=0</formula>
    </cfRule>
  </conditionalFormatting>
  <conditionalFormatting sqref="C274:X275">
    <cfRule type="containsBlanks" dxfId="127" priority="204">
      <formula>LEN(TRIM(C274))=0</formula>
    </cfRule>
  </conditionalFormatting>
  <conditionalFormatting sqref="Y274:BD275">
    <cfRule type="containsBlanks" dxfId="126" priority="207">
      <formula>LEN(TRIM(Y274))=0</formula>
    </cfRule>
  </conditionalFormatting>
  <conditionalFormatting sqref="Y160:BD161">
    <cfRule type="containsBlanks" dxfId="125" priority="183">
      <formula>LEN(TRIM(Y160))=0</formula>
    </cfRule>
  </conditionalFormatting>
  <conditionalFormatting sqref="Y175:BD176">
    <cfRule type="containsBlanks" dxfId="124" priority="174">
      <formula>LEN(TRIM(Y175))=0</formula>
    </cfRule>
  </conditionalFormatting>
  <conditionalFormatting sqref="Y178:BD179">
    <cfRule type="containsBlanks" dxfId="123" priority="170">
      <formula>LEN(TRIM(Y178))=0</formula>
    </cfRule>
  </conditionalFormatting>
  <conditionalFormatting sqref="Y181:BD182">
    <cfRule type="containsBlanks" dxfId="122" priority="169">
      <formula>LEN(TRIM(Y181))=0</formula>
    </cfRule>
  </conditionalFormatting>
  <conditionalFormatting sqref="D279:BB290">
    <cfRule type="containsBlanks" dxfId="121" priority="350">
      <formula>LEN(TRIM(D279))=0</formula>
    </cfRule>
  </conditionalFormatting>
  <conditionalFormatting sqref="AL189:AU189 AL191:AU191">
    <cfRule type="containsBlanks" dxfId="120" priority="173">
      <formula>LEN(TRIM(AL189))=0</formula>
    </cfRule>
  </conditionalFormatting>
  <conditionalFormatting sqref="AM16:BD17">
    <cfRule type="containsBlanks" dxfId="119" priority="167">
      <formula>LEN(TRIM(AM16))=0</formula>
    </cfRule>
  </conditionalFormatting>
  <conditionalFormatting sqref="D25:BC25">
    <cfRule type="notContainsBlanks" dxfId="118" priority="163">
      <formula>LEN(TRIM(D25))&gt;0</formula>
    </cfRule>
  </conditionalFormatting>
  <conditionalFormatting sqref="C160:X161">
    <cfRule type="containsBlanks" dxfId="117" priority="139">
      <formula>LEN(TRIM(C160))=0</formula>
    </cfRule>
  </conditionalFormatting>
  <conditionalFormatting sqref="AV235:BD235">
    <cfRule type="containsBlanks" dxfId="116" priority="136">
      <formula>LEN(TRIM(AV235))=0</formula>
    </cfRule>
  </conditionalFormatting>
  <conditionalFormatting sqref="C166">
    <cfRule type="containsBlanks" dxfId="115" priority="137">
      <formula>LEN(TRIM(C166))=0</formula>
    </cfRule>
  </conditionalFormatting>
  <conditionalFormatting sqref="C36:X37">
    <cfRule type="containsBlanks" dxfId="114" priority="133">
      <formula>LEN(TRIM(C36))=0</formula>
    </cfRule>
  </conditionalFormatting>
  <conditionalFormatting sqref="Y70:BD71">
    <cfRule type="containsBlanks" dxfId="113" priority="116">
      <formula>LEN(TRIM(Y70))=0</formula>
    </cfRule>
  </conditionalFormatting>
  <conditionalFormatting sqref="C39:X40">
    <cfRule type="containsBlanks" dxfId="112" priority="131">
      <formula>LEN(TRIM(C39))=0</formula>
    </cfRule>
  </conditionalFormatting>
  <conditionalFormatting sqref="I232:AX233">
    <cfRule type="containsBlanks" dxfId="111" priority="135">
      <formula>LEN(TRIM(I232))=0</formula>
    </cfRule>
  </conditionalFormatting>
  <conditionalFormatting sqref="C42">
    <cfRule type="containsBlanks" dxfId="110" priority="126">
      <formula>LEN(TRIM(C42))=0</formula>
    </cfRule>
  </conditionalFormatting>
  <conditionalFormatting sqref="AV237:BD237">
    <cfRule type="containsBlanks" dxfId="109" priority="134">
      <formula>LEN(TRIM(AV237))=0</formula>
    </cfRule>
  </conditionalFormatting>
  <conditionalFormatting sqref="Y36:BD37">
    <cfRule type="notContainsBlanks" dxfId="108" priority="353">
      <formula>LEN(TRIM(Y36))&gt;0</formula>
    </cfRule>
  </conditionalFormatting>
  <conditionalFormatting sqref="AQ42">
    <cfRule type="containsBlanks" dxfId="107" priority="125">
      <formula>LEN(TRIM(AQ42))=0</formula>
    </cfRule>
  </conditionalFormatting>
  <conditionalFormatting sqref="D21:BC21">
    <cfRule type="notContainsBlanks" dxfId="106" priority="129">
      <formula>LEN(TRIM(D21))&gt;0</formula>
    </cfRule>
  </conditionalFormatting>
  <conditionalFormatting sqref="Y39:BD40">
    <cfRule type="notContainsBlanks" dxfId="105" priority="127">
      <formula>LEN(TRIM(Y39))&gt;0</formula>
    </cfRule>
  </conditionalFormatting>
  <conditionalFormatting sqref="Y98:BD99">
    <cfRule type="containsBlanks" dxfId="104" priority="110">
      <formula>LEN(TRIM(Y98))=0</formula>
    </cfRule>
  </conditionalFormatting>
  <conditionalFormatting sqref="C70:X71">
    <cfRule type="containsBlanks" dxfId="103" priority="117">
      <formula>LEN(TRIM(C70))=0</formula>
    </cfRule>
  </conditionalFormatting>
  <conditionalFormatting sqref="D46:BC46">
    <cfRule type="notContainsBlanks" dxfId="102" priority="354">
      <formula>LEN(TRIM(D46))&gt;0</formula>
    </cfRule>
  </conditionalFormatting>
  <conditionalFormatting sqref="S50:BC60">
    <cfRule type="notContainsBlanks" dxfId="101" priority="115">
      <formula>LEN(TRIM(S50))&gt;0</formula>
    </cfRule>
  </conditionalFormatting>
  <conditionalFormatting sqref="S63:BC67">
    <cfRule type="notContainsBlanks" dxfId="100" priority="114">
      <formula>LEN(TRIM(S63))&gt;0</formula>
    </cfRule>
  </conditionalFormatting>
  <conditionalFormatting sqref="C95:X96">
    <cfRule type="containsBlanks" dxfId="99" priority="113">
      <formula>LEN(TRIM(C95))=0</formula>
    </cfRule>
  </conditionalFormatting>
  <conditionalFormatting sqref="Y95:BD96">
    <cfRule type="containsBlanks" dxfId="98" priority="112">
      <formula>LEN(TRIM(Y95))=0</formula>
    </cfRule>
  </conditionalFormatting>
  <conditionalFormatting sqref="Y101:BD102">
    <cfRule type="containsBlanks" dxfId="97" priority="108">
      <formula>LEN(TRIM(Y101))=0</formula>
    </cfRule>
  </conditionalFormatting>
  <conditionalFormatting sqref="C116:X117">
    <cfRule type="containsBlanks" dxfId="96" priority="82">
      <formula>LEN(TRIM(C116))=0</formula>
    </cfRule>
  </conditionalFormatting>
  <conditionalFormatting sqref="C110">
    <cfRule type="containsBlanks" dxfId="95" priority="92">
      <formula>LEN(TRIM(C110))=0</formula>
    </cfRule>
  </conditionalFormatting>
  <conditionalFormatting sqref="Y104:BD105">
    <cfRule type="containsBlanks" dxfId="94" priority="106">
      <formula>LEN(TRIM(Y104))=0</formula>
    </cfRule>
  </conditionalFormatting>
  <conditionalFormatting sqref="Y113:BD114">
    <cfRule type="containsBlanks" dxfId="93" priority="97">
      <formula>LEN(TRIM(Y113))=0</formula>
    </cfRule>
  </conditionalFormatting>
  <conditionalFormatting sqref="C107">
    <cfRule type="containsBlanks" dxfId="92" priority="105">
      <formula>LEN(TRIM(C107))=0</formula>
    </cfRule>
  </conditionalFormatting>
  <conditionalFormatting sqref="AR107">
    <cfRule type="containsBlanks" dxfId="91" priority="104">
      <formula>LEN(TRIM(AR107))=0</formula>
    </cfRule>
  </conditionalFormatting>
  <conditionalFormatting sqref="C98:X99">
    <cfRule type="containsBlanks" dxfId="90" priority="103">
      <formula>LEN(TRIM(C98))=0</formula>
    </cfRule>
  </conditionalFormatting>
  <conditionalFormatting sqref="C101:X102">
    <cfRule type="containsBlanks" dxfId="89" priority="102">
      <formula>LEN(TRIM(C101))=0</formula>
    </cfRule>
  </conditionalFormatting>
  <conditionalFormatting sqref="C104:X105">
    <cfRule type="containsBlanks" dxfId="88" priority="101">
      <formula>LEN(TRIM(C104))=0</formula>
    </cfRule>
  </conditionalFormatting>
  <conditionalFormatting sqref="C128">
    <cfRule type="containsBlanks" dxfId="87" priority="67">
      <formula>LEN(TRIM(C128))=0</formula>
    </cfRule>
  </conditionalFormatting>
  <conditionalFormatting sqref="Y122:BD123">
    <cfRule type="containsBlanks" dxfId="86" priority="88">
      <formula>LEN(TRIM(Y122))=0</formula>
    </cfRule>
  </conditionalFormatting>
  <conditionalFormatting sqref="Y116:BD117">
    <cfRule type="containsBlanks" dxfId="85" priority="95">
      <formula>LEN(TRIM(Y116))=0</formula>
    </cfRule>
  </conditionalFormatting>
  <conditionalFormatting sqref="C122:X123">
    <cfRule type="containsBlanks" dxfId="84" priority="81">
      <formula>LEN(TRIM(C122))=0</formula>
    </cfRule>
  </conditionalFormatting>
  <conditionalFormatting sqref="Y125:BD126">
    <cfRule type="containsBlanks" dxfId="83" priority="86">
      <formula>LEN(TRIM(Y125))=0</formula>
    </cfRule>
  </conditionalFormatting>
  <conditionalFormatting sqref="AR110">
    <cfRule type="containsBlanks" dxfId="82" priority="72">
      <formula>LEN(TRIM(AR110))=0</formula>
    </cfRule>
  </conditionalFormatting>
  <conditionalFormatting sqref="C113:X114">
    <cfRule type="containsBlanks" dxfId="81" priority="83">
      <formula>LEN(TRIM(C113))=0</formula>
    </cfRule>
  </conditionalFormatting>
  <conditionalFormatting sqref="C125:X126">
    <cfRule type="containsBlanks" dxfId="80" priority="79">
      <formula>LEN(TRIM(C125))=0</formula>
    </cfRule>
  </conditionalFormatting>
  <conditionalFormatting sqref="AR128">
    <cfRule type="containsBlanks" dxfId="79" priority="66">
      <formula>LEN(TRIM(AR128))=0</formula>
    </cfRule>
  </conditionalFormatting>
  <conditionalFormatting sqref="C119">
    <cfRule type="containsBlanks" dxfId="78" priority="71">
      <formula>LEN(TRIM(C119))=0</formula>
    </cfRule>
  </conditionalFormatting>
  <conditionalFormatting sqref="AR119">
    <cfRule type="containsBlanks" dxfId="77" priority="70">
      <formula>LEN(TRIM(AR119))=0</formula>
    </cfRule>
  </conditionalFormatting>
  <conditionalFormatting sqref="D140:BC140">
    <cfRule type="notContainsBlanks" dxfId="76" priority="65">
      <formula>LEN(TRIM(D140))&gt;0</formula>
    </cfRule>
  </conditionalFormatting>
  <conditionalFormatting sqref="AR131:BD131">
    <cfRule type="notContainsBlanks" dxfId="75" priority="63">
      <formula>LEN(TRIM(AR131))&gt;0</formula>
    </cfRule>
  </conditionalFormatting>
  <conditionalFormatting sqref="AR133:BD133">
    <cfRule type="notContainsBlanks" dxfId="74" priority="62">
      <formula>LEN(TRIM(AR133))&gt;0</formula>
    </cfRule>
  </conditionalFormatting>
  <conditionalFormatting sqref="AR135:BD135">
    <cfRule type="notContainsBlanks" dxfId="73" priority="61">
      <formula>LEN(TRIM(AR135))&gt;0</formula>
    </cfRule>
  </conditionalFormatting>
  <conditionalFormatting sqref="AR137:BD137">
    <cfRule type="notContainsBlanks" dxfId="72" priority="60">
      <formula>LEN(TRIM(AR137))&gt;0</formula>
    </cfRule>
  </conditionalFormatting>
  <conditionalFormatting sqref="D170:BC170">
    <cfRule type="notContainsBlanks" dxfId="71" priority="59">
      <formula>LEN(TRIM(D170))&gt;0</formula>
    </cfRule>
  </conditionalFormatting>
  <conditionalFormatting sqref="D164:BC164">
    <cfRule type="notContainsBlanks" dxfId="70" priority="57">
      <formula>LEN(TRIM(D164))&gt;0</formula>
    </cfRule>
  </conditionalFormatting>
  <conditionalFormatting sqref="C178:X179">
    <cfRule type="containsBlanks" dxfId="69" priority="55">
      <formula>LEN(TRIM(C178))=0</formula>
    </cfRule>
  </conditionalFormatting>
  <conditionalFormatting sqref="Z187:AK187 Z191:AK191 Z189:AK189">
    <cfRule type="notContainsBlanks" dxfId="68" priority="54">
      <formula>LEN(TRIM(Z187))&gt;0</formula>
    </cfRule>
  </conditionalFormatting>
  <conditionalFormatting sqref="C194:N200">
    <cfRule type="notContainsBlanks" dxfId="67" priority="44">
      <formula>LEN(TRIM(C194))&gt;0</formula>
    </cfRule>
  </conditionalFormatting>
  <conditionalFormatting sqref="AL197:AU197">
    <cfRule type="containsBlanks" dxfId="66" priority="43">
      <formula>LEN(TRIM(AL197))=0</formula>
    </cfRule>
  </conditionalFormatting>
  <conditionalFormatting sqref="Z197:AK197">
    <cfRule type="notContainsBlanks" dxfId="65" priority="42">
      <formula>LEN(TRIM(Z197))&gt;0</formula>
    </cfRule>
  </conditionalFormatting>
  <conditionalFormatting sqref="AL199:AU199">
    <cfRule type="containsBlanks" dxfId="64" priority="41">
      <formula>LEN(TRIM(AL199))=0</formula>
    </cfRule>
  </conditionalFormatting>
  <conditionalFormatting sqref="Z199:AK199">
    <cfRule type="notContainsBlanks" dxfId="63" priority="40">
      <formula>LEN(TRIM(Z199))&gt;0</formula>
    </cfRule>
  </conditionalFormatting>
  <conditionalFormatting sqref="C184:N192">
    <cfRule type="notContainsBlanks" dxfId="62" priority="45">
      <formula>LEN(TRIM(C184))&gt;0</formula>
    </cfRule>
  </conditionalFormatting>
  <conditionalFormatting sqref="C202:N207">
    <cfRule type="notContainsBlanks" dxfId="61" priority="35">
      <formula>LEN(TRIM(C202))&gt;0</formula>
    </cfRule>
  </conditionalFormatting>
  <conditionalFormatting sqref="Z205:AK205">
    <cfRule type="notContainsBlanks" dxfId="60" priority="33">
      <formula>LEN(TRIM(Z205))&gt;0</formula>
    </cfRule>
  </conditionalFormatting>
  <conditionalFormatting sqref="Z207:AK207">
    <cfRule type="notContainsBlanks" dxfId="59" priority="28">
      <formula>LEN(TRIM(Z207))&gt;0</formula>
    </cfRule>
  </conditionalFormatting>
  <conditionalFormatting sqref="AL205:AU205">
    <cfRule type="containsBlanks" dxfId="58" priority="34">
      <formula>LEN(TRIM(AL205))=0</formula>
    </cfRule>
  </conditionalFormatting>
  <conditionalFormatting sqref="AL207:AU207">
    <cfRule type="containsBlanks" dxfId="57" priority="32">
      <formula>LEN(TRIM(AL207))=0</formula>
    </cfRule>
  </conditionalFormatting>
  <conditionalFormatting sqref="D211:BC211">
    <cfRule type="notContainsBlanks" dxfId="56" priority="27">
      <formula>LEN(TRIM(D211))&gt;0</formula>
    </cfRule>
  </conditionalFormatting>
  <conditionalFormatting sqref="Y214:BD215">
    <cfRule type="containsBlanks" dxfId="55" priority="24">
      <formula>LEN(TRIM(Y214))=0</formula>
    </cfRule>
  </conditionalFormatting>
  <conditionalFormatting sqref="C214:X215">
    <cfRule type="containsBlanks" dxfId="54" priority="25">
      <formula>LEN(TRIM(C214))=0</formula>
    </cfRule>
  </conditionalFormatting>
  <conditionalFormatting sqref="Y217:BD218">
    <cfRule type="containsBlanks" dxfId="53" priority="22">
      <formula>LEN(TRIM(Y217))=0</formula>
    </cfRule>
  </conditionalFormatting>
  <conditionalFormatting sqref="AL245:AU245">
    <cfRule type="containsBlanks" dxfId="52" priority="15">
      <formula>LEN(TRIM(AL245))=0</formula>
    </cfRule>
  </conditionalFormatting>
  <conditionalFormatting sqref="Y220:BD221">
    <cfRule type="containsBlanks" dxfId="51" priority="20">
      <formula>LEN(TRIM(Y220))=0</formula>
    </cfRule>
  </conditionalFormatting>
  <conditionalFormatting sqref="AL247:AU247 AL249:AU249">
    <cfRule type="containsBlanks" dxfId="50" priority="14">
      <formula>LEN(TRIM(AL247))=0</formula>
    </cfRule>
  </conditionalFormatting>
  <conditionalFormatting sqref="C217:X218">
    <cfRule type="containsBlanks" dxfId="49" priority="19">
      <formula>LEN(TRIM(C217))=0</formula>
    </cfRule>
  </conditionalFormatting>
  <conditionalFormatting sqref="C220:X221">
    <cfRule type="containsBlanks" dxfId="48" priority="18">
      <formula>LEN(TRIM(C220))=0</formula>
    </cfRule>
  </conditionalFormatting>
  <conditionalFormatting sqref="Z247">
    <cfRule type="containsBlanks" dxfId="47" priority="17">
      <formula>LEN(TRIM(Z247))=0</formula>
    </cfRule>
  </conditionalFormatting>
  <conditionalFormatting sqref="Z249">
    <cfRule type="containsBlanks" dxfId="46" priority="16">
      <formula>LEN(TRIM(Z249))=0</formula>
    </cfRule>
  </conditionalFormatting>
  <conditionalFormatting sqref="AL263:AU263">
    <cfRule type="containsBlanks" dxfId="45" priority="5">
      <formula>LEN(TRIM(AL263))=0</formula>
    </cfRule>
  </conditionalFormatting>
  <conditionalFormatting sqref="Z245:AK245 Z249:AK249 Z247:AK247">
    <cfRule type="notContainsBlanks" dxfId="44" priority="13">
      <formula>LEN(TRIM(Z245))&gt;0</formula>
    </cfRule>
  </conditionalFormatting>
  <conditionalFormatting sqref="C242:N250">
    <cfRule type="notContainsBlanks" dxfId="43" priority="12">
      <formula>LEN(TRIM(C242))&gt;0</formula>
    </cfRule>
  </conditionalFormatting>
  <conditionalFormatting sqref="C252:N258">
    <cfRule type="notContainsBlanks" dxfId="42" priority="11">
      <formula>LEN(TRIM(C252))&gt;0</formula>
    </cfRule>
  </conditionalFormatting>
  <conditionalFormatting sqref="AL255:AU255">
    <cfRule type="containsBlanks" dxfId="41" priority="10">
      <formula>LEN(TRIM(AL255))=0</formula>
    </cfRule>
  </conditionalFormatting>
  <conditionalFormatting sqref="Z255:AK255">
    <cfRule type="notContainsBlanks" dxfId="40" priority="9">
      <formula>LEN(TRIM(Z255))&gt;0</formula>
    </cfRule>
  </conditionalFormatting>
  <conditionalFormatting sqref="AL257:AU257">
    <cfRule type="containsBlanks" dxfId="39" priority="8">
      <formula>LEN(TRIM(AL257))=0</formula>
    </cfRule>
  </conditionalFormatting>
  <conditionalFormatting sqref="Z257:AK257">
    <cfRule type="notContainsBlanks" dxfId="38" priority="7">
      <formula>LEN(TRIM(Z257))&gt;0</formula>
    </cfRule>
  </conditionalFormatting>
  <conditionalFormatting sqref="C260:N265">
    <cfRule type="notContainsBlanks" dxfId="37" priority="6">
      <formula>LEN(TRIM(C260))&gt;0</formula>
    </cfRule>
  </conditionalFormatting>
  <conditionalFormatting sqref="Z263:AK263">
    <cfRule type="notContainsBlanks" dxfId="36" priority="4">
      <formula>LEN(TRIM(Z263))&gt;0</formula>
    </cfRule>
  </conditionalFormatting>
  <conditionalFormatting sqref="Z265:AK265">
    <cfRule type="notContainsBlanks" dxfId="35" priority="2">
      <formula>LEN(TRIM(Z265))&gt;0</formula>
    </cfRule>
  </conditionalFormatting>
  <conditionalFormatting sqref="AL265:AU265">
    <cfRule type="containsBlanks" dxfId="34" priority="3">
      <formula>LEN(TRIM(AL265))=0</formula>
    </cfRule>
  </conditionalFormatting>
  <dataValidations count="52">
    <dataValidation type="date" operator="greaterThan" allowBlank="1" showInputMessage="1" showErrorMessage="1" errorTitle="NEPARVILAN UNOS" error="Nije dobar format unijetog podatka. Pogledajte Upustvo" promptTitle="UPUSTVO ZA UNOS" prompt="Unesite datum izrade aplikacije u formatu 01.01.2019 ili 01-01-2019 _x000a__x000a_Prvi mogući datum koji se može prihvatiti je 01.02.2019 (raniji upis datuma nije moguć)._x000a_" sqref="AV7:BD7" xr:uid="{00000000-0002-0000-0000-000000000000}">
      <formula1>43497</formula1>
    </dataValidation>
    <dataValidation operator="greaterThan" allowBlank="1" showInputMessage="1" showErrorMessage="1" errorTitle="NEPARVILAN UNOS" error="Format datuma morate unijeti kao 01.12.2018" sqref="AV85:BD85 AV83:BD83 AV156:BD156 AV154:BD154 AV237:BD237 AV235:BD235" xr:uid="{00000000-0002-0000-0000-000001000000}"/>
    <dataValidation type="whole" allowBlank="1" showInputMessage="1" showErrorMessage="1" sqref="AL246:AU246 AL190:AU190 AL188:AU188 AL248:AU248" xr:uid="{00000000-0002-0000-0000-000002000000}">
      <formula1>0</formula1>
      <formula2>10000</formula2>
    </dataValidation>
    <dataValidation type="list" allowBlank="1" showInputMessage="1" showErrorMessage="1" errorTitle="NEPRAVILAN UNOS" error="Nije dobar format unijetog podatka. Pogledajte Upustvo" promptTitle="UPUTSTVO ZA POPUNJAVANJE" prompt="Izaberite iz padajuceg meni-a ponudjene opcije. U opcijama se nalaze ponuđene informacije da li je Aplikant (mjesna zajednica) prethodne godine učestvovao sa istim Projektom" sqref="AM16:BD17" xr:uid="{00000000-0002-0000-0000-000003000000}">
      <formula1>"DA - učestvovao je - sredstva odobrena,NE - nije učestvovao,DA - učestvovao je - sredstva NISU odobrena"</formula1>
    </dataValidation>
    <dataValidation allowBlank="1" showInputMessage="1" showErrorMessage="1" errorTitle="NEPARVILAN UNOS" error="Nije dobar format unijetog podatka. Pogledajte Upustvo" promptTitle="UPUTSTVO ZA POPUNJAVANJE" prompt="Upišite naziv Mjesne zajednice (MZ) koja učestvuje u projektu koja pripada konkretnoj Opštini koja vrši apliciranje za projekat." sqref="AF11:BD11" xr:uid="{00000000-0002-0000-0000-000004000000}"/>
    <dataValidation allowBlank="1" showInputMessage="1" showErrorMessage="1" errorTitle="NEPRAVILAN UNOS" error="Nije dobar format unijetog podatka. Pogledajte Upustvo" sqref="D25:BC25" xr:uid="{00000000-0002-0000-0000-000005000000}"/>
    <dataValidation allowBlank="1" showInputMessage="1" showErrorMessage="1" errorTitle="NEPRAVILAN UNOS" error="Nije dobar format unijetog podatka. Pogledajte Upustvo" promptTitle="UPUTSTVO ZA POPUNJAVANJE" prompt="Upišite naziv konkretnog sela u mjesnoj zajednici (MZ) koja učestvuje u projektu koja pripada konkretnoj Opštini koja vrši apliciranje za projekat." sqref="Y33:BD34" xr:uid="{00000000-0002-0000-0000-000006000000}"/>
    <dataValidation type="whole" operator="greaterThan" allowBlank="1" showInputMessage="1" showErrorMessage="1" errorTitle="NEPRAVILAN UNOS" error="Nije dobar format unijetog podatka. Pogledajte Upustvo" promptTitle="UPUTSTVO ZA POPUNJAVANJE" prompt="U polju je potrebno unijeti poslednji dostupan broj domaćinstava u konkretnoj mjesnoj zajednici. Cifra koja se unosi mora biti veća od nule i cijeli broj." sqref="Y39:BD40" xr:uid="{00000000-0002-0000-0000-0000070000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broj stanovnika u konkretnoj mjesnoj zajednici. Cifra koja se unosi mora biti veća od nule i cijeli broj." sqref="Y36:BD37" xr:uid="{00000000-0002-0000-0000-000008000000}">
      <formula1>0</formula1>
    </dataValidation>
    <dataValidation allowBlank="1" showInputMessage="1" showErrorMessage="1" errorTitle="NEPRAVILAN UNOS" error="Nije dobar format unijetog podatka. Pogledajte Upustvo" promptTitle="UPUTSTVO ZA POPUNJAVANJE" prompt="Unesite opisno izvor informacija koji se odnosi na broj stanovnika i domaćinstava mjesne zajednice obuhvaćene projektom čiji su podaci korišćeni na strani br. 1" sqref="D46:BC46" xr:uid="{00000000-0002-0000-0000-000009000000}"/>
    <dataValidation allowBlank="1" showInputMessage="1" showErrorMessage="1" errorTitle="NEPRAVILAN UNOS" error="Nije dobar format unijetog podatka. Pogledajte Upustvo" promptTitle="UPUTSTVO ZA POPUNJAVANJE" prompt="Upisati, po potrebi, neophodne dodatne informacije i podatke (na drugom mjestu nepomenute) koji mogu biti od koristi za ocjenu investicionog eleborata." sqref="S63:BC67" xr:uid="{00000000-0002-0000-0000-00000A000000}"/>
    <dataValidation allowBlank="1" showInputMessage="1" showErrorMessage="1" errorTitle="NEPRAVILAN UNOS" error="Nije dobar format unijetog podatka. Pogledajte Upustvo" promptTitle="UPUTSTVO ZA POPUNJAVANJE" prompt="Opisati projekat sa akcentom na sljedeće cjeline:_x000a_1. Cilj projekta_x000a_2. Dužina puta za asfaltiranje (ukoliko je projekat za putnu infrastrukturu)_x000a_3. Period izgradnje_x000a_4. Početak valorizacije_x000a_5. Trenutni uslovi_x000a_6. Ostalo važno za pomenuti" sqref="S50:BC60" xr:uid="{00000000-0002-0000-0000-00000B000000}"/>
    <dataValidation type="whole" allowBlank="1" showInputMessage="1" showErrorMessage="1" errorTitle="NEPRAVILAN UNOS" error="Nije dobar format unijetog podatka. Pogledajte Upustvo" promptTitle="UPUTSTVO ZA POPUNJAVANJE" prompt="U polju je potrebno unijeti poslednji dostupan broj mjesnih zajednica koje su povezane projektom na način da mogu imati koristi od implementacije projekta. Podatak koji se unosi može biti nula ili veći od nule" sqref="Y70:BD71" xr:uid="{00000000-0002-0000-0000-00000C000000}">
      <formula1>0</formula1>
      <formula2>50</formula2>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UKUPAN broj stanovnika u konkretnoj mjesnoj zajednici a koji je obuhvaćen projektom za koji se aplicira. Cifra koja se unosi mora biti veća od nule i cijeli broj." sqref="Y89:BD90" xr:uid="{00000000-0002-0000-0000-00000D0000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poslednji dostupan UKUPAN broj domaćinstava u konkretnoj mjesnoj zajednici a koji je obuhvaćen projektom za koji se aplicira. Cifra koja se unosi mora biti veća od nule i cijeli broj." sqref="Y92:BD93" xr:uid="{00000000-0002-0000-0000-00000E0000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stanovnika koji su DIREKTNI korisnici projekta u konkretnoj mjesnoj zajednici koji je obuhvaćen projektom za koji se aplicira. Cifra koja se unosi mora biti veća od nule i cijeli broj." sqref="Y95:BD96" xr:uid="{00000000-0002-0000-0000-00000F0000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domaćinstava koji su DIREKTNI korisnici projekta u konkretnoj mjesnoj zajednici koji je obuhvaćen projektom za koji se aplicira. Cifra koja se unosi mora biti veća od nule i cijeli broj." sqref="Y98:BD99" xr:uid="{00000000-0002-0000-0000-000010000000}">
      <formula1>0</formula1>
    </dataValidation>
    <dataValidation allowBlank="1" showInputMessage="1" showErrorMessage="1" errorTitle="NEPRAVILAN UNOS" error="Nije dobar format unijetog podatka. Pogledajte Upustvo" promptTitle="UPUTSTVO ZA POPUNJAVANJE" prompt="Unesite opisno izvor informacija koji se odnosi na broj stanovnika i domaćinstava mjesne zajednice obuhvaćene projektom čiji su podaci korišćeni na strani br. 2" sqref="D140:BC140 D170:BC170 D164:BC164 D211:BC212" xr:uid="{00000000-0002-0000-0000-000011000000}"/>
    <dataValidation type="whole" operator="greaterThan" allowBlank="1" showInputMessage="1" showErrorMessage="1" errorTitle="NEPRAVILAN UNOS" error="Nije dobar format unijetog podatka. Pogledajte Upustvo" promptTitle="UPUTSTVO ZA POPUNJAVANJE" prompt="U polju je potrebno unijeti UKUPAN broj stanovnika koji su INDIREKTNI korisnici projekta u konkretnoj mjesnoj zajednici koji je obuhvaćen projektom za koji se aplicira. Cifra koja se unosi mora biti veća od nule i cijeli broj." sqref="Y101:BD102" xr:uid="{00000000-0002-0000-0000-000012000000}">
      <formula1>0</formula1>
    </dataValidation>
    <dataValidation type="whole" operator="greaterThan" allowBlank="1" showInputMessage="1" showErrorMessage="1" errorTitle="NEPRAVILAN UNOS" error="Nije dobar format unijetog podatka. Pogledajte Upustvo" promptTitle="UPUTSTVO ZA POPUNJAVANJE" prompt="U polju je potrebno unijeti UKUPAN broj domaćinstava koji su INDIREKTNI korisnici projekta u konkretnoj mjesnoj zajednici koji je obuhvaćen projektom za koji se aplicira. Cifra koja se unosi mora biti veća od nule i cijeli broj." sqref="Y104:BD105 Y113:BD114 Y116:BD117 Y122:BD123 Y125:BD126" xr:uid="{00000000-0002-0000-0000-000013000000}">
      <formula1>0</formula1>
    </dataValidation>
    <dataValidation type="whole" operator="greaterThan" allowBlank="1" showInputMessage="1" showErrorMessage="1" errorTitle="NEPRAVILAN UNOS" error="Podatak mora bidi cijeli broj" promptTitle="UPUTSTVO ZA POPUNJAVANJE" prompt="U polju je potrebno unijeti broj direktnih korisnika (broj stanovnika) predložene investicije a koji se odnosi samo na one korisnike koji su obuhvaćeni opisom u koloni." sqref="AR107:BD108" xr:uid="{00000000-0002-0000-0000-000014000000}">
      <formula1>0</formula1>
    </dataValidation>
    <dataValidation type="whole" operator="greaterThan" allowBlank="1" showInputMessage="1" showErrorMessage="1" errorTitle="NEPRAVILAN UNOS" error="Podatak mora bidi cijeli broj" promptTitle="UPUTSTVO ZA POPUNJAVANJE" prompt="U polju je potrebno unijeti broj direktnih korisnika (broj domaćinstava) predložene investicije a koji se odnosi samo na one korisnike koji su obuhvaćeni opisom u koloni." sqref="AR110:BD111" xr:uid="{00000000-0002-0000-0000-000015000000}">
      <formula1>0</formula1>
    </dataValidation>
    <dataValidation type="whole" operator="greaterThan" allowBlank="1" showInputMessage="1" showErrorMessage="1" errorTitle="NEPRAVILAN UNOS" error="Podatak mora bidi cijeli broj" promptTitle="UPUTSTVO ZA POPUNJAVANJE" prompt="U polju je potrebno unijeti broj ŽENA direktnih korisnika predložene investicije a koji se odnosi samo na one korisnike koji su obuhvaćeni opisom u koloni." sqref="AR119:BD120" xr:uid="{00000000-0002-0000-0000-000016000000}">
      <formula1>0</formula1>
    </dataValidation>
    <dataValidation type="whole" operator="greaterThan" allowBlank="1" showInputMessage="1" showErrorMessage="1" errorTitle="NEPRAVILAN UNOS" error="Podatak mora bidi cijeli broj" promptTitle="UPUTSTVO ZA POPUNJAVANJE" prompt="U polju je potrebno unijeti broj mlađih od 40 gd. direktnih korisnika predložene investicije a koji se odnosi samo na one korisnike koji su obuhvaćeni opisom u koloni." sqref="AR128:BD129" xr:uid="{00000000-0002-0000-0000-000017000000}">
      <formula1>0</formula1>
    </dataValidation>
    <dataValidation allowBlank="1" showInputMessage="1" showErrorMessage="1" errorTitle="NEPRAVILAN UNOS" error="Podatak mora bidi cijeli broj" sqref="Y178:BD179" xr:uid="{00000000-0002-0000-0000-000018000000}"/>
    <dataValidation allowBlank="1" showInputMessage="1" showErrorMessage="1" errorTitle="NEPRAVILAN UNOS" error="Nije dobar format unijetog podatka. Pogledajte Upustvo" promptTitle="UPUTSTVO ZA POPUNJAVANJE" prompt="Unesite ime i prezime predsjednika opštine ili mjesne zajednice" sqref="AL298:BD298" xr:uid="{00000000-0002-0000-0000-000019000000}"/>
    <dataValidation type="whole" operator="greaterThanOrEqual" allowBlank="1" showInputMessage="1" showErrorMessage="1" errorTitle="NEPRAVILAN UNOS" error="Nije dobar format unijetog podatka. Pogledajte Upustvo" promptTitle="UPUTSTVO ZA POPUNJAVANJE" prompt="U polju je potrebno unijeti UKUPAN broj katuna koji su INDIREKTNI korisnici projekta u konkretnoj mjesnoj zajednici koji je obuhvaćen projektom za koji se aplicira. Podatak mora biti cijeli broj" sqref="Y160:BD161" xr:uid="{00000000-0002-0000-0000-00001A000000}">
      <formula1>0</formula1>
    </dataValidation>
    <dataValidation type="whole" operator="greaterThanOrEqual" allowBlank="1" showInputMessage="1" showErrorMessage="1" errorTitle="NEPRAVILAN UNOS" error="Podatak mora bidi cijeli broj" promptTitle="UPUTSTVO ZA POPUNJAVANJE" prompt="U polju je potrebno unijeti broj privrednih drušatava, preduzeća, koji se bave jednom od sljedećih djelatnosi (ili kombinovano):_x000a_1. Ovčarastvo_x000a_2. Kozarstvo_x000a_3. Proizvodnja sjemenskog krompira_x000a_4. Proizvodnja bobičastog voća" sqref="AQ166:BD167" xr:uid="{00000000-0002-0000-0000-00001B000000}">
      <formula1>0</formula1>
    </dataValidation>
    <dataValidation type="decimal" operator="greaterThan" allowBlank="1" showInputMessage="1" showErrorMessage="1" errorTitle="NEPRAVILAN UNOS" error="Nije dobar format unijetog podatka. Pogledajte Upustvo" promptTitle="UPUTSTVO ZA POPUNJAVANJE" prompt="U polju je potrebno unijeti Ukupno raspoloživu površinu zemlje u HA koja se koristi za obrađivanje zemljišta" sqref="Y172:BD173" xr:uid="{00000000-0002-0000-0000-00001C000000}">
      <formula1>0</formula1>
    </dataValidation>
    <dataValidation type="decimal" operator="greaterThan" allowBlank="1" showInputMessage="1" showErrorMessage="1" errorTitle="NEPRAVILAN UNOS" error="Nije dobar format unijetog podatka. Pogledajte Upustvo" promptTitle="UPUTSTVO ZA POPUNJAVANJE" prompt="U polju je potrebno unijeti Ukupno raspoloživu površinu zemlje u HA koja se koristi za uzgoj stoke" sqref="Y175:BD176" xr:uid="{00000000-0002-0000-0000-00001D000000}">
      <formula1>0</formula1>
    </dataValidation>
    <dataValidation type="whole" operator="greaterThanOrEqual" allowBlank="1" showInputMessage="1" showErrorMessage="1" errorTitle="NEPRAVILAN UNOS" error="Nije dobar format unijetog podatka. Pogledajte Upustvo" promptTitle="UPUTSTVO ZA POPUNJAVANJE" prompt="U polju je potrebno unijeti broj privrednih drušatava, preduzeća nezavisno kojom djelatnošću se bave_x000a__x000a_" sqref="Y181:BD182" xr:uid="{00000000-0002-0000-0000-00001E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goveda na teritoriji obuhvaćenoj mjesnom zajednici" sqref="AL187:AU187" xr:uid="{00000000-0002-0000-0000-00001F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ovaca na teritoriji obuhvaćenoj mjesnom zajednici" sqref="AL189:AU189" xr:uid="{00000000-0002-0000-0000-000020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koza na teritoriji obuhvaćenoj mjesnom zajednici" sqref="AL191:AU191" xr:uid="{00000000-0002-0000-0000-000021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goveda na teritoriji obuhvaćenoj mjesnom zajednici nakon 15 godina" sqref="AL245:AU245" xr:uid="{00000000-0002-0000-0000-000022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ovaca na teritoriji obuhvaćenoj mjesnom zajednici nakon 15 godina" sqref="AL247:AU247" xr:uid="{00000000-0002-0000-0000-000023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 broj koza na teritoriji obuhvaćenoj mjesnom zajednici nakon 15 godina" sqref="AL249:AU249" xr:uid="{00000000-0002-0000-0000-000024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alina i bobičastog voća" sqref="AL197:AU197" xr:uid="{00000000-0002-0000-0000-000025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sjemenskog krompira" sqref="AL199:AU199" xr:uid="{00000000-0002-0000-0000-000026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alina i bobičastog voća" sqref="AL255:AU255" xr:uid="{00000000-0002-0000-0000-000027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sjemenskog krompira" sqref="AL257:AU257" xr:uid="{00000000-0002-0000-0000-000028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lijeka i mliječnih prerađevina" sqref="AL205:AU205" xr:uid="{00000000-0002-0000-0000-000029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lijeka i mliječnih prerađevina" sqref="AL263:AU263" xr:uid="{00000000-0002-0000-0000-00002A000000}">
      <formula1>0</formula1>
    </dataValidation>
    <dataValidation type="whole" operator="greaterThanOrEqual" allowBlank="1" showInputMessage="1" showErrorMessage="1" errorTitle="NEPRAVILAN UNOS" error="Nije dobar format unijetog podatka. Pogledajte Upustvo" promptTitle="UPUTSTVO ZA POPUNJAVANJE" prompt="Unesite trenutan broj HA zemlje koja se obrađuje u cilju proizvodnje mesa i mesnih prerađevina" sqref="AL207:AU207" xr:uid="{00000000-0002-0000-0000-00002B000000}">
      <formula1>0</formula1>
    </dataValidation>
    <dataValidation type="whole" operator="greaterThanOrEqual" allowBlank="1" showInputMessage="1" showErrorMessage="1" errorTitle="NEPRAVILAN UNOS" error="Nije dobar format unijetog podatka. Pogledajte Upustvo" promptTitle="UPUTSTVO ZA POPUNJAVANJE" prompt="Unesite očekivani broj HA zemlje koja se obrađuje u cilju proizvodnje mesa i mesnih prerađevina" sqref="AL265:AU265" xr:uid="{00000000-0002-0000-0000-00002C000000}">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stanovnika nakon perioda od 15 godina. Ukupan broj računajte na način što na postojeći broj stanovnika dodajete novi prirast i unosite ukupan broj stanovnika nakon 15 godina" sqref="Y214:BD215" xr:uid="{00000000-0002-0000-0000-00002D000000}">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ŽENSKOG stanovništva nakon perioda od 15 godina. Ukupan broj ŽENA računajte na način što na postojeći broj stanovnika ŽENSKOG pola dodajete novi prirast i unosite ukupan broj stanovnika ŽENSKOG pola nakon 15 godina" sqref="Y217:BD218" xr:uid="{00000000-0002-0000-0000-00002E000000}">
      <formula1>0</formula1>
    </dataValidation>
    <dataValidation type="whole" operator="greaterThan" allowBlank="1" showInputMessage="1" showErrorMessage="1" errorTitle="NEPRAVILAN UNOS" error="Nije dobar format unijetog podatka. Pogledajte Upustvo" promptTitle="UPUTSTVO ZA POPUNJAVANJE" prompt="Unesite ukupan očekivani porast broja stanovnika MLAĐIH od 40 gd. nakon perioda od 15 godina. Ukupan broj  računajte na način što na postojeći broj stanovnika MLAĐIH od 40 gd. dodajete novi prirast i unosite ukupan broj stanovnika MLAĐIH od 40 gd." sqref="Y220:BD221" xr:uid="{00000000-0002-0000-0000-00002F000000}">
      <formula1>0</formula1>
    </dataValidation>
    <dataValidation type="decimal" operator="greaterThan" allowBlank="1" showInputMessage="1" showErrorMessage="1" errorTitle="NEPRAVILAN UNOS" error="Nije dobar format unijetog podatka. Pogledajte Upustvo" promptTitle="UPUTSTVO ZA POPUNJAVANJE" prompt="Unijeti ukupan iznos predvišene investicije. Podatke unositi bez tačaka koje odvajaju hiljade ili desetine hiljada" sqref="Y268:BD269" xr:uid="{00000000-0002-0000-0000-000030000000}">
      <formula1>0</formula1>
    </dataValidation>
    <dataValidation type="decimal" operator="greaterThan" allowBlank="1" showInputMessage="1" showErrorMessage="1" errorTitle="NEPRAVILAN UNOS" error="Nije dobar format unijetog podatka. Pogledajte Upustvo" promptTitle="UPUTSTVO ZA POPUNJAVANJE" prompt="Unijeti dio iznosa predvišene investicije koji pokriva lokalna samouprava. Podatke unositi bez tačaka koje odvajaju hiljade ili desetine hiljada" sqref="Y271:BD272" xr:uid="{00000000-0002-0000-0000-000031000000}">
      <formula1>0</formula1>
    </dataValidation>
    <dataValidation type="decimal" operator="greaterThan" allowBlank="1" showInputMessage="1" showErrorMessage="1" errorTitle="NEPRAVILAN UNOS" error="Nije dobar format unijetog podatka. Pogledajte Upustvo" promptTitle="UPUTSTVO ZA POPUNJAVANJE" prompt="Unijeti dio iznosa predvišene investicije koji pokriva lokalno stanovništvo. Podatke unositi bez tačaka koje odvajaju hiljade ili desetine hiljada" sqref="Y274:BD275" xr:uid="{00000000-0002-0000-0000-000032000000}">
      <formula1>0</formula1>
    </dataValidation>
    <dataValidation allowBlank="1" showInputMessage="1" showErrorMessage="1" errorTitle="NEPRAVILAN UNOS" error="Nije dobar format unijetog podatka. Pogledajte Upustvo" promptTitle="UPUTSTVO ZA POPUNJAVANJE" prompt="Unesite ime i prezime osobe koja je popunjavala aplikaciju" sqref="C298:U298" xr:uid="{00000000-0002-0000-0000-000033000000}"/>
  </dataValidations>
  <pageMargins left="0" right="0" top="0" bottom="0" header="0.31496062992125984" footer="0.31496062992125984"/>
  <pageSetup paperSize="9" orientation="portrait" r:id="rId1"/>
  <extLst>
    <ext xmlns:x14="http://schemas.microsoft.com/office/spreadsheetml/2009/9/main" uri="{78C0D931-6437-407d-A8EE-F0AAD7539E65}">
      <x14:conditionalFormattings>
        <x14:conditionalFormatting xmlns:xm="http://schemas.microsoft.com/office/excel/2006/main">
          <x14:cfRule type="cellIs" priority="159" operator="equal" id="{2004EAE5-05F3-48B9-ABC7-DF3803539EE7}">
            <xm:f>Podesavanja!$E$27&gt;1</xm:f>
            <x14:dxf>
              <fill>
                <patternFill>
                  <bgColor theme="0"/>
                </patternFill>
              </fill>
            </x14:dxf>
          </x14:cfRule>
          <xm:sqref>D25:BC25</xm:sqref>
        </x14:conditionalFormatting>
        <x14:conditionalFormatting xmlns:xm="http://schemas.microsoft.com/office/excel/2006/main">
          <x14:cfRule type="cellIs" priority="128" operator="equal" id="{F03F67A7-EF96-4FA7-AF81-AA26C53E407A}">
            <xm:f>Podesavanja!$E$27&gt;1</xm:f>
            <x14:dxf>
              <fill>
                <patternFill>
                  <bgColor theme="0"/>
                </patternFill>
              </fill>
            </x14:dxf>
          </x14:cfRule>
          <xm:sqref>D21:BC21</xm:sqref>
        </x14:conditionalFormatting>
        <x14:conditionalFormatting xmlns:xm="http://schemas.microsoft.com/office/excel/2006/main">
          <x14:cfRule type="cellIs" priority="119" operator="equal" id="{34306814-AC0E-4A93-81BB-A093398A3966}">
            <xm:f>Podesavanja!$I$31&lt;2</xm:f>
            <x14:dxf>
              <fill>
                <patternFill>
                  <bgColor theme="2"/>
                </patternFill>
              </fill>
            </x14:dxf>
          </x14:cfRule>
          <xm:sqref>D46:BC46</xm:sqref>
        </x14:conditionalFormatting>
        <x14:conditionalFormatting xmlns:xm="http://schemas.microsoft.com/office/excel/2006/main">
          <x14:cfRule type="cellIs" priority="64" operator="equal" id="{2E5AA84F-A2EC-4356-859F-9F80E1CB8E59}">
            <xm:f>Podesavanja!$I$31&lt;2</xm:f>
            <x14:dxf>
              <fill>
                <patternFill>
                  <bgColor theme="2"/>
                </patternFill>
              </fill>
            </x14:dxf>
          </x14:cfRule>
          <xm:sqref>D140:BC140</xm:sqref>
        </x14:conditionalFormatting>
        <x14:conditionalFormatting xmlns:xm="http://schemas.microsoft.com/office/excel/2006/main">
          <x14:cfRule type="cellIs" priority="58" operator="equal" id="{DD23FD7A-4183-4CC3-A9CB-6112564B1705}">
            <xm:f>Podesavanja!$I$31&lt;2</xm:f>
            <x14:dxf>
              <fill>
                <patternFill>
                  <bgColor theme="2"/>
                </patternFill>
              </fill>
            </x14:dxf>
          </x14:cfRule>
          <xm:sqref>D170:BC170</xm:sqref>
        </x14:conditionalFormatting>
        <x14:conditionalFormatting xmlns:xm="http://schemas.microsoft.com/office/excel/2006/main">
          <x14:cfRule type="cellIs" priority="56" operator="equal" id="{D6C3A1CA-76A1-4486-BF5C-A419D9031587}">
            <xm:f>Podesavanja!$I$31&lt;2</xm:f>
            <x14:dxf>
              <fill>
                <patternFill>
                  <bgColor theme="2"/>
                </patternFill>
              </fill>
            </x14:dxf>
          </x14:cfRule>
          <xm:sqref>D164:BC164</xm:sqref>
        </x14:conditionalFormatting>
        <x14:conditionalFormatting xmlns:xm="http://schemas.microsoft.com/office/excel/2006/main">
          <x14:cfRule type="cellIs" priority="26" operator="equal" id="{514BA751-1723-4FA4-A7DE-D98104FD8E93}">
            <xm:f>Podesavanja!$I$31&lt;2</xm:f>
            <x14:dxf>
              <fill>
                <patternFill>
                  <bgColor theme="2"/>
                </patternFill>
              </fill>
            </x14:dxf>
          </x14:cfRule>
          <xm:sqref>D211:BC211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errorTitle="NEPRAVILAN UNOS" error="Nije dobar format unijetog podatka. Pogledajte Upustvo" promptTitle="UPUTSTVO ZA POPUNJAVANJE" prompt="Izaberite iz padajuceg meni-a ponudjene opcije. U opcijema se nalaze vrste aplikacija za projekat za koji se aplicira" xr:uid="{00000000-0002-0000-0000-000034000000}">
          <x14:formula1>
            <xm:f>Podesavanja!$B$3:$B$5</xm:f>
          </x14:formula1>
          <xm:sqref>I4:AX5</xm:sqref>
        </x14:dataValidation>
        <x14:dataValidation type="list" operator="greaterThan" allowBlank="1" showInputMessage="1" showErrorMessage="1" errorTitle="NEPARVILAN UNOS" error="Nije dobar format unijetog podatka. Pogledajte Upustvo" promptTitle="UPUTSTVO ZA POPUNJAVANJE" prompt="Izaberite iz padajuceg meni-a ponudjene opcije. U opcijema se nalaze nazivi Opština koje mogu da vrše apliciranje za projekat. Odaberite jednu (vašu)." xr:uid="{00000000-0002-0000-0000-000035000000}">
          <x14:formula1>
            <xm:f>Podesavanja!$B$9:$B$15</xm:f>
          </x14:formula1>
          <xm:sqref>AV9:BD9</xm:sqref>
        </x14:dataValidation>
        <x14:dataValidation type="list" allowBlank="1" showInputMessage="1" showErrorMessage="1" errorTitle="NEPRAVILAN UNOS" error="Nije dobar format unijetog podatka. Pogledajte Upustvo" promptTitle="UPUTSTVO ZA POPUNJAVANJE" prompt="Izaberite iz padajuceg meni-a ponudjene opcije. U opcijema se nalaze nazivi projekata koje treba odabrati za koji je Aplikant prethodne godine čuestvovao. Ovaj podatak je važan isključivo ako je Aplikant učestvovao u projektu" xr:uid="{00000000-0002-0000-0000-000036000000}">
          <x14:formula1>
            <xm:f>Podesavanja!$N$9:$N$21</xm:f>
          </x14:formula1>
          <xm:sqref>D21:BC21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E72"/>
  <sheetViews>
    <sheetView workbookViewId="0">
      <selection activeCell="E72" sqref="E72"/>
    </sheetView>
  </sheetViews>
  <sheetFormatPr defaultRowHeight="12.75" x14ac:dyDescent="0.25"/>
  <cols>
    <col min="1" max="1" width="3.28515625" style="1" customWidth="1"/>
    <col min="2" max="2" width="104.7109375" style="3" customWidth="1"/>
    <col min="3" max="3" width="54" style="4" customWidth="1"/>
    <col min="4" max="16384" width="9.140625" style="1"/>
  </cols>
  <sheetData>
    <row r="4" spans="2:5" s="7" customFormat="1" ht="30.75" customHeight="1" x14ac:dyDescent="0.25">
      <c r="B4" s="5" t="s">
        <v>33</v>
      </c>
      <c r="C4" s="6">
        <f>+'Aplikacija za kredit'!I4</f>
        <v>0</v>
      </c>
      <c r="D4" s="141" t="s">
        <v>162</v>
      </c>
      <c r="E4" s="154" t="s">
        <v>163</v>
      </c>
    </row>
    <row r="5" spans="2:5" ht="12.75" customHeight="1" x14ac:dyDescent="0.25">
      <c r="B5" s="148" t="str">
        <f>+'Aplikacija za kredit'!D16</f>
        <v xml:space="preserve"> Da li je aplikant u okviru projekta IFAD konkurisao prethodne godine sa ISTIM projektom</v>
      </c>
      <c r="C5" s="142">
        <f>+'Aplikacija za kredit'!AM16</f>
        <v>0</v>
      </c>
      <c r="D5" s="151">
        <v>1</v>
      </c>
      <c r="E5" s="156">
        <f>+COUNTA('Aplikacija za kredit'!AM16)</f>
        <v>0</v>
      </c>
    </row>
    <row r="6" spans="2:5" ht="12.75" customHeight="1" x14ac:dyDescent="0.25">
      <c r="B6" s="148" t="str">
        <f>+'Aplikacija za kredit'!D19</f>
        <v/>
      </c>
      <c r="C6" s="142">
        <f>+'Aplikacija za kredit'!D21</f>
        <v>0</v>
      </c>
      <c r="D6" s="151">
        <v>0</v>
      </c>
      <c r="E6" s="156">
        <v>0</v>
      </c>
    </row>
    <row r="7" spans="2:5" s="2" customFormat="1" ht="12.75" customHeight="1" x14ac:dyDescent="0.25">
      <c r="B7" s="149" t="str">
        <f>+'Aplikacija za kredit'!D23</f>
        <v/>
      </c>
      <c r="C7" s="143" t="str">
        <f>+'Aplikacija za kredit'!D25</f>
        <v/>
      </c>
      <c r="D7" s="153">
        <v>0</v>
      </c>
      <c r="E7" s="155">
        <v>0</v>
      </c>
    </row>
    <row r="8" spans="2:5" ht="12.75" customHeight="1" x14ac:dyDescent="0.25">
      <c r="B8" s="148" t="str">
        <f>+'Aplikacija za kredit'!C27</f>
        <v>OPŠTINA</v>
      </c>
      <c r="C8" s="144" t="str">
        <f>+'Aplikacija za kredit'!Y27</f>
        <v xml:space="preserve"> </v>
      </c>
      <c r="D8" s="151">
        <v>1</v>
      </c>
      <c r="E8" s="156">
        <f>+COUNTA('Aplikacija za kredit'!Y27)</f>
        <v>1</v>
      </c>
    </row>
    <row r="9" spans="2:5" s="2" customFormat="1" ht="12.75" customHeight="1" x14ac:dyDescent="0.25">
      <c r="B9" s="150" t="str">
        <f>+'Aplikacija za kredit'!C30</f>
        <v>MJESNA ZAJEDNICA</v>
      </c>
      <c r="C9" s="143" t="str">
        <f>+'Aplikacija za kredit'!Y30</f>
        <v xml:space="preserve"> </v>
      </c>
      <c r="D9" s="153">
        <v>1</v>
      </c>
      <c r="E9" s="155">
        <f>+COUNTA('Aplikacija za kredit'!Y30)</f>
        <v>1</v>
      </c>
    </row>
    <row r="10" spans="2:5" ht="12.75" customHeight="1" x14ac:dyDescent="0.25">
      <c r="B10" s="148" t="str">
        <f>+'Aplikacija za kredit'!C33</f>
        <v>SELO (ZASEOK)</v>
      </c>
      <c r="C10" s="145">
        <f>+'Aplikacija za kredit'!Y33</f>
        <v>0</v>
      </c>
      <c r="D10" s="151">
        <v>1</v>
      </c>
      <c r="E10" s="156">
        <f>+COUNTA('Aplikacija za kredit'!Y33)</f>
        <v>0</v>
      </c>
    </row>
    <row r="11" spans="2:5" ht="12.75" customHeight="1" x14ac:dyDescent="0.25">
      <c r="B11" s="148" t="str">
        <f>+'Aplikacija za kredit'!C36</f>
        <v xml:space="preserve">Ukupan broj stanovnika u mjesnoj zajednici  Opština </v>
      </c>
      <c r="C11" s="144">
        <f>+'Aplikacija za kredit'!Y36</f>
        <v>0</v>
      </c>
      <c r="D11" s="151">
        <v>1</v>
      </c>
      <c r="E11" s="156">
        <f>+COUNTA('Aplikacija za kredit'!Y36)</f>
        <v>0</v>
      </c>
    </row>
    <row r="12" spans="2:5" ht="12.75" customHeight="1" x14ac:dyDescent="0.25">
      <c r="B12" s="148" t="str">
        <f>+'Aplikacija za kredit'!C39</f>
        <v xml:space="preserve">Ukupan broj domaćinstava u mjesnoj zajednici  Opština </v>
      </c>
      <c r="C12" s="144">
        <f>+'Aplikacija za kredit'!Y39</f>
        <v>0</v>
      </c>
      <c r="D12" s="151">
        <v>1</v>
      </c>
      <c r="E12" s="156">
        <f>+COUNTA('Aplikacija za kredit'!Y39)</f>
        <v>0</v>
      </c>
    </row>
    <row r="13" spans="2:5" ht="12.75" customHeight="1" x14ac:dyDescent="0.25">
      <c r="B13" s="148" t="str">
        <f>+'Aplikacija za kredit'!C42</f>
        <v>Prosječan broj članova u domaćinstvu obuhvaćenim projektom:
(izvdene formula: F(x) = broj stanovika / broj domaćinstava</v>
      </c>
      <c r="C13" s="146" t="str">
        <f>+'Aplikacija za kredit'!AQ42</f>
        <v xml:space="preserve"> </v>
      </c>
      <c r="D13" s="151">
        <v>0</v>
      </c>
      <c r="E13" s="156">
        <v>0</v>
      </c>
    </row>
    <row r="14" spans="2:5" ht="12.75" customHeight="1" x14ac:dyDescent="0.25">
      <c r="B14" s="148" t="str">
        <f>+'Aplikacija za kredit'!D45</f>
        <v xml:space="preserve"> </v>
      </c>
      <c r="C14" s="145" t="str">
        <f>+'Aplikacija za kredit'!D46</f>
        <v>IZVOR INFORMACIJA</v>
      </c>
      <c r="D14" s="151">
        <v>1</v>
      </c>
      <c r="E14" s="156">
        <f>+COUNTA('Aplikacija za kredit'!D46)</f>
        <v>1</v>
      </c>
    </row>
    <row r="15" spans="2:5" ht="12.75" customHeight="1" x14ac:dyDescent="0.25">
      <c r="B15" s="148" t="str">
        <f>CONCATENATE('Aplikacija za kredit'!C48," ","-"," ",'Aplikacija za kredit'!S48)</f>
        <v>KRATAK OPIS PROJEKTA (tehnički opis radova, karakteristike i sl.) - Opis</v>
      </c>
      <c r="C15" s="146" t="str">
        <f>+'Aplikacija za kredit'!S50</f>
        <v>Povrećanje kvaliteta života i standarda</v>
      </c>
      <c r="D15" s="151">
        <v>1</v>
      </c>
      <c r="E15" s="156">
        <f>+COUNTA('Aplikacija za kredit'!S50)</f>
        <v>1</v>
      </c>
    </row>
    <row r="16" spans="2:5" ht="12.75" customHeight="1" x14ac:dyDescent="0.25">
      <c r="B16" s="148" t="str">
        <f>CONCATENATE('Aplikacija za kredit'!C48," ","-"," ",'Aplikacija za kredit'!S61)</f>
        <v>KRATAK OPIS PROJEKTA (tehnički opis radova, karakteristike i sl.) - Ostalo opisati</v>
      </c>
      <c r="C16" s="146" t="str">
        <f>+'Aplikacija za kredit'!S63</f>
        <v>nema dopunskih podataka koji su važni</v>
      </c>
      <c r="D16" s="151">
        <v>1</v>
      </c>
      <c r="E16" s="156">
        <f>+COUNTA('Aplikacija za kredit'!S63)</f>
        <v>1</v>
      </c>
    </row>
    <row r="17" spans="2:5" ht="12.75" customHeight="1" x14ac:dyDescent="0.25">
      <c r="B17" s="148" t="str">
        <f>+'Aplikacija za kredit'!C70</f>
        <v>Ukupan broj mjesenih zajednica obuhvaćenih projektom (okolnih i poslovno povezanih)</v>
      </c>
      <c r="C17" s="144">
        <f>+'Aplikacija za kredit'!Y70</f>
        <v>0</v>
      </c>
      <c r="D17" s="151">
        <v>1</v>
      </c>
      <c r="E17" s="156">
        <f>+COUNTA('Aplikacija za kredit'!Y70)</f>
        <v>0</v>
      </c>
    </row>
    <row r="18" spans="2:5" ht="20.100000000000001" customHeight="1" x14ac:dyDescent="0.25">
      <c r="B18" s="325" t="s">
        <v>164</v>
      </c>
      <c r="C18" s="325"/>
      <c r="D18" s="157">
        <f>SUM(D5:D17)</f>
        <v>10</v>
      </c>
      <c r="E18" s="157">
        <f>SUM(E5:E17)</f>
        <v>5</v>
      </c>
    </row>
    <row r="19" spans="2:5" ht="12.75" customHeight="1" x14ac:dyDescent="0.25">
      <c r="B19" s="148" t="str">
        <f>+'Aplikacija za kredit'!C89</f>
        <v>Ukupan broj stanovnika obuhvaćen konkretnim projektom</v>
      </c>
      <c r="C19" s="144">
        <f>+'Aplikacija za kredit'!Y89</f>
        <v>0</v>
      </c>
      <c r="D19" s="151">
        <v>1</v>
      </c>
      <c r="E19" s="156">
        <f>+COUNTA('Aplikacija za kredit'!Y89)</f>
        <v>0</v>
      </c>
    </row>
    <row r="20" spans="2:5" ht="12.75" customHeight="1" x14ac:dyDescent="0.25">
      <c r="B20" s="148" t="str">
        <f>+'Aplikacija za kredit'!C92</f>
        <v>Ukupan broj domaćinstava obuhvaćen konkretnim projektom</v>
      </c>
      <c r="C20" s="144">
        <f>+'Aplikacija za kredit'!Y92</f>
        <v>0</v>
      </c>
      <c r="D20" s="151">
        <v>1</v>
      </c>
      <c r="E20" s="156">
        <f>+COUNTA('Aplikacija za kredit'!Y92)</f>
        <v>0</v>
      </c>
    </row>
    <row r="21" spans="2:5" x14ac:dyDescent="0.25">
      <c r="B21" s="148" t="str">
        <f>+'Aplikacija za kredit'!C95</f>
        <v>Ukupan broj DIREKTNIH stanovnika obuhvaćen konkretnim projektom</v>
      </c>
      <c r="C21" s="144">
        <f>+'Aplikacija za kredit'!Y95</f>
        <v>0</v>
      </c>
      <c r="D21" s="151">
        <v>1</v>
      </c>
      <c r="E21" s="156">
        <f>+COUNTA('Aplikacija za kredit'!Y95)</f>
        <v>0</v>
      </c>
    </row>
    <row r="22" spans="2:5" x14ac:dyDescent="0.25">
      <c r="B22" s="148" t="str">
        <f>+'Aplikacija za kredit'!C98</f>
        <v>Ukupan broj DIREKTNIH domaćinstava obuhvaćen konkretnim projektom</v>
      </c>
      <c r="C22" s="144">
        <f>+'Aplikacija za kredit'!Y98</f>
        <v>0</v>
      </c>
      <c r="D22" s="151">
        <v>1</v>
      </c>
      <c r="E22" s="156">
        <f>+COUNTA('Aplikacija za kredit'!Y98)</f>
        <v>0</v>
      </c>
    </row>
    <row r="23" spans="2:5" x14ac:dyDescent="0.25">
      <c r="B23" s="148" t="str">
        <f>+'Aplikacija za kredit'!C101</f>
        <v>Ukupan broj INDIREKTNIH stanovnika obuhvaćen konkretnim projektom</v>
      </c>
      <c r="C23" s="144">
        <f>+'Aplikacija za kredit'!Y101</f>
        <v>0</v>
      </c>
      <c r="D23" s="151">
        <v>1</v>
      </c>
      <c r="E23" s="156">
        <f>+COUNTA('Aplikacija za kredit'!Y101)</f>
        <v>0</v>
      </c>
    </row>
    <row r="24" spans="2:5" x14ac:dyDescent="0.25">
      <c r="B24" s="148" t="str">
        <f>+'Aplikacija za kredit'!C104</f>
        <v>Ukupan broj INDIREKTNIH domaćinstava obuhvaćen konkretnim projektom</v>
      </c>
      <c r="C24" s="144">
        <f>+'Aplikacija za kredit'!Y104</f>
        <v>0</v>
      </c>
      <c r="D24" s="151">
        <v>1</v>
      </c>
      <c r="E24" s="156">
        <f>+COUNTA('Aplikacija za kredit'!Y104)</f>
        <v>0</v>
      </c>
    </row>
    <row r="25" spans="2:5" x14ac:dyDescent="0.25">
      <c r="B25" s="148" t="str">
        <f>+'Aplikacija za kredit'!C107</f>
        <v/>
      </c>
      <c r="C25" s="144">
        <f>+'Aplikacija za kredit'!AR107</f>
        <v>0</v>
      </c>
      <c r="D25" s="151">
        <v>1</v>
      </c>
      <c r="E25" s="156">
        <f>+COUNTA('Aplikacija za kredit'!AR107)</f>
        <v>0</v>
      </c>
    </row>
    <row r="26" spans="2:5" x14ac:dyDescent="0.25">
      <c r="B26" s="148" t="str">
        <f>+'Aplikacija za kredit'!C110</f>
        <v/>
      </c>
      <c r="C26" s="144">
        <f>+'Aplikacija za kredit'!AR110</f>
        <v>0</v>
      </c>
      <c r="D26" s="151">
        <v>1</v>
      </c>
      <c r="E26" s="156">
        <f>+COUNTA('Aplikacija za kredit'!AR110)</f>
        <v>0</v>
      </c>
    </row>
    <row r="27" spans="2:5" x14ac:dyDescent="0.25">
      <c r="B27" s="148" t="str">
        <f>+'Aplikacija za kredit'!C113</f>
        <v>Ukupan broj žena obuhvaćen konkretnim projektom (DIREKTNIH korisnika)</v>
      </c>
      <c r="C27" s="144">
        <f>+'Aplikacija za kredit'!Y113</f>
        <v>0</v>
      </c>
      <c r="D27" s="151">
        <v>1</v>
      </c>
      <c r="E27" s="156">
        <f>+COUNTA('Aplikacija za kredit'!Y113)</f>
        <v>0</v>
      </c>
    </row>
    <row r="28" spans="2:5" x14ac:dyDescent="0.25">
      <c r="B28" s="148" t="str">
        <f>+'Aplikacija za kredit'!C116</f>
        <v>Ukupan broj žena obuhvaćen konkretnim projektom (INDIREKTNIH korisnika)</v>
      </c>
      <c r="C28" s="144">
        <f>+'Aplikacija za kredit'!Y116</f>
        <v>0</v>
      </c>
      <c r="D28" s="151">
        <v>1</v>
      </c>
      <c r="E28" s="156">
        <f>+COUNTA('Aplikacija za kredit'!Y116)</f>
        <v>0</v>
      </c>
    </row>
    <row r="29" spans="2:5" x14ac:dyDescent="0.25">
      <c r="B29" s="148" t="str">
        <f>+'Aplikacija za kredit'!C119</f>
        <v/>
      </c>
      <c r="C29" s="144">
        <f>+'Aplikacija za kredit'!AR119</f>
        <v>0</v>
      </c>
      <c r="D29" s="151">
        <v>1</v>
      </c>
      <c r="E29" s="156">
        <f>+COUNTA('Aplikacija za kredit'!AR119)</f>
        <v>0</v>
      </c>
    </row>
    <row r="30" spans="2:5" x14ac:dyDescent="0.25">
      <c r="B30" s="148" t="str">
        <f>+'Aplikacija za kredit'!C122</f>
        <v>Ukupan broj mlađih od 40.gd obuhvaćen konkretnim projektom (DIREKTNIH korisnika)</v>
      </c>
      <c r="C30" s="144">
        <f>+'Aplikacija za kredit'!Y122</f>
        <v>0</v>
      </c>
      <c r="D30" s="151">
        <v>1</v>
      </c>
      <c r="E30" s="156">
        <f>+COUNTA('Aplikacija za kredit'!Y122)</f>
        <v>0</v>
      </c>
    </row>
    <row r="31" spans="2:5" x14ac:dyDescent="0.25">
      <c r="B31" s="148" t="str">
        <f>+'Aplikacija za kredit'!C125</f>
        <v>Ukupan broj mlađih od 40.gd obuhvaćen konkretnim projektom (INDIREKTNIH korisnika)</v>
      </c>
      <c r="C31" s="144">
        <f>+'Aplikacija za kredit'!Y125</f>
        <v>0</v>
      </c>
      <c r="D31" s="151">
        <v>1</v>
      </c>
      <c r="E31" s="156">
        <f>+COUNTA('Aplikacija za kredit'!Y125)</f>
        <v>0</v>
      </c>
    </row>
    <row r="32" spans="2:5" x14ac:dyDescent="0.25">
      <c r="B32" s="148" t="str">
        <f>+'Aplikacija za kredit'!C128</f>
        <v/>
      </c>
      <c r="C32" s="144">
        <f>+'Aplikacija za kredit'!AR128</f>
        <v>0</v>
      </c>
      <c r="D32" s="151">
        <v>1</v>
      </c>
      <c r="E32" s="156">
        <f>+COUNTA('Aplikacija za kredit'!AR128)</f>
        <v>0</v>
      </c>
    </row>
    <row r="33" spans="2:5" x14ac:dyDescent="0.25">
      <c r="B33" s="148" t="str">
        <f>+'Aplikacija za kredit'!D131</f>
        <v>Prosječan broj članova u domaćinstvu obuhvaćenim projektom:
(izvdene formula: F(x) = broj stanovika / broj domaćinstava</v>
      </c>
      <c r="C33" s="144" t="str">
        <f>+'Aplikacija za kredit'!AR131</f>
        <v xml:space="preserve"> </v>
      </c>
      <c r="D33" s="151">
        <v>0</v>
      </c>
      <c r="E33" s="156">
        <v>0</v>
      </c>
    </row>
    <row r="34" spans="2:5" x14ac:dyDescent="0.25">
      <c r="B34" s="71" t="str">
        <f>+'Aplikacija za kredit'!D133</f>
        <v>Prosječan broj članova u domaćinstvu obuhvaćenim projektom (DIREKTNIH korisnika):
(izvdene formula: F(x) = broj stanovika / broj domaćinstava (direktnih korisnika)</v>
      </c>
      <c r="C34" s="144" t="str">
        <f>+'Aplikacija za kredit'!AR133</f>
        <v xml:space="preserve"> </v>
      </c>
      <c r="D34" s="151">
        <v>0</v>
      </c>
      <c r="E34" s="156">
        <v>0</v>
      </c>
    </row>
    <row r="35" spans="2:5" x14ac:dyDescent="0.25">
      <c r="B35" s="148" t="str">
        <f>+'Aplikacija za kredit'!D135</f>
        <v>Udio žena u domaćinstvu obuhvaćenim projektom (DIREKTNIH korisnika):
(izvdene formula: F(x) = broj stanovika / broj domaćinstava (direktnih korisnika)</v>
      </c>
      <c r="C35" s="158" t="str">
        <f>+'Aplikacija za kredit'!AR135</f>
        <v xml:space="preserve"> </v>
      </c>
      <c r="D35" s="151">
        <v>0</v>
      </c>
      <c r="E35" s="156">
        <v>0</v>
      </c>
    </row>
    <row r="36" spans="2:5" x14ac:dyDescent="0.25">
      <c r="B36" s="148" t="str">
        <f>+'Aplikacija za kredit'!D137</f>
        <v>Udio mlađih u domaćinstvu obuhvaćenim projektom (DIREKTNIH korisnika):
(izvdene formula: F(x) = broj stanovika / broj domaćinstava (direktnih korisnika)</v>
      </c>
      <c r="C36" s="158" t="str">
        <f>+'Aplikacija za kredit'!AR137</f>
        <v xml:space="preserve"> </v>
      </c>
      <c r="D36" s="151">
        <v>0</v>
      </c>
      <c r="E36" s="156">
        <v>0</v>
      </c>
    </row>
    <row r="37" spans="2:5" x14ac:dyDescent="0.25">
      <c r="B37" s="148" t="str">
        <f>+'Aplikacija za kredit'!D139</f>
        <v xml:space="preserve"> </v>
      </c>
      <c r="C37" s="144" t="str">
        <f>+'Aplikacija za kredit'!D140</f>
        <v>popis stanovnistva</v>
      </c>
      <c r="D37" s="151">
        <v>1</v>
      </c>
      <c r="E37" s="156">
        <f>+COUNTA('Aplikacija za kredit'!D140)</f>
        <v>1</v>
      </c>
    </row>
    <row r="38" spans="2:5" ht="18.75" x14ac:dyDescent="0.25">
      <c r="B38" s="325" t="s">
        <v>165</v>
      </c>
      <c r="C38" s="325"/>
      <c r="D38" s="157">
        <f>SUM(D19:D37)</f>
        <v>15</v>
      </c>
      <c r="E38" s="157">
        <f>SUM(E19:E37)</f>
        <v>1</v>
      </c>
    </row>
    <row r="39" spans="2:5" x14ac:dyDescent="0.25">
      <c r="B39" s="148" t="str">
        <f>+'Aplikacija za kredit'!C160</f>
        <v>Ukupan broj KATUNA povezan sa konkretnim projektom</v>
      </c>
      <c r="C39" s="144">
        <f>+'Aplikacija za kredit'!Y160</f>
        <v>0</v>
      </c>
      <c r="D39" s="151">
        <v>1</v>
      </c>
      <c r="E39" s="156">
        <f>+COUNTA('Aplikacija za kredit'!Y160)</f>
        <v>0</v>
      </c>
    </row>
    <row r="40" spans="2:5" x14ac:dyDescent="0.25">
      <c r="B40" s="148" t="str">
        <f>+'Aplikacija za kredit'!D163</f>
        <v xml:space="preserve"> </v>
      </c>
      <c r="C40" s="145">
        <f>+'Aplikacija za kredit'!D164</f>
        <v>0</v>
      </c>
      <c r="D40" s="151">
        <v>1</v>
      </c>
      <c r="E40" s="156">
        <f>+COUNTA('Aplikacija za kredit'!D164)</f>
        <v>0</v>
      </c>
    </row>
    <row r="41" spans="2:5" x14ac:dyDescent="0.25">
      <c r="B41" s="148" t="str">
        <f>+'Aplikacija za kredit'!C166</f>
        <v>Broj rgistrovanih Privrednih Društava (samo privredna društva koja se bave ovčarstvom, kozarstvom, proizvodnjom sjemenskog krompira i bobičastog voća)</v>
      </c>
      <c r="C41" s="144">
        <f>+'Aplikacija za kredit'!AQ166</f>
        <v>0</v>
      </c>
      <c r="D41" s="151">
        <v>1</v>
      </c>
      <c r="E41" s="156">
        <f>+COUNTA('Aplikacija za kredit'!AQ166)</f>
        <v>0</v>
      </c>
    </row>
    <row r="42" spans="2:5" x14ac:dyDescent="0.25">
      <c r="B42" s="148" t="str">
        <f>+'Aplikacija za kredit'!D169</f>
        <v xml:space="preserve"> </v>
      </c>
      <c r="C42" s="146">
        <f>+'Aplikacija za kredit'!D170</f>
        <v>0</v>
      </c>
      <c r="D42" s="151">
        <v>1</v>
      </c>
      <c r="E42" s="156">
        <f>+COUNTA('Aplikacija za kredit'!D170)</f>
        <v>0</v>
      </c>
    </row>
    <row r="43" spans="2:5" x14ac:dyDescent="0.25">
      <c r="B43" s="148" t="str">
        <f>+'Aplikacija za kredit'!C172</f>
        <v>Površina zemljušta u HA za obrađivanje</v>
      </c>
      <c r="C43" s="146">
        <f>+'Aplikacija za kredit'!Y172</f>
        <v>0</v>
      </c>
      <c r="D43" s="151">
        <v>1</v>
      </c>
      <c r="E43" s="156">
        <f>+COUNTA('Aplikacija za kredit'!Y172)</f>
        <v>0</v>
      </c>
    </row>
    <row r="44" spans="2:5" x14ac:dyDescent="0.25">
      <c r="B44" s="148" t="str">
        <f>+'Aplikacija za kredit'!C175</f>
        <v>Površina zemljišta u HA za uzgoj stoke:</v>
      </c>
      <c r="C44" s="146">
        <f>+'Aplikacija za kredit'!Y175</f>
        <v>0</v>
      </c>
      <c r="D44" s="151">
        <v>1</v>
      </c>
      <c r="E44" s="156">
        <f>+COUNTA('Aplikacija za kredit'!Y175)</f>
        <v>0</v>
      </c>
    </row>
    <row r="45" spans="2:5" x14ac:dyDescent="0.25">
      <c r="B45" s="148" t="str">
        <f>+'Aplikacija za kredit'!C178</f>
        <v>Ukupna površina zemljišta u HA (obradive površine i površine za ugoj stoke)</v>
      </c>
      <c r="C45" s="146" t="str">
        <f>+'Aplikacija za kredit'!Y178</f>
        <v xml:space="preserve"> </v>
      </c>
      <c r="D45" s="151">
        <v>0</v>
      </c>
      <c r="E45" s="156">
        <v>0</v>
      </c>
    </row>
    <row r="46" spans="2:5" x14ac:dyDescent="0.25">
      <c r="B46" s="148" t="str">
        <f>+'Aplikacija za kredit'!C181</f>
        <v>BROJ REGISTROVANIH PRIVREDNIH DRUŠTAVA U MJESNOJ ZAJEDNICI</v>
      </c>
      <c r="C46" s="144">
        <f>+'Aplikacija za kredit'!Y181</f>
        <v>0</v>
      </c>
      <c r="D46" s="151">
        <v>1</v>
      </c>
      <c r="E46" s="156">
        <f>+COUNTA('Aplikacija za kredit'!Y181)</f>
        <v>0</v>
      </c>
    </row>
    <row r="47" spans="2:5" x14ac:dyDescent="0.25">
      <c r="B47" s="148" t="str">
        <f>CONCATENATE('Aplikacija za kredit'!$C$184," ","-"," ",'Aplikacija za kredit'!Z187)</f>
        <v>BROJ GRLA STOKE
(postojeće stanje) - broj goveda</v>
      </c>
      <c r="C47" s="144">
        <f>+'Aplikacija za kredit'!AL187</f>
        <v>0</v>
      </c>
      <c r="D47" s="151">
        <v>1</v>
      </c>
      <c r="E47" s="156">
        <f>+COUNTA('Aplikacija za kredit'!AL187)</f>
        <v>0</v>
      </c>
    </row>
    <row r="48" spans="2:5" x14ac:dyDescent="0.25">
      <c r="B48" s="148" t="str">
        <f>CONCATENATE('Aplikacija za kredit'!$C$184," ","-"," ",'Aplikacija za kredit'!Z189)</f>
        <v>BROJ GRLA STOKE
(postojeće stanje) - broj ovaca</v>
      </c>
      <c r="C48" s="144">
        <f>+'Aplikacija za kredit'!AL189</f>
        <v>0</v>
      </c>
      <c r="D48" s="151">
        <v>1</v>
      </c>
      <c r="E48" s="156">
        <f>+COUNTA('Aplikacija za kredit'!AL189)</f>
        <v>0</v>
      </c>
    </row>
    <row r="49" spans="2:5" x14ac:dyDescent="0.25">
      <c r="B49" s="148" t="str">
        <f>CONCATENATE('Aplikacija za kredit'!$C$184," ","-"," ",'Aplikacija za kredit'!Z191)</f>
        <v>BROJ GRLA STOKE
(postojeće stanje) - broj koza</v>
      </c>
      <c r="C49" s="144">
        <f>+'Aplikacija za kredit'!AL191</f>
        <v>0</v>
      </c>
      <c r="D49" s="151">
        <v>1</v>
      </c>
      <c r="E49" s="156">
        <f>+COUNTA('Aplikacija za kredit'!AL191)</f>
        <v>0</v>
      </c>
    </row>
    <row r="50" spans="2:5" x14ac:dyDescent="0.25">
      <c r="B50" s="148" t="str">
        <f>CONCATENATE('Aplikacija za kredit'!$C$194," ","-"," ",'Aplikacija za kredit'!Z197)</f>
        <v>BROJ HA 
koji se koriste za proizvodnju
(postojeće stanje) - maline i bobičasto voće</v>
      </c>
      <c r="C50" s="146">
        <f>+'Aplikacija za kredit'!AL197</f>
        <v>0</v>
      </c>
      <c r="D50" s="151">
        <v>1</v>
      </c>
      <c r="E50" s="156">
        <f>+COUNTA('Aplikacija za kredit'!AL197)</f>
        <v>0</v>
      </c>
    </row>
    <row r="51" spans="2:5" x14ac:dyDescent="0.25">
      <c r="B51" s="148" t="str">
        <f>CONCATENATE('Aplikacija za kredit'!$C$194," ","-"," ",'Aplikacija za kredit'!Z199)</f>
        <v>BROJ HA 
koji se koriste za proizvodnju
(postojeće stanje) - sjemenski krompir</v>
      </c>
      <c r="C51" s="146">
        <f>+'Aplikacija za kredit'!AL199</f>
        <v>0</v>
      </c>
      <c r="D51" s="151">
        <v>1</v>
      </c>
      <c r="E51" s="156">
        <f>+COUNTA('Aplikacija za kredit'!AL199)</f>
        <v>0</v>
      </c>
    </row>
    <row r="52" spans="2:5" x14ac:dyDescent="0.25">
      <c r="B52" s="148" t="str">
        <f>CONCATENATE('Aplikacija za kredit'!$C$194," ","-"," ",'Aplikacija za kredit'!Z205)</f>
        <v>BROJ HA 
koji se koriste za proizvodnju
(postojeće stanje) - mlijeko i mliječne prerađevine</v>
      </c>
      <c r="C52" s="146">
        <f>+'Aplikacija za kredit'!AL205</f>
        <v>0</v>
      </c>
      <c r="D52" s="151">
        <v>1</v>
      </c>
      <c r="E52" s="156">
        <f>+COUNTA('Aplikacija za kredit'!AL205)</f>
        <v>0</v>
      </c>
    </row>
    <row r="53" spans="2:5" x14ac:dyDescent="0.25">
      <c r="B53" s="148" t="str">
        <f>CONCATENATE('Aplikacija za kredit'!$C$194," ","-"," ",'Aplikacija za kredit'!Z207)</f>
        <v>BROJ HA 
koji se koriste za proizvodnju
(postojeće stanje) - ovčarstvo, goved.kozarstvo</v>
      </c>
      <c r="C53" s="146">
        <f>+'Aplikacija za kredit'!AL207</f>
        <v>0</v>
      </c>
      <c r="D53" s="151">
        <v>1</v>
      </c>
      <c r="E53" s="156">
        <f>+COUNTA('Aplikacija za kredit'!AL207)</f>
        <v>0</v>
      </c>
    </row>
    <row r="54" spans="2:5" x14ac:dyDescent="0.25">
      <c r="B54" s="148" t="str">
        <f>+'Aplikacija za kredit'!D210</f>
        <v xml:space="preserve"> </v>
      </c>
      <c r="C54" s="147" t="str">
        <f>+'Aplikacija za kredit'!D211</f>
        <v>popis</v>
      </c>
      <c r="D54" s="151">
        <v>1</v>
      </c>
      <c r="E54" s="156">
        <f>+COUNTA('Aplikacija za kredit'!D211)</f>
        <v>1</v>
      </c>
    </row>
    <row r="55" spans="2:5" x14ac:dyDescent="0.25">
      <c r="B55" s="148" t="str">
        <f>+'Aplikacija za kredit'!C214</f>
        <v>Ukupan očekivani broj stanovnika nakon investicije (15 gd.)</v>
      </c>
      <c r="C55" s="144">
        <f>+'Aplikacija za kredit'!Y214</f>
        <v>0</v>
      </c>
      <c r="D55" s="151">
        <v>1</v>
      </c>
      <c r="E55" s="156">
        <f>+COUNTA('Aplikacija za kredit'!Y214)</f>
        <v>0</v>
      </c>
    </row>
    <row r="56" spans="2:5" x14ac:dyDescent="0.25">
      <c r="B56" s="148" t="str">
        <f>+'Aplikacija za kredit'!C217</f>
        <v>Očekivani broj stanovnika nakon investicije (15 gd.), ŽENE</v>
      </c>
      <c r="C56" s="144">
        <f>+'Aplikacija za kredit'!Y217</f>
        <v>0</v>
      </c>
      <c r="D56" s="151">
        <v>1</v>
      </c>
      <c r="E56" s="156">
        <f>+COUNTA('Aplikacija za kredit'!Y217)</f>
        <v>0</v>
      </c>
    </row>
    <row r="57" spans="2:5" x14ac:dyDescent="0.25">
      <c r="B57" s="148" t="str">
        <f>+'Aplikacija za kredit'!C220</f>
        <v>Očekivani broj stanovnika nakon investicije (15 gd.), MLAĐI od 40 gd.</v>
      </c>
      <c r="C57" s="144">
        <f>+'Aplikacija za kredit'!Y220</f>
        <v>0</v>
      </c>
      <c r="D57" s="151">
        <v>1</v>
      </c>
      <c r="E57" s="156">
        <f>+COUNTA('Aplikacija za kredit'!Y220)</f>
        <v>0</v>
      </c>
    </row>
    <row r="58" spans="2:5" ht="18.75" x14ac:dyDescent="0.25">
      <c r="B58" s="325" t="s">
        <v>166</v>
      </c>
      <c r="C58" s="325"/>
      <c r="D58" s="157">
        <f>SUM(D39:D57)</f>
        <v>18</v>
      </c>
      <c r="E58" s="157">
        <f>SUM(E39:E57)</f>
        <v>1</v>
      </c>
    </row>
    <row r="59" spans="2:5" x14ac:dyDescent="0.25">
      <c r="B59" s="148" t="str">
        <f>CONCATENATE('Aplikacija za kredit'!$C$242," ","-"," ",'Aplikacija za kredit'!Z245)</f>
        <v>BROJ GRLA STOKE
(OČEKIVANO stanje) - broj goveda</v>
      </c>
      <c r="C59" s="144">
        <f>+'Aplikacija za kredit'!AL245</f>
        <v>0</v>
      </c>
      <c r="D59" s="151">
        <v>1</v>
      </c>
      <c r="E59" s="156">
        <f>+COUNTA('Aplikacija za kredit'!AL245)</f>
        <v>0</v>
      </c>
    </row>
    <row r="60" spans="2:5" x14ac:dyDescent="0.25">
      <c r="B60" s="148" t="str">
        <f>CONCATENATE('Aplikacija za kredit'!$C$242," ","-"," ",'Aplikacija za kredit'!Z247)</f>
        <v>BROJ GRLA STOKE
(OČEKIVANO stanje) - broj ovaca</v>
      </c>
      <c r="C60" s="144">
        <f>+'Aplikacija za kredit'!AL247</f>
        <v>0</v>
      </c>
      <c r="D60" s="151">
        <v>1</v>
      </c>
      <c r="E60" s="156">
        <f>+COUNTA('Aplikacija za kredit'!AL247)</f>
        <v>0</v>
      </c>
    </row>
    <row r="61" spans="2:5" x14ac:dyDescent="0.25">
      <c r="B61" s="148" t="str">
        <f>CONCATENATE('Aplikacija za kredit'!$C$242," ","-"," ",'Aplikacija za kredit'!Z249)</f>
        <v>BROJ GRLA STOKE
(OČEKIVANO stanje) - broj koza</v>
      </c>
      <c r="C61" s="144">
        <f>+'Aplikacija za kredit'!AL249</f>
        <v>0</v>
      </c>
      <c r="D61" s="151">
        <v>1</v>
      </c>
      <c r="E61" s="156">
        <f>+COUNTA('Aplikacija za kredit'!AL249)</f>
        <v>0</v>
      </c>
    </row>
    <row r="62" spans="2:5" x14ac:dyDescent="0.25">
      <c r="B62" s="148" t="str">
        <f>CONCATENATE('Aplikacija za kredit'!$C$252," ","-"," ",'Aplikacija za kredit'!Z255)</f>
        <v>BROJ HA 
koji se koriste za proizvodnju
(OČEKIVANO stanje) - maline i bobičasto voće</v>
      </c>
      <c r="C62" s="146">
        <f>+'Aplikacija za kredit'!AL255</f>
        <v>0</v>
      </c>
      <c r="D62" s="151">
        <v>1</v>
      </c>
      <c r="E62" s="156">
        <f>+COUNTA('Aplikacija za kredit'!AL255)</f>
        <v>0</v>
      </c>
    </row>
    <row r="63" spans="2:5" x14ac:dyDescent="0.25">
      <c r="B63" s="148" t="str">
        <f>CONCATENATE('Aplikacija za kredit'!$C$252," ","-"," ",'Aplikacija za kredit'!Z257)</f>
        <v>BROJ HA 
koji se koriste za proizvodnju
(OČEKIVANO stanje) - sjemenski krompir</v>
      </c>
      <c r="C63" s="146">
        <f>+'Aplikacija za kredit'!AL257</f>
        <v>0</v>
      </c>
      <c r="D63" s="151">
        <v>1</v>
      </c>
      <c r="E63" s="156">
        <f>+COUNTA('Aplikacija za kredit'!AL257)</f>
        <v>0</v>
      </c>
    </row>
    <row r="64" spans="2:5" x14ac:dyDescent="0.25">
      <c r="B64" s="148" t="str">
        <f>CONCATENATE('Aplikacija za kredit'!$C$260," ","-"," ",'Aplikacija za kredit'!Z263)</f>
        <v>BROJ HA 
koji se koriste za uzgoj stoke
(OČEKIVANO stanje) - mlijeko i mliječne prerađevine</v>
      </c>
      <c r="C64" s="146">
        <f>+'Aplikacija za kredit'!AL263</f>
        <v>0</v>
      </c>
      <c r="D64" s="151">
        <v>1</v>
      </c>
      <c r="E64" s="156">
        <f>+COUNTA('Aplikacija za kredit'!AL263)</f>
        <v>0</v>
      </c>
    </row>
    <row r="65" spans="2:5" x14ac:dyDescent="0.25">
      <c r="B65" s="148" t="str">
        <f>CONCATENATE('Aplikacija za kredit'!$C$260," ","-"," ",'Aplikacija za kredit'!Z265)</f>
        <v>BROJ HA 
koji se koriste za uzgoj stoke
(OČEKIVANO stanje) - ovčarstvo, goved.kozarstvo</v>
      </c>
      <c r="C65" s="146">
        <f>+'Aplikacija za kredit'!AL265</f>
        <v>0</v>
      </c>
      <c r="D65" s="151">
        <v>1</v>
      </c>
      <c r="E65" s="156">
        <f>+COUNTA('Aplikacija za kredit'!AL265)</f>
        <v>0</v>
      </c>
    </row>
    <row r="66" spans="2:5" x14ac:dyDescent="0.25">
      <c r="B66" s="148" t="str">
        <f>+'Aplikacija za kredit'!C268</f>
        <v>PREDVIĐENI UKUPNI TOŠKOVI INVESTICIJE</v>
      </c>
      <c r="C66" s="146">
        <f>+'Aplikacija za kredit'!Y268</f>
        <v>0</v>
      </c>
      <c r="D66" s="151">
        <v>1</v>
      </c>
      <c r="E66" s="156">
        <f>+COUNTA('Aplikacija za kredit'!Y268)</f>
        <v>0</v>
      </c>
    </row>
    <row r="67" spans="2:5" x14ac:dyDescent="0.25">
      <c r="B67" s="148" t="str">
        <f>+'Aplikacija za kredit'!C271</f>
        <v>UČEŠĆE LOKALNE SAMOUPRAVE, iznos u EUR</v>
      </c>
      <c r="C67" s="146">
        <f>+'Aplikacija za kredit'!Y271</f>
        <v>0</v>
      </c>
      <c r="D67" s="151">
        <v>1</v>
      </c>
      <c r="E67" s="156">
        <f>+COUNTA('Aplikacija za kredit'!Y271)</f>
        <v>0</v>
      </c>
    </row>
    <row r="68" spans="2:5" x14ac:dyDescent="0.25">
      <c r="B68" s="148" t="str">
        <f>+'Aplikacija za kredit'!C274</f>
        <v>UČEŠĆE STANOVNIŠTVA, iznos u EUR</v>
      </c>
      <c r="C68" s="146">
        <f>+'Aplikacija za kredit'!Y274</f>
        <v>0</v>
      </c>
      <c r="D68" s="151">
        <v>1</v>
      </c>
      <c r="E68" s="156">
        <f>+COUNTA('Aplikacija za kredit'!Y274)</f>
        <v>0</v>
      </c>
    </row>
    <row r="69" spans="2:5" ht="18.75" x14ac:dyDescent="0.25">
      <c r="B69" s="325" t="s">
        <v>167</v>
      </c>
      <c r="C69" s="325"/>
      <c r="D69" s="157">
        <f>SUM(D59:D68)</f>
        <v>10</v>
      </c>
      <c r="E69" s="157">
        <f>SUM(E59:E68)</f>
        <v>0</v>
      </c>
    </row>
    <row r="70" spans="2:5" ht="5.0999999999999996" customHeight="1" x14ac:dyDescent="0.25">
      <c r="B70" s="159"/>
      <c r="C70" s="160"/>
      <c r="D70" s="161"/>
      <c r="E70" s="161"/>
    </row>
    <row r="71" spans="2:5" ht="18.75" x14ac:dyDescent="0.25">
      <c r="B71" s="325" t="s">
        <v>168</v>
      </c>
      <c r="C71" s="325"/>
      <c r="D71" s="157">
        <f>+D18+D38+D58+D69</f>
        <v>53</v>
      </c>
      <c r="E71" s="157">
        <f>+E18+E38+E58+E69</f>
        <v>7</v>
      </c>
    </row>
    <row r="72" spans="2:5" x14ac:dyDescent="0.25">
      <c r="E72" s="152">
        <f>+E71-D71</f>
        <v>-46</v>
      </c>
    </row>
  </sheetData>
  <sheetProtection password="E49B" sheet="1" objects="1" scenarios="1" selectLockedCells="1" selectUnlockedCells="1"/>
  <mergeCells count="5">
    <mergeCell ref="B18:C18"/>
    <mergeCell ref="B38:C38"/>
    <mergeCell ref="B58:C58"/>
    <mergeCell ref="B69:C69"/>
    <mergeCell ref="B71:C71"/>
  </mergeCells>
  <conditionalFormatting sqref="B5:B37 B39:B57 B59:B68">
    <cfRule type="notContainsBlanks" dxfId="26" priority="19">
      <formula>LEN(TRIM(B5))&gt;0</formula>
    </cfRule>
  </conditionalFormatting>
  <conditionalFormatting sqref="C5:C17 C19:C37 C39:C57 C59:C68">
    <cfRule type="notContainsBlanks" dxfId="25" priority="18">
      <formula>LEN(TRIM(C5))&gt;0</formula>
    </cfRule>
  </conditionalFormatting>
  <conditionalFormatting sqref="D5:D37 D39:D57 D59:D68">
    <cfRule type="notContainsBlanks" dxfId="24" priority="17">
      <formula>LEN(TRIM(D5))&gt;0</formula>
    </cfRule>
  </conditionalFormatting>
  <conditionalFormatting sqref="E18">
    <cfRule type="notContainsBlanks" dxfId="23" priority="16">
      <formula>LEN(TRIM(E18))&gt;0</formula>
    </cfRule>
  </conditionalFormatting>
  <conditionalFormatting sqref="B38">
    <cfRule type="notContainsBlanks" dxfId="22" priority="15">
      <formula>LEN(TRIM(B38))&gt;0</formula>
    </cfRule>
  </conditionalFormatting>
  <conditionalFormatting sqref="D38">
    <cfRule type="notContainsBlanks" dxfId="21" priority="14">
      <formula>LEN(TRIM(D38))&gt;0</formula>
    </cfRule>
  </conditionalFormatting>
  <conditionalFormatting sqref="E71">
    <cfRule type="notContainsBlanks" dxfId="20" priority="1">
      <formula>LEN(TRIM(E71))&gt;0</formula>
    </cfRule>
  </conditionalFormatting>
  <conditionalFormatting sqref="E38">
    <cfRule type="notContainsBlanks" dxfId="19" priority="12">
      <formula>LEN(TRIM(E38))&gt;0</formula>
    </cfRule>
  </conditionalFormatting>
  <conditionalFormatting sqref="B58">
    <cfRule type="notContainsBlanks" dxfId="18" priority="11">
      <formula>LEN(TRIM(B58))&gt;0</formula>
    </cfRule>
  </conditionalFormatting>
  <conditionalFormatting sqref="D58">
    <cfRule type="notContainsBlanks" dxfId="17" priority="10">
      <formula>LEN(TRIM(D58))&gt;0</formula>
    </cfRule>
  </conditionalFormatting>
  <conditionalFormatting sqref="E58">
    <cfRule type="notContainsBlanks" dxfId="16" priority="9">
      <formula>LEN(TRIM(E58))&gt;0</formula>
    </cfRule>
  </conditionalFormatting>
  <conditionalFormatting sqref="B69">
    <cfRule type="notContainsBlanks" dxfId="15" priority="8">
      <formula>LEN(TRIM(B69))&gt;0</formula>
    </cfRule>
  </conditionalFormatting>
  <conditionalFormatting sqref="D69">
    <cfRule type="notContainsBlanks" dxfId="14" priority="7">
      <formula>LEN(TRIM(D69))&gt;0</formula>
    </cfRule>
  </conditionalFormatting>
  <conditionalFormatting sqref="E69">
    <cfRule type="notContainsBlanks" dxfId="13" priority="5">
      <formula>LEN(TRIM(E69))&gt;0</formula>
    </cfRule>
  </conditionalFormatting>
  <conditionalFormatting sqref="B71">
    <cfRule type="notContainsBlanks" dxfId="12" priority="4">
      <formula>LEN(TRIM(B71))&gt;0</formula>
    </cfRule>
  </conditionalFormatting>
  <conditionalFormatting sqref="D71">
    <cfRule type="notContainsBlanks" dxfId="11" priority="3">
      <formula>LEN(TRIM(D71))&gt;0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O69"/>
  <sheetViews>
    <sheetView workbookViewId="0">
      <selection activeCell="C3" sqref="C3"/>
    </sheetView>
  </sheetViews>
  <sheetFormatPr defaultRowHeight="12" x14ac:dyDescent="0.25"/>
  <cols>
    <col min="1" max="1" width="9.140625" style="42"/>
    <col min="2" max="2" width="53.42578125" style="42" customWidth="1"/>
    <col min="3" max="3" width="9.140625" style="42"/>
    <col min="4" max="4" width="11.28515625" style="42" bestFit="1" customWidth="1"/>
    <col min="5" max="5" width="12.140625" style="42" bestFit="1" customWidth="1"/>
    <col min="6" max="6" width="10" style="42" bestFit="1" customWidth="1"/>
    <col min="7" max="7" width="13.140625" style="42" bestFit="1" customWidth="1"/>
    <col min="8" max="8" width="9.140625" style="42"/>
    <col min="9" max="9" width="8.28515625" style="42" bestFit="1" customWidth="1"/>
    <col min="10" max="10" width="11.5703125" style="42" bestFit="1" customWidth="1"/>
    <col min="11" max="11" width="1.7109375" style="42" customWidth="1"/>
    <col min="12" max="14" width="13.7109375" style="42" customWidth="1"/>
    <col min="15" max="16384" width="9.140625" style="42"/>
  </cols>
  <sheetData>
    <row r="2" spans="1:15" x14ac:dyDescent="0.25">
      <c r="B2" s="50" t="s">
        <v>87</v>
      </c>
      <c r="C2" s="68" t="s">
        <v>109</v>
      </c>
      <c r="D2" s="69" t="s">
        <v>110</v>
      </c>
      <c r="E2" s="68" t="s">
        <v>117</v>
      </c>
      <c r="F2" s="68" t="s">
        <v>118</v>
      </c>
    </row>
    <row r="3" spans="1:15" x14ac:dyDescent="0.25">
      <c r="B3" s="51" t="s">
        <v>84</v>
      </c>
      <c r="C3" s="70" t="s">
        <v>111</v>
      </c>
      <c r="D3" s="70" t="s">
        <v>112</v>
      </c>
      <c r="E3" s="70" t="s">
        <v>121</v>
      </c>
      <c r="F3" s="70" t="s">
        <v>124</v>
      </c>
    </row>
    <row r="4" spans="1:15" x14ac:dyDescent="0.25">
      <c r="B4" s="51" t="s">
        <v>85</v>
      </c>
      <c r="C4" s="70" t="s">
        <v>115</v>
      </c>
      <c r="D4" s="70" t="s">
        <v>116</v>
      </c>
      <c r="E4" s="70" t="s">
        <v>122</v>
      </c>
      <c r="F4" s="70" t="s">
        <v>125</v>
      </c>
    </row>
    <row r="5" spans="1:15" x14ac:dyDescent="0.25">
      <c r="B5" s="51" t="s">
        <v>86</v>
      </c>
      <c r="C5" s="70" t="s">
        <v>113</v>
      </c>
      <c r="D5" s="70" t="s">
        <v>114</v>
      </c>
      <c r="E5" s="70" t="s">
        <v>123</v>
      </c>
      <c r="F5" s="70" t="s">
        <v>126</v>
      </c>
    </row>
    <row r="7" spans="1:15" x14ac:dyDescent="0.25">
      <c r="D7" s="42" t="s">
        <v>3</v>
      </c>
      <c r="E7" s="42" t="s">
        <v>4</v>
      </c>
      <c r="F7" s="42" t="s">
        <v>5</v>
      </c>
      <c r="G7" s="42" t="s">
        <v>6</v>
      </c>
      <c r="H7" s="42" t="s">
        <v>7</v>
      </c>
      <c r="I7" s="42" t="s">
        <v>8</v>
      </c>
      <c r="J7" s="42" t="s">
        <v>16</v>
      </c>
      <c r="K7" s="58"/>
      <c r="L7" s="59">
        <f>+B16</f>
        <v>0</v>
      </c>
      <c r="M7" s="326" t="s">
        <v>90</v>
      </c>
      <c r="N7" s="326" t="s">
        <v>99</v>
      </c>
    </row>
    <row r="8" spans="1:15" ht="12.75" x14ac:dyDescent="0.25">
      <c r="A8" s="3"/>
      <c r="B8" s="52" t="s">
        <v>9</v>
      </c>
      <c r="C8" s="4" t="s">
        <v>88</v>
      </c>
      <c r="D8" s="42">
        <v>1</v>
      </c>
      <c r="E8" s="42">
        <v>2</v>
      </c>
      <c r="F8" s="42">
        <v>3</v>
      </c>
      <c r="G8" s="42">
        <v>4</v>
      </c>
      <c r="H8" s="42">
        <v>5</v>
      </c>
      <c r="I8" s="42">
        <v>6</v>
      </c>
      <c r="J8" s="42">
        <v>7</v>
      </c>
      <c r="K8" s="58"/>
      <c r="L8" s="58" t="e">
        <f>+B17</f>
        <v>#N/A</v>
      </c>
      <c r="M8" s="326"/>
      <c r="N8" s="326"/>
      <c r="O8" s="42" t="s">
        <v>89</v>
      </c>
    </row>
    <row r="9" spans="1:15" ht="12.75" x14ac:dyDescent="0.25">
      <c r="A9" s="3"/>
      <c r="B9" s="53" t="s">
        <v>3</v>
      </c>
      <c r="C9" s="4">
        <v>1</v>
      </c>
      <c r="D9" s="55" t="s">
        <v>43</v>
      </c>
      <c r="E9" s="55" t="s">
        <v>67</v>
      </c>
      <c r="F9" s="55" t="s">
        <v>40</v>
      </c>
      <c r="G9" s="55" t="s">
        <v>52</v>
      </c>
      <c r="H9" s="55" t="s">
        <v>38</v>
      </c>
      <c r="I9" s="55" t="s">
        <v>35</v>
      </c>
      <c r="J9" s="55" t="s">
        <v>49</v>
      </c>
      <c r="K9" s="58"/>
      <c r="L9" s="55" t="e">
        <f>HLOOKUP($L$8,$D$8:$J$21,O9,FALSE)</f>
        <v>#N/A</v>
      </c>
      <c r="M9" s="60" t="e">
        <f>IF(LEN(L9)&gt;1,L9," ")</f>
        <v>#N/A</v>
      </c>
      <c r="N9" s="60" t="e">
        <f>IF($E$27=1," ",M9)</f>
        <v>#N/A</v>
      </c>
      <c r="O9" s="42">
        <v>2</v>
      </c>
    </row>
    <row r="10" spans="1:15" ht="12.75" x14ac:dyDescent="0.25">
      <c r="A10" s="3"/>
      <c r="B10" s="53" t="s">
        <v>4</v>
      </c>
      <c r="C10" s="4">
        <v>2</v>
      </c>
      <c r="D10" s="55" t="s">
        <v>44</v>
      </c>
      <c r="E10" s="55" t="s">
        <v>68</v>
      </c>
      <c r="F10" s="55" t="s">
        <v>41</v>
      </c>
      <c r="G10" s="55" t="s">
        <v>53</v>
      </c>
      <c r="H10" s="55" t="s">
        <v>39</v>
      </c>
      <c r="I10" s="55" t="s">
        <v>36</v>
      </c>
      <c r="J10" s="55" t="s">
        <v>50</v>
      </c>
      <c r="K10" s="58"/>
      <c r="L10" s="55" t="e">
        <f t="shared" ref="L10:L21" si="0">HLOOKUP($L$8,$D$8:$J$21,O10,FALSE)</f>
        <v>#N/A</v>
      </c>
      <c r="M10" s="60" t="e">
        <f t="shared" ref="M10:M21" si="1">IF(LEN(L10)&gt;1,L10," ")</f>
        <v>#N/A</v>
      </c>
      <c r="N10" s="60" t="e">
        <f t="shared" ref="N10:N21" si="2">IF($E$27=1," ",M10)</f>
        <v>#N/A</v>
      </c>
      <c r="O10" s="42">
        <v>3</v>
      </c>
    </row>
    <row r="11" spans="1:15" ht="12.75" x14ac:dyDescent="0.25">
      <c r="A11" s="3"/>
      <c r="B11" s="53" t="s">
        <v>5</v>
      </c>
      <c r="C11" s="4">
        <v>3</v>
      </c>
      <c r="D11" s="55" t="s">
        <v>45</v>
      </c>
      <c r="E11" s="55" t="s">
        <v>69</v>
      </c>
      <c r="F11" s="55" t="s">
        <v>42</v>
      </c>
      <c r="G11" s="55" t="s">
        <v>54</v>
      </c>
      <c r="H11" s="55"/>
      <c r="I11" s="55" t="s">
        <v>37</v>
      </c>
      <c r="J11" s="55" t="s">
        <v>51</v>
      </c>
      <c r="K11" s="58"/>
      <c r="L11" s="55" t="e">
        <f t="shared" si="0"/>
        <v>#N/A</v>
      </c>
      <c r="M11" s="60" t="e">
        <f t="shared" si="1"/>
        <v>#N/A</v>
      </c>
      <c r="N11" s="60" t="e">
        <f t="shared" si="2"/>
        <v>#N/A</v>
      </c>
      <c r="O11" s="42">
        <v>4</v>
      </c>
    </row>
    <row r="12" spans="1:15" ht="12.75" x14ac:dyDescent="0.25">
      <c r="A12" s="3"/>
      <c r="B12" s="53" t="s">
        <v>6</v>
      </c>
      <c r="C12" s="4">
        <v>4</v>
      </c>
      <c r="D12" s="55" t="s">
        <v>46</v>
      </c>
      <c r="E12" s="55" t="s">
        <v>70</v>
      </c>
      <c r="F12" s="55" t="s">
        <v>66</v>
      </c>
      <c r="G12" s="55" t="s">
        <v>55</v>
      </c>
      <c r="H12" s="55"/>
      <c r="I12" s="55"/>
      <c r="J12" s="55" t="s">
        <v>65</v>
      </c>
      <c r="K12" s="58"/>
      <c r="L12" s="55" t="e">
        <f t="shared" si="0"/>
        <v>#N/A</v>
      </c>
      <c r="M12" s="60" t="e">
        <f t="shared" si="1"/>
        <v>#N/A</v>
      </c>
      <c r="N12" s="60" t="e">
        <f t="shared" si="2"/>
        <v>#N/A</v>
      </c>
      <c r="O12" s="42">
        <v>5</v>
      </c>
    </row>
    <row r="13" spans="1:15" ht="12.75" x14ac:dyDescent="0.25">
      <c r="A13" s="3"/>
      <c r="B13" s="53" t="s">
        <v>7</v>
      </c>
      <c r="C13" s="4">
        <v>5</v>
      </c>
      <c r="D13" s="55" t="s">
        <v>47</v>
      </c>
      <c r="E13" s="55" t="s">
        <v>71</v>
      </c>
      <c r="F13" s="55"/>
      <c r="G13" s="55" t="s">
        <v>56</v>
      </c>
      <c r="H13" s="55"/>
      <c r="I13" s="55"/>
      <c r="J13" s="55"/>
      <c r="K13" s="58"/>
      <c r="L13" s="55" t="e">
        <f t="shared" si="0"/>
        <v>#N/A</v>
      </c>
      <c r="M13" s="60" t="e">
        <f t="shared" si="1"/>
        <v>#N/A</v>
      </c>
      <c r="N13" s="60" t="e">
        <f t="shared" si="2"/>
        <v>#N/A</v>
      </c>
      <c r="O13" s="42">
        <v>6</v>
      </c>
    </row>
    <row r="14" spans="1:15" ht="12.75" x14ac:dyDescent="0.25">
      <c r="A14" s="3"/>
      <c r="B14" s="53" t="s">
        <v>8</v>
      </c>
      <c r="C14" s="4">
        <v>6</v>
      </c>
      <c r="D14" s="55" t="s">
        <v>48</v>
      </c>
      <c r="E14" s="55" t="s">
        <v>72</v>
      </c>
      <c r="F14" s="55"/>
      <c r="G14" s="55" t="s">
        <v>57</v>
      </c>
      <c r="H14" s="55"/>
      <c r="I14" s="55"/>
      <c r="J14" s="55"/>
      <c r="K14" s="58"/>
      <c r="L14" s="55" t="e">
        <f t="shared" si="0"/>
        <v>#N/A</v>
      </c>
      <c r="M14" s="60" t="e">
        <f t="shared" si="1"/>
        <v>#N/A</v>
      </c>
      <c r="N14" s="60" t="e">
        <f t="shared" si="2"/>
        <v>#N/A</v>
      </c>
      <c r="O14" s="42">
        <v>7</v>
      </c>
    </row>
    <row r="15" spans="1:15" ht="12.75" x14ac:dyDescent="0.25">
      <c r="A15" s="3"/>
      <c r="B15" s="53" t="s">
        <v>16</v>
      </c>
      <c r="C15" s="4">
        <v>7</v>
      </c>
      <c r="D15" s="55"/>
      <c r="E15" s="55"/>
      <c r="F15" s="55"/>
      <c r="G15" s="55" t="s">
        <v>58</v>
      </c>
      <c r="H15" s="55"/>
      <c r="I15" s="55"/>
      <c r="J15" s="55"/>
      <c r="K15" s="58"/>
      <c r="L15" s="55" t="e">
        <f t="shared" si="0"/>
        <v>#N/A</v>
      </c>
      <c r="M15" s="60" t="e">
        <f t="shared" si="1"/>
        <v>#N/A</v>
      </c>
      <c r="N15" s="60" t="e">
        <f t="shared" si="2"/>
        <v>#N/A</v>
      </c>
      <c r="O15" s="42">
        <v>8</v>
      </c>
    </row>
    <row r="16" spans="1:15" x14ac:dyDescent="0.25">
      <c r="B16" s="56">
        <f>+'Aplikacija za kredit'!AV9</f>
        <v>0</v>
      </c>
      <c r="D16" s="55"/>
      <c r="E16" s="55"/>
      <c r="F16" s="55"/>
      <c r="G16" s="55" t="s">
        <v>59</v>
      </c>
      <c r="H16" s="55"/>
      <c r="I16" s="55"/>
      <c r="J16" s="55"/>
      <c r="K16" s="58"/>
      <c r="L16" s="55" t="e">
        <f t="shared" si="0"/>
        <v>#N/A</v>
      </c>
      <c r="M16" s="60" t="e">
        <f t="shared" si="1"/>
        <v>#N/A</v>
      </c>
      <c r="N16" s="60" t="e">
        <f t="shared" si="2"/>
        <v>#N/A</v>
      </c>
      <c r="O16" s="42">
        <v>9</v>
      </c>
    </row>
    <row r="17" spans="2:15" x14ac:dyDescent="0.25">
      <c r="B17" s="57" t="e">
        <f>VLOOKUP(B16,B9:C15,2,FALSE)</f>
        <v>#N/A</v>
      </c>
      <c r="D17" s="55"/>
      <c r="E17" s="55"/>
      <c r="F17" s="55"/>
      <c r="G17" s="55" t="s">
        <v>60</v>
      </c>
      <c r="H17" s="55"/>
      <c r="I17" s="55"/>
      <c r="J17" s="55"/>
      <c r="K17" s="58"/>
      <c r="L17" s="55" t="e">
        <f t="shared" si="0"/>
        <v>#N/A</v>
      </c>
      <c r="M17" s="60" t="e">
        <f t="shared" si="1"/>
        <v>#N/A</v>
      </c>
      <c r="N17" s="60" t="e">
        <f t="shared" si="2"/>
        <v>#N/A</v>
      </c>
      <c r="O17" s="42">
        <v>10</v>
      </c>
    </row>
    <row r="18" spans="2:15" x14ac:dyDescent="0.25">
      <c r="D18" s="55"/>
      <c r="E18" s="55"/>
      <c r="F18" s="55"/>
      <c r="G18" s="55" t="s">
        <v>61</v>
      </c>
      <c r="H18" s="55"/>
      <c r="I18" s="55"/>
      <c r="J18" s="55"/>
      <c r="K18" s="58"/>
      <c r="L18" s="55" t="e">
        <f t="shared" si="0"/>
        <v>#N/A</v>
      </c>
      <c r="M18" s="60" t="e">
        <f t="shared" si="1"/>
        <v>#N/A</v>
      </c>
      <c r="N18" s="60" t="e">
        <f t="shared" si="2"/>
        <v>#N/A</v>
      </c>
      <c r="O18" s="42">
        <v>11</v>
      </c>
    </row>
    <row r="19" spans="2:15" x14ac:dyDescent="0.25">
      <c r="D19" s="55"/>
      <c r="E19" s="55"/>
      <c r="F19" s="55"/>
      <c r="G19" s="55" t="s">
        <v>62</v>
      </c>
      <c r="H19" s="55"/>
      <c r="I19" s="55"/>
      <c r="J19" s="55"/>
      <c r="K19" s="58"/>
      <c r="L19" s="55" t="e">
        <f t="shared" si="0"/>
        <v>#N/A</v>
      </c>
      <c r="M19" s="60" t="e">
        <f t="shared" si="1"/>
        <v>#N/A</v>
      </c>
      <c r="N19" s="60" t="e">
        <f t="shared" si="2"/>
        <v>#N/A</v>
      </c>
      <c r="O19" s="42">
        <v>12</v>
      </c>
    </row>
    <row r="20" spans="2:15" x14ac:dyDescent="0.25">
      <c r="D20" s="55"/>
      <c r="E20" s="55"/>
      <c r="F20" s="55"/>
      <c r="G20" s="55" t="s">
        <v>63</v>
      </c>
      <c r="H20" s="55"/>
      <c r="I20" s="55"/>
      <c r="J20" s="55"/>
      <c r="K20" s="58"/>
      <c r="L20" s="55" t="e">
        <f t="shared" si="0"/>
        <v>#N/A</v>
      </c>
      <c r="M20" s="60" t="e">
        <f t="shared" si="1"/>
        <v>#N/A</v>
      </c>
      <c r="N20" s="60" t="e">
        <f t="shared" si="2"/>
        <v>#N/A</v>
      </c>
      <c r="O20" s="42">
        <v>13</v>
      </c>
    </row>
    <row r="21" spans="2:15" x14ac:dyDescent="0.25">
      <c r="D21" s="55"/>
      <c r="E21" s="55"/>
      <c r="F21" s="55"/>
      <c r="G21" s="55" t="s">
        <v>64</v>
      </c>
      <c r="H21" s="55"/>
      <c r="I21" s="55"/>
      <c r="J21" s="55"/>
      <c r="K21" s="58"/>
      <c r="L21" s="55" t="e">
        <f t="shared" si="0"/>
        <v>#N/A</v>
      </c>
      <c r="M21" s="60" t="e">
        <f t="shared" si="1"/>
        <v>#N/A</v>
      </c>
      <c r="N21" s="60" t="e">
        <f t="shared" si="2"/>
        <v>#N/A</v>
      </c>
      <c r="O21" s="42">
        <v>14</v>
      </c>
    </row>
    <row r="23" spans="2:15" x14ac:dyDescent="0.25">
      <c r="C23" s="42" t="s">
        <v>91</v>
      </c>
      <c r="D23" s="42" t="s">
        <v>92</v>
      </c>
      <c r="E23" s="42" t="s">
        <v>96</v>
      </c>
      <c r="F23" s="42" t="s">
        <v>97</v>
      </c>
      <c r="G23" s="42" t="s">
        <v>98</v>
      </c>
    </row>
    <row r="24" spans="2:15" ht="12" customHeight="1" x14ac:dyDescent="0.25">
      <c r="B24" s="45" t="s">
        <v>75</v>
      </c>
      <c r="C24" s="54" t="s">
        <v>78</v>
      </c>
      <c r="D24" s="54" t="s">
        <v>93</v>
      </c>
      <c r="E24" s="42">
        <f>COUNTIF(B24,'Aplikacija za kredit'!$AM$16)</f>
        <v>0</v>
      </c>
      <c r="F24" s="42">
        <f>IF(E24&gt;0,2,0)</f>
        <v>0</v>
      </c>
      <c r="G24" s="42">
        <f>+E24+F24</f>
        <v>0</v>
      </c>
    </row>
    <row r="25" spans="2:15" ht="12" customHeight="1" x14ac:dyDescent="0.25">
      <c r="B25" s="45" t="s">
        <v>76</v>
      </c>
      <c r="C25" s="54" t="s">
        <v>77</v>
      </c>
      <c r="D25" s="54" t="s">
        <v>80</v>
      </c>
      <c r="E25" s="42">
        <f>COUNTIF(B25,'Aplikacija za kredit'!$AM$16)</f>
        <v>0</v>
      </c>
      <c r="F25" s="42">
        <f>IF(E25&gt;0,0,0)</f>
        <v>0</v>
      </c>
      <c r="G25" s="42">
        <f>+E25+F25</f>
        <v>0</v>
      </c>
    </row>
    <row r="26" spans="2:15" ht="12" customHeight="1" x14ac:dyDescent="0.25">
      <c r="B26" s="45" t="s">
        <v>74</v>
      </c>
      <c r="C26" s="54" t="s">
        <v>79</v>
      </c>
      <c r="D26" s="54" t="s">
        <v>94</v>
      </c>
      <c r="E26" s="42">
        <f>COUNTIF(B26,'Aplikacija za kredit'!$AM$16)</f>
        <v>0</v>
      </c>
      <c r="F26" s="42">
        <f t="shared" ref="F26" si="3">IF(E26&gt;0,1,0)</f>
        <v>0</v>
      </c>
      <c r="G26" s="42">
        <f>+E26+F26</f>
        <v>0</v>
      </c>
    </row>
    <row r="27" spans="2:15" x14ac:dyDescent="0.25">
      <c r="B27" s="62">
        <f>+'Aplikacija za kredit'!AM16</f>
        <v>0</v>
      </c>
      <c r="C27" s="63" t="e">
        <f>VLOOKUP($B$27,$B$24:$D$26,2,FALSE)</f>
        <v>#N/A</v>
      </c>
      <c r="D27" s="63" t="e">
        <f>VLOOKUP($B$27,$B$24:$D$26,3,FALSE)</f>
        <v>#N/A</v>
      </c>
      <c r="E27" s="61" t="e">
        <f>VLOOKUP(B27,$B$24:$G$26,6,FALSE)</f>
        <v>#N/A</v>
      </c>
    </row>
    <row r="28" spans="2:15" x14ac:dyDescent="0.25">
      <c r="C28" s="54"/>
      <c r="I28" s="42" t="s">
        <v>101</v>
      </c>
    </row>
    <row r="29" spans="2:15" x14ac:dyDescent="0.25">
      <c r="C29" s="54"/>
      <c r="E29" s="327" t="str">
        <f>+'Aplikacija za kredit'!C36</f>
        <v xml:space="preserve">Ukupan broj stanovnika u mjesnoj zajednici  Opština </v>
      </c>
      <c r="F29" s="327"/>
      <c r="G29" s="327"/>
      <c r="H29" s="327"/>
      <c r="I29" s="72">
        <f>ROUND(COUNTA('Aplikacija za kredit'!Y36),0)</f>
        <v>0</v>
      </c>
    </row>
    <row r="30" spans="2:15" x14ac:dyDescent="0.25">
      <c r="B30" s="66">
        <f>+'Aplikacija za kredit'!D21</f>
        <v>0</v>
      </c>
      <c r="C30" s="67" t="e">
        <f>IF(E27&gt;1,VLOOKUP(B30,$B$32:$C$69,2,FALSE),"Klijent nije učestvovao u projektu pa je iznos sredstava za finasiranje nepoznat")</f>
        <v>#N/A</v>
      </c>
      <c r="E30" s="327" t="str">
        <f>+'Aplikacija za kredit'!C39</f>
        <v xml:space="preserve">Ukupan broj domaćinstava u mjesnoj zajednici  Opština </v>
      </c>
      <c r="F30" s="327"/>
      <c r="G30" s="327"/>
      <c r="H30" s="327"/>
      <c r="I30" s="72">
        <f>ROUND(COUNTA('Aplikacija za kredit'!Y39),0)</f>
        <v>0</v>
      </c>
    </row>
    <row r="31" spans="2:15" ht="12.75" x14ac:dyDescent="0.25">
      <c r="B31" s="37" t="s">
        <v>73</v>
      </c>
      <c r="C31" s="38" t="s">
        <v>95</v>
      </c>
      <c r="E31" s="328" t="s">
        <v>100</v>
      </c>
      <c r="F31" s="328"/>
      <c r="G31" s="328"/>
      <c r="H31" s="328"/>
      <c r="I31" s="73">
        <f>+I29+I30</f>
        <v>0</v>
      </c>
    </row>
    <row r="32" spans="2:15" x14ac:dyDescent="0.25">
      <c r="B32" s="64" t="s">
        <v>35</v>
      </c>
      <c r="C32" s="65">
        <v>23963.08</v>
      </c>
    </row>
    <row r="33" spans="2:3" x14ac:dyDescent="0.25">
      <c r="B33" s="64" t="s">
        <v>36</v>
      </c>
      <c r="C33" s="65">
        <v>14379.88</v>
      </c>
    </row>
    <row r="34" spans="2:3" x14ac:dyDescent="0.25">
      <c r="B34" s="64" t="s">
        <v>37</v>
      </c>
      <c r="C34" s="65">
        <v>23963.08</v>
      </c>
    </row>
    <row r="35" spans="2:3" x14ac:dyDescent="0.25">
      <c r="B35" s="64" t="s">
        <v>38</v>
      </c>
      <c r="C35" s="65">
        <v>26713.119999999999</v>
      </c>
    </row>
    <row r="36" spans="2:3" x14ac:dyDescent="0.25">
      <c r="B36" s="64" t="s">
        <v>39</v>
      </c>
      <c r="C36" s="65">
        <v>20124.09</v>
      </c>
    </row>
    <row r="37" spans="2:3" x14ac:dyDescent="0.25">
      <c r="B37" s="64" t="s">
        <v>40</v>
      </c>
      <c r="C37" s="65">
        <v>65724.78</v>
      </c>
    </row>
    <row r="38" spans="2:3" x14ac:dyDescent="0.25">
      <c r="B38" s="64" t="s">
        <v>41</v>
      </c>
      <c r="C38" s="65">
        <v>59448.51</v>
      </c>
    </row>
    <row r="39" spans="2:3" x14ac:dyDescent="0.25">
      <c r="B39" s="64" t="s">
        <v>42</v>
      </c>
      <c r="C39" s="65">
        <v>16582</v>
      </c>
    </row>
    <row r="40" spans="2:3" x14ac:dyDescent="0.25">
      <c r="B40" s="64" t="s">
        <v>43</v>
      </c>
      <c r="C40" s="65">
        <v>22181.72</v>
      </c>
    </row>
    <row r="41" spans="2:3" x14ac:dyDescent="0.25">
      <c r="B41" s="64" t="s">
        <v>44</v>
      </c>
      <c r="C41" s="65">
        <v>21804.2</v>
      </c>
    </row>
    <row r="42" spans="2:3" x14ac:dyDescent="0.25">
      <c r="B42" s="64" t="s">
        <v>45</v>
      </c>
      <c r="C42" s="65">
        <v>21804.2</v>
      </c>
    </row>
    <row r="43" spans="2:3" x14ac:dyDescent="0.25">
      <c r="B43" s="64" t="s">
        <v>46</v>
      </c>
      <c r="C43" s="65">
        <v>60354.8</v>
      </c>
    </row>
    <row r="44" spans="2:3" x14ac:dyDescent="0.25">
      <c r="B44" s="64" t="s">
        <v>47</v>
      </c>
      <c r="C44" s="65">
        <v>27255.25</v>
      </c>
    </row>
    <row r="45" spans="2:3" x14ac:dyDescent="0.25">
      <c r="B45" s="64" t="s">
        <v>48</v>
      </c>
      <c r="C45" s="65">
        <v>46913.88</v>
      </c>
    </row>
    <row r="46" spans="2:3" x14ac:dyDescent="0.25">
      <c r="B46" s="64" t="s">
        <v>49</v>
      </c>
      <c r="C46" s="65">
        <v>52055</v>
      </c>
    </row>
    <row r="47" spans="2:3" x14ac:dyDescent="0.25">
      <c r="B47" s="64" t="s">
        <v>50</v>
      </c>
      <c r="C47" s="65">
        <v>52055.41</v>
      </c>
    </row>
    <row r="48" spans="2:3" x14ac:dyDescent="0.25">
      <c r="B48" s="64" t="s">
        <v>51</v>
      </c>
      <c r="C48" s="65">
        <v>52055.41</v>
      </c>
    </row>
    <row r="49" spans="2:3" x14ac:dyDescent="0.25">
      <c r="B49" s="64" t="s">
        <v>52</v>
      </c>
      <c r="C49" s="65">
        <v>98146.73</v>
      </c>
    </row>
    <row r="50" spans="2:3" x14ac:dyDescent="0.25">
      <c r="B50" s="64" t="s">
        <v>53</v>
      </c>
      <c r="C50" s="65">
        <v>19654.03</v>
      </c>
    </row>
    <row r="51" spans="2:3" x14ac:dyDescent="0.25">
      <c r="B51" s="64" t="s">
        <v>54</v>
      </c>
      <c r="C51" s="65">
        <v>48877.35</v>
      </c>
    </row>
    <row r="52" spans="2:3" x14ac:dyDescent="0.25">
      <c r="B52" s="64" t="s">
        <v>55</v>
      </c>
      <c r="C52" s="65">
        <v>93517.15</v>
      </c>
    </row>
    <row r="53" spans="2:3" x14ac:dyDescent="0.25">
      <c r="B53" s="64" t="s">
        <v>56</v>
      </c>
      <c r="C53" s="65">
        <v>32714.77</v>
      </c>
    </row>
    <row r="54" spans="2:3" x14ac:dyDescent="0.25">
      <c r="B54" s="64" t="s">
        <v>57</v>
      </c>
      <c r="C54" s="65">
        <v>52218.76</v>
      </c>
    </row>
    <row r="55" spans="2:3" x14ac:dyDescent="0.25">
      <c r="B55" s="64" t="s">
        <v>58</v>
      </c>
      <c r="C55" s="65">
        <v>26753.46</v>
      </c>
    </row>
    <row r="56" spans="2:3" x14ac:dyDescent="0.25">
      <c r="B56" s="64" t="s">
        <v>59</v>
      </c>
      <c r="C56" s="65">
        <v>52158.26</v>
      </c>
    </row>
    <row r="57" spans="2:3" x14ac:dyDescent="0.25">
      <c r="B57" s="64" t="s">
        <v>60</v>
      </c>
      <c r="C57" s="65">
        <v>8773.7099999999991</v>
      </c>
    </row>
    <row r="58" spans="2:3" x14ac:dyDescent="0.25">
      <c r="B58" s="64" t="s">
        <v>61</v>
      </c>
      <c r="C58" s="65">
        <v>13723.34</v>
      </c>
    </row>
    <row r="59" spans="2:3" x14ac:dyDescent="0.25">
      <c r="B59" s="64" t="s">
        <v>62</v>
      </c>
      <c r="C59" s="65">
        <v>21179.24</v>
      </c>
    </row>
    <row r="60" spans="2:3" x14ac:dyDescent="0.25">
      <c r="B60" s="64" t="s">
        <v>63</v>
      </c>
      <c r="C60" s="65">
        <v>16541.91</v>
      </c>
    </row>
    <row r="61" spans="2:3" x14ac:dyDescent="0.25">
      <c r="B61" s="64" t="s">
        <v>64</v>
      </c>
      <c r="C61" s="65">
        <v>15474.69</v>
      </c>
    </row>
    <row r="62" spans="2:3" x14ac:dyDescent="0.25">
      <c r="B62" s="64" t="s">
        <v>65</v>
      </c>
      <c r="C62" s="65">
        <v>52055.41</v>
      </c>
    </row>
    <row r="63" spans="2:3" x14ac:dyDescent="0.25">
      <c r="B63" s="64" t="s">
        <v>66</v>
      </c>
      <c r="C63" s="65">
        <v>4130</v>
      </c>
    </row>
    <row r="64" spans="2:3" x14ac:dyDescent="0.25">
      <c r="B64" s="64" t="s">
        <v>67</v>
      </c>
      <c r="C64" s="65">
        <v>32080.5</v>
      </c>
    </row>
    <row r="65" spans="2:3" x14ac:dyDescent="0.25">
      <c r="B65" s="64" t="s">
        <v>68</v>
      </c>
      <c r="C65" s="65">
        <v>30581.200000000001</v>
      </c>
    </row>
    <row r="66" spans="2:3" x14ac:dyDescent="0.25">
      <c r="B66" s="64" t="s">
        <v>69</v>
      </c>
      <c r="C66" s="65">
        <v>37679.4</v>
      </c>
    </row>
    <row r="67" spans="2:3" x14ac:dyDescent="0.25">
      <c r="B67" s="64" t="s">
        <v>70</v>
      </c>
      <c r="C67" s="65">
        <v>40099.4</v>
      </c>
    </row>
    <row r="68" spans="2:3" x14ac:dyDescent="0.25">
      <c r="B68" s="64" t="s">
        <v>71</v>
      </c>
      <c r="C68" s="65">
        <v>52514</v>
      </c>
    </row>
    <row r="69" spans="2:3" x14ac:dyDescent="0.25">
      <c r="B69" s="64" t="s">
        <v>72</v>
      </c>
      <c r="C69" s="65">
        <v>50904.7</v>
      </c>
    </row>
  </sheetData>
  <sheetProtection password="E49B" sheet="1" objects="1" scenarios="1" selectLockedCells="1" selectUnlockedCells="1"/>
  <mergeCells count="5">
    <mergeCell ref="N7:N8"/>
    <mergeCell ref="E29:H29"/>
    <mergeCell ref="E30:H30"/>
    <mergeCell ref="E31:H31"/>
    <mergeCell ref="M7:M8"/>
  </mergeCells>
  <conditionalFormatting sqref="D9">
    <cfRule type="notContainsBlanks" dxfId="10" priority="11">
      <formula>LEN(TRIM(D9))&gt;0</formula>
    </cfRule>
  </conditionalFormatting>
  <conditionalFormatting sqref="D10:D21">
    <cfRule type="notContainsBlanks" dxfId="9" priority="10">
      <formula>LEN(TRIM(D10))&gt;0</formula>
    </cfRule>
  </conditionalFormatting>
  <conditionalFormatting sqref="E9:J21">
    <cfRule type="notContainsBlanks" dxfId="8" priority="9">
      <formula>LEN(TRIM(E9))&gt;0</formula>
    </cfRule>
  </conditionalFormatting>
  <conditionalFormatting sqref="L9:N21">
    <cfRule type="notContainsBlanks" dxfId="7" priority="8">
      <formula>LEN(TRIM(L9))&gt;0</formula>
    </cfRule>
  </conditionalFormatting>
  <conditionalFormatting sqref="C3">
    <cfRule type="notContainsBlanks" dxfId="6" priority="7">
      <formula>LEN(TRIM(C3))&gt;0</formula>
    </cfRule>
  </conditionalFormatting>
  <conditionalFormatting sqref="D3">
    <cfRule type="notContainsBlanks" dxfId="5" priority="6">
      <formula>LEN(TRIM(D3))&gt;0</formula>
    </cfRule>
  </conditionalFormatting>
  <conditionalFormatting sqref="C4:D5">
    <cfRule type="notContainsBlanks" dxfId="4" priority="5">
      <formula>LEN(TRIM(C4))&gt;0</formula>
    </cfRule>
  </conditionalFormatting>
  <conditionalFormatting sqref="E3">
    <cfRule type="notContainsBlanks" dxfId="3" priority="4">
      <formula>LEN(TRIM(E3))&gt;0</formula>
    </cfRule>
  </conditionalFormatting>
  <conditionalFormatting sqref="E4:E5">
    <cfRule type="notContainsBlanks" dxfId="2" priority="3">
      <formula>LEN(TRIM(E4))&gt;0</formula>
    </cfRule>
  </conditionalFormatting>
  <conditionalFormatting sqref="F3">
    <cfRule type="notContainsBlanks" dxfId="1" priority="2">
      <formula>LEN(TRIM(F3))&gt;0</formula>
    </cfRule>
  </conditionalFormatting>
  <conditionalFormatting sqref="F4:F5">
    <cfRule type="notContainsBlanks" dxfId="0" priority="1">
      <formula>LEN(TRIM(F4))&gt;0</formula>
    </cfRule>
  </conditionalFormatting>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Aplikacija za kredit</vt:lpstr>
      <vt:lpstr>Analitika</vt:lpstr>
      <vt:lpstr>Podesavanja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v.markovic</dc:creator>
  <cp:lastModifiedBy>HP1</cp:lastModifiedBy>
  <cp:lastPrinted>2019-02-24T12:57:13Z</cp:lastPrinted>
  <dcterms:created xsi:type="dcterms:W3CDTF">2018-11-09T14:01:57Z</dcterms:created>
  <dcterms:modified xsi:type="dcterms:W3CDTF">2019-02-25T08:05:57Z</dcterms:modified>
</cp:coreProperties>
</file>