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70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<sst xmlns="http://schemas.openxmlformats.org/spreadsheetml/2006/main" count="274" uniqueCount="98">
  <si>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</si>
  <si>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</si>
  <si>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</si>
  <si>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</si>
  <si>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</si>
  <si>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</si>
  <si>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</si>
  <si>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</si>
  <si>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</si>
  <si>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</si>
  <si>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</si>
  <si>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</si>
  <si>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</si>
  <si>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</si>
  <si>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</si>
  <si>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</si>
  <si>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</si>
  <si>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</si>
  <si>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</si>
  <si>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</si>
  <si>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</si>
  <si>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</si>
  <si>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</si>
  <si>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</si>
  <si>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</si>
  <si>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</si>
  <si>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</si>
  <si>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</si>
  <si>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</si>
  <si>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</si>
  <si>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</si>
  <si>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</si>
  <si>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</si>
  <si>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</si>
  <si>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</si>
  <si>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</si>
  <si>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</si>
  <si>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</si>
  <si>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</si>
  <si>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</si>
  <si>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</si>
  <si>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</si>
  <si>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</si>
  <si>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</si>
  <si>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</si>
  <si>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</si>
  <si>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</si>
  <si>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</si>
  <si>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</si>
  <si>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>Broj korisnika</t>
  </si>
  <si>
    <t>Broj putovanja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</si>
  <si>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</si>
  <si>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</si>
  <si>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</si>
  <si>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</si>
  <si>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</si>
  <si>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</si>
  <si>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</si>
  <si>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</si>
  <si>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</si>
  <si>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</si>
  <si>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</si>
  <si>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</si>
  <si>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</si>
  <si>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</si>
  <si>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</si>
  <si>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</si>
  <si>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</si>
  <si>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</si>
  <si>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</si>
  <si>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</si>
  <si>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</si>
  <si>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</si>
  <si>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</si>
  <si>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</si>
  <si>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</si>
  <si>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</si>
  <si>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</si>
  <si>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</si>
  <si>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</si>
  <si>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</si>
  <si>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</si>
  <si>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</si>
  <si>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</si>
  <si>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</si>
  <si>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</si>
  <si>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</si>
  <si>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 xml:space="preserve">Naknada za novorođeno djete-Korisnici iz 2022godine koji imaju pravo na razliku u skladu sa Izmjenama i dopunama Zakona o SIDZ ( Sl.list CG 003/23) </t>
  </si>
  <si>
    <t xml:space="preserve"> Pravo na povlasticu na putovanje( Shodno Zakonu o povastici na putovanje lica sa invaliditetom)</t>
  </si>
  <si>
    <t>Pravo na troškove prevoza djece i mladih sa POP ( Shodno Zakonu o socijalnoj i dječjoj zaštiti)</t>
  </si>
  <si>
    <t>01-402/23-974/8</t>
  </si>
  <si>
    <t>REKAPITULAR ZA FEBRUAR   2024 .GODINE</t>
  </si>
  <si>
    <t>REKAPITULAR ZA FEBRUAR 2024.godine</t>
  </si>
  <si>
    <t xml:space="preserve">                        REKAPITULAR ZA FEBRUAR 2024.godine</t>
  </si>
  <si>
    <t xml:space="preserve">                        REKAPITULAR ZA FEBRUAR  2024.godine</t>
  </si>
  <si>
    <t>01-128 / 24 - 952/2</t>
  </si>
  <si>
    <t>15.03.2024</t>
  </si>
  <si>
    <t>PREGLED BROJA KORISNIKA I ISPLAĆENIH SREDSTAVA  KORISNIKA MATERIJALNIH DAVANJA I USLUGA IZ OBLASTI SOCIJALNE I DJEČJE ZAŠTITE  ZA MJESEC FEBRUAR  2024.GODINE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</si>
</sst>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  <numFmt numFmtId="183" formatCode="#,##0.0"/>
  </numFmts>
  <fonts count="49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0" xfId="0" applyNumberFormat="1" applyAlignment="1">
      <alignment/>
    </xf>
    <xf numFmtId="175" fontId="7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175" fontId="5" fillId="33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right"/>
    </xf>
    <xf numFmtId="175" fontId="0" fillId="33" borderId="10" xfId="0" applyNumberForma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/>
    </xf>
    <xf numFmtId="4" fontId="7" fillId="33" borderId="10" xfId="42" applyNumberFormat="1" applyFont="1" applyFill="1" applyBorder="1" applyAlignment="1">
      <alignment/>
    </xf>
    <xf numFmtId="3" fontId="7" fillId="33" borderId="10" xfId="42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3" fontId="7" fillId="33" borderId="10" xfId="4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71" fontId="5" fillId="33" borderId="10" xfId="45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justify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horizontal="center"/>
    </xf>
    <xf numFmtId="175" fontId="31" fillId="33" borderId="10" xfId="0" applyNumberFormat="1" applyFont="1" applyFill="1" applyBorder="1" applyAlignment="1">
      <alignment horizontal="right"/>
    </xf>
    <xf numFmtId="175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left" wrapText="1"/>
    </xf>
    <xf numFmtId="174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justify" wrapText="1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175" fontId="5" fillId="33" borderId="2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right"/>
    </xf>
    <xf numFmtId="175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/>
    </xf>
    <xf numFmtId="174" fontId="5" fillId="0" borderId="10" xfId="0" applyNumberFormat="1" applyFont="1" applyBorder="1" applyAlignment="1">
      <alignment/>
    </xf>
    <xf numFmtId="174" fontId="5" fillId="33" borderId="10" xfId="0" applyNumberFormat="1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5" fillId="33" borderId="2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right" vertical="center"/>
    </xf>
    <xf numFmtId="49" fontId="5" fillId="33" borderId="29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74" fontId="5" fillId="33" borderId="10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right" vertical="center"/>
    </xf>
    <xf numFmtId="174" fontId="5" fillId="33" borderId="10" xfId="0" applyNumberFormat="1" applyFont="1" applyFill="1" applyBorder="1" applyAlignment="1">
      <alignment horizontal="center" wrapText="1"/>
    </xf>
    <xf numFmtId="175" fontId="5" fillId="33" borderId="10" xfId="0" applyNumberFormat="1" applyFont="1" applyFill="1" applyBorder="1" applyAlignment="1">
      <alignment horizontal="right" wrapText="1"/>
    </xf>
    <xf numFmtId="175" fontId="0" fillId="33" borderId="10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right" vertical="center"/>
    </xf>
    <xf numFmtId="174" fontId="5" fillId="33" borderId="23" xfId="0" applyNumberFormat="1" applyFont="1" applyFill="1" applyBorder="1" applyAlignment="1">
      <alignment horizontal="center" wrapText="1"/>
    </xf>
    <xf numFmtId="174" fontId="5" fillId="33" borderId="22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tabSelected="1" zoomScalePageLayoutView="0" workbookViewId="0" topLeftCell="A1">
      <selection activeCell="V3" sqref="V3"/>
    </sheetView>
  </sheetViews>
  <sheetFormatPr defaultColWidth="8.796875" defaultRowHeight="15"/>
  <cols>
    <col min="1" max="1" width="10.5" style="0" customWidth="1"/>
    <col min="2" max="2" width="12.19921875" style="0" customWidth="1"/>
    <col min="3" max="4" width="8.59765625" style="0" customWidth="1"/>
    <col min="5" max="5" width="10" style="0" customWidth="1"/>
    <col min="6" max="7" width="8.59765625" style="0" customWidth="1"/>
    <col min="8" max="8" width="11.09765625" style="0" customWidth="1"/>
    <col min="9" max="10" width="8.59765625" style="0" customWidth="1"/>
    <col min="11" max="11" width="11.19921875" style="0" customWidth="1"/>
    <col min="12" max="12" width="8.59765625" style="0" customWidth="1"/>
    <col min="13" max="13" width="11" style="0" bestFit="1" customWidth="1"/>
    <col min="14" max="14" width="8.59765625" style="0" customWidth="1"/>
    <col min="15" max="15" width="11.59765625" style="0" customWidth="1"/>
    <col min="16" max="16" width="7.19921875" style="0" customWidth="1"/>
    <col min="17" max="17" width="10.19921875" style="0" customWidth="1"/>
    <col min="19" max="19" width="9.8984375" style="0" bestFit="1" customWidth="1"/>
    <col min="20" max="20" width="15.5" style="0" customWidth="1"/>
    <col min="23" max="23" width="13.09765625" style="0" customWidth="1"/>
    <col min="31" max="31" width="11.8984375" style="0" customWidth="1"/>
  </cols>
  <sheetData>
    <row r="1" ht="13.5" customHeight="1"/>
    <row r="2" spans="1:17" s="1" customFormat="1" ht="23.25" customHeight="1">
      <c r="A2" s="95" t="s">
        <v>91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3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" customHeight="1">
      <c r="A4" s="99" t="s">
        <v>76</v>
      </c>
      <c r="B4" s="99"/>
      <c r="C4" s="100" t="s">
        <v>41</v>
      </c>
      <c r="D4" s="100"/>
      <c r="E4" s="100"/>
      <c r="F4" s="100" t="s">
        <v>85</v>
      </c>
      <c r="G4" s="100"/>
      <c r="H4" s="100"/>
      <c r="I4" s="100" t="s">
        <v>39</v>
      </c>
      <c r="J4" s="100"/>
      <c r="K4" s="100"/>
      <c r="L4" s="100" t="s">
        <v>36</v>
      </c>
      <c r="M4" s="100"/>
      <c r="N4" s="101" t="s">
        <v>40</v>
      </c>
      <c r="O4" s="101"/>
      <c r="P4" s="96" t="s">
        <v>75</v>
      </c>
      <c r="Q4" s="96"/>
    </row>
    <row r="5" spans="1:17" ht="45" customHeight="1">
      <c r="A5" s="99"/>
      <c r="B5" s="99"/>
      <c r="C5" s="90" t="s">
        <v>0</v>
      </c>
      <c r="D5" s="90" t="s">
        <v>1</v>
      </c>
      <c r="E5" s="43" t="s">
        <v>2</v>
      </c>
      <c r="F5" s="44" t="s">
        <v>0</v>
      </c>
      <c r="G5" s="44" t="s">
        <v>1</v>
      </c>
      <c r="H5" s="43" t="s">
        <v>2</v>
      </c>
      <c r="I5" s="44" t="s">
        <v>3</v>
      </c>
      <c r="J5" s="44" t="s">
        <v>38</v>
      </c>
      <c r="K5" s="43" t="s">
        <v>2</v>
      </c>
      <c r="L5" s="43" t="s">
        <v>4</v>
      </c>
      <c r="M5" s="43" t="s">
        <v>2</v>
      </c>
      <c r="N5" s="43" t="s">
        <v>4</v>
      </c>
      <c r="O5" s="43" t="s">
        <v>28</v>
      </c>
      <c r="P5" s="52" t="s">
        <v>4</v>
      </c>
      <c r="Q5" s="52" t="s">
        <v>28</v>
      </c>
    </row>
    <row r="6" spans="1:17" ht="15.75">
      <c r="A6" s="5" t="s">
        <v>5</v>
      </c>
      <c r="B6" s="5" t="s">
        <v>6</v>
      </c>
      <c r="C6" s="89">
        <v>1495</v>
      </c>
      <c r="D6" s="89">
        <v>2814</v>
      </c>
      <c r="E6" s="60">
        <v>176191.57</v>
      </c>
      <c r="F6" s="89">
        <v>21980</v>
      </c>
      <c r="G6" s="89">
        <v>38424</v>
      </c>
      <c r="H6" s="60">
        <v>1248750</v>
      </c>
      <c r="I6" s="35">
        <v>1153</v>
      </c>
      <c r="J6" s="35">
        <v>4165</v>
      </c>
      <c r="K6" s="45">
        <v>149842.79</v>
      </c>
      <c r="L6" s="89">
        <v>1048</v>
      </c>
      <c r="M6" s="60">
        <v>314316.58</v>
      </c>
      <c r="N6" s="89">
        <v>5597</v>
      </c>
      <c r="O6" s="60">
        <v>495103.45</v>
      </c>
      <c r="P6" s="5">
        <v>196</v>
      </c>
      <c r="Q6" s="60">
        <v>80963.2</v>
      </c>
    </row>
    <row r="7" spans="1:17" ht="15.75">
      <c r="A7" s="5"/>
      <c r="B7" s="5" t="s">
        <v>68</v>
      </c>
      <c r="C7" s="89">
        <v>83</v>
      </c>
      <c r="D7" s="89">
        <v>113</v>
      </c>
      <c r="E7" s="60">
        <v>7425.06</v>
      </c>
      <c r="F7" s="89">
        <v>1821</v>
      </c>
      <c r="G7" s="89">
        <v>3304</v>
      </c>
      <c r="H7" s="60">
        <v>99120</v>
      </c>
      <c r="I7" s="35">
        <v>44</v>
      </c>
      <c r="J7" s="35">
        <v>113</v>
      </c>
      <c r="K7" s="45">
        <v>5107.43</v>
      </c>
      <c r="L7" s="89">
        <v>82</v>
      </c>
      <c r="M7" s="60">
        <v>24165.4</v>
      </c>
      <c r="N7" s="89">
        <v>705</v>
      </c>
      <c r="O7" s="60">
        <v>61588.53</v>
      </c>
      <c r="P7" s="5">
        <v>14</v>
      </c>
      <c r="Q7" s="60">
        <v>5503.89</v>
      </c>
    </row>
    <row r="8" spans="1:17" ht="15.75">
      <c r="A8" s="5"/>
      <c r="B8" s="5" t="s">
        <v>69</v>
      </c>
      <c r="C8" s="89">
        <v>112</v>
      </c>
      <c r="D8" s="89">
        <v>256</v>
      </c>
      <c r="E8" s="60">
        <v>15062.86</v>
      </c>
      <c r="F8" s="89">
        <v>1468</v>
      </c>
      <c r="G8" s="89">
        <v>2981</v>
      </c>
      <c r="H8" s="60">
        <v>89430</v>
      </c>
      <c r="I8" s="35">
        <v>113</v>
      </c>
      <c r="J8" s="35">
        <v>404</v>
      </c>
      <c r="K8" s="45">
        <v>14792.25</v>
      </c>
      <c r="L8" s="89">
        <v>130</v>
      </c>
      <c r="M8" s="60">
        <v>38438.68</v>
      </c>
      <c r="N8" s="89">
        <v>730</v>
      </c>
      <c r="O8" s="60">
        <v>63685.2</v>
      </c>
      <c r="P8" s="5">
        <v>8</v>
      </c>
      <c r="Q8" s="60">
        <v>3121.78</v>
      </c>
    </row>
    <row r="9" spans="1:17" ht="15.75">
      <c r="A9" s="5" t="s">
        <v>66</v>
      </c>
      <c r="B9" s="5" t="s">
        <v>67</v>
      </c>
      <c r="C9" s="89">
        <v>109</v>
      </c>
      <c r="D9" s="89">
        <v>171</v>
      </c>
      <c r="E9" s="60">
        <v>10729.51</v>
      </c>
      <c r="F9" s="89">
        <v>1677</v>
      </c>
      <c r="G9" s="89">
        <v>3126</v>
      </c>
      <c r="H9" s="60">
        <v>93780</v>
      </c>
      <c r="I9" s="35">
        <v>67</v>
      </c>
      <c r="J9" s="35">
        <v>208</v>
      </c>
      <c r="K9" s="45">
        <v>8011.32</v>
      </c>
      <c r="L9" s="89">
        <v>99</v>
      </c>
      <c r="M9" s="60">
        <v>28893.34</v>
      </c>
      <c r="N9" s="89">
        <v>687</v>
      </c>
      <c r="O9" s="60">
        <v>59933.88</v>
      </c>
      <c r="P9" s="5">
        <v>13</v>
      </c>
      <c r="Q9" s="60">
        <v>5005</v>
      </c>
    </row>
    <row r="10" spans="1:17" ht="15.75">
      <c r="A10" s="5" t="s">
        <v>45</v>
      </c>
      <c r="B10" s="5" t="s">
        <v>46</v>
      </c>
      <c r="C10" s="89">
        <v>116</v>
      </c>
      <c r="D10" s="89">
        <v>186</v>
      </c>
      <c r="E10" s="60">
        <v>11370.24</v>
      </c>
      <c r="F10" s="89">
        <v>1463</v>
      </c>
      <c r="G10" s="89">
        <v>2480</v>
      </c>
      <c r="H10" s="60">
        <v>75570</v>
      </c>
      <c r="I10" s="35">
        <v>109</v>
      </c>
      <c r="J10" s="35">
        <v>292</v>
      </c>
      <c r="K10" s="45">
        <v>12670.64</v>
      </c>
      <c r="L10" s="89">
        <v>120</v>
      </c>
      <c r="M10" s="60">
        <v>34919.78</v>
      </c>
      <c r="N10" s="89">
        <v>1177</v>
      </c>
      <c r="O10" s="60">
        <v>103693.44</v>
      </c>
      <c r="P10" s="5">
        <v>9</v>
      </c>
      <c r="Q10" s="60">
        <v>3138.68</v>
      </c>
    </row>
    <row r="11" spans="1:17" ht="15.75">
      <c r="A11" s="5" t="s">
        <v>29</v>
      </c>
      <c r="B11" s="5" t="s">
        <v>30</v>
      </c>
      <c r="C11" s="89">
        <v>645</v>
      </c>
      <c r="D11" s="89">
        <v>1251</v>
      </c>
      <c r="E11" s="60">
        <v>73861.68</v>
      </c>
      <c r="F11" s="89">
        <v>6787</v>
      </c>
      <c r="G11" s="89">
        <v>12217</v>
      </c>
      <c r="H11" s="60">
        <v>373080</v>
      </c>
      <c r="I11" s="35">
        <v>738</v>
      </c>
      <c r="J11" s="35">
        <v>2207</v>
      </c>
      <c r="K11" s="45">
        <v>87329.02</v>
      </c>
      <c r="L11" s="89">
        <v>374</v>
      </c>
      <c r="M11" s="60">
        <v>111489.92</v>
      </c>
      <c r="N11" s="89">
        <v>2893</v>
      </c>
      <c r="O11" s="60">
        <v>257010.45</v>
      </c>
      <c r="P11" s="5">
        <v>38</v>
      </c>
      <c r="Q11" s="60">
        <v>14672.19</v>
      </c>
    </row>
    <row r="12" spans="1:17" ht="15.75">
      <c r="A12" s="5"/>
      <c r="B12" s="5" t="s">
        <v>31</v>
      </c>
      <c r="C12" s="89">
        <v>12</v>
      </c>
      <c r="D12" s="89">
        <v>21</v>
      </c>
      <c r="E12" s="60">
        <v>1317.75</v>
      </c>
      <c r="F12" s="89">
        <v>177</v>
      </c>
      <c r="G12" s="89">
        <v>323</v>
      </c>
      <c r="H12" s="60">
        <v>9690</v>
      </c>
      <c r="I12" s="35">
        <v>22</v>
      </c>
      <c r="J12" s="35">
        <v>46</v>
      </c>
      <c r="K12" s="45">
        <v>2439.7</v>
      </c>
      <c r="L12" s="89">
        <v>13</v>
      </c>
      <c r="M12" s="60">
        <v>3865.68</v>
      </c>
      <c r="N12" s="89">
        <v>133</v>
      </c>
      <c r="O12" s="60">
        <v>11602.92</v>
      </c>
      <c r="P12" s="5">
        <v>2</v>
      </c>
      <c r="Q12" s="60">
        <v>805</v>
      </c>
    </row>
    <row r="13" spans="1:17" ht="15.75">
      <c r="A13" s="5"/>
      <c r="B13" s="5" t="s">
        <v>32</v>
      </c>
      <c r="C13" s="89">
        <v>7</v>
      </c>
      <c r="D13" s="89">
        <v>21</v>
      </c>
      <c r="E13" s="60">
        <v>1221.44</v>
      </c>
      <c r="F13" s="89">
        <v>99</v>
      </c>
      <c r="G13" s="89">
        <v>190</v>
      </c>
      <c r="H13" s="60">
        <v>5700</v>
      </c>
      <c r="I13" s="35">
        <v>15</v>
      </c>
      <c r="J13" s="35">
        <v>40</v>
      </c>
      <c r="K13" s="45">
        <v>1811.69</v>
      </c>
      <c r="L13" s="35">
        <v>8</v>
      </c>
      <c r="M13" s="61">
        <v>2378.88</v>
      </c>
      <c r="N13" s="35">
        <v>88</v>
      </c>
      <c r="O13" s="61">
        <v>7677.12</v>
      </c>
      <c r="P13" s="37">
        <v>2</v>
      </c>
      <c r="Q13" s="61">
        <v>112.5</v>
      </c>
    </row>
    <row r="14" spans="1:17" ht="15.75">
      <c r="A14" s="5" t="s">
        <v>8</v>
      </c>
      <c r="B14" s="5" t="s">
        <v>9</v>
      </c>
      <c r="C14" s="89">
        <v>306</v>
      </c>
      <c r="D14" s="89">
        <v>546</v>
      </c>
      <c r="E14" s="60">
        <v>33912.54</v>
      </c>
      <c r="F14" s="89">
        <v>5018</v>
      </c>
      <c r="G14" s="89">
        <v>8699</v>
      </c>
      <c r="H14" s="60">
        <v>275850</v>
      </c>
      <c r="I14" s="35">
        <v>220</v>
      </c>
      <c r="J14" s="35">
        <v>744</v>
      </c>
      <c r="K14" s="45">
        <v>28168.42</v>
      </c>
      <c r="L14" s="89">
        <v>226</v>
      </c>
      <c r="M14" s="60">
        <v>79549.69</v>
      </c>
      <c r="N14" s="89">
        <v>1147</v>
      </c>
      <c r="O14" s="60">
        <v>101244.9</v>
      </c>
      <c r="P14" s="5">
        <v>44</v>
      </c>
      <c r="Q14" s="60">
        <v>18173.97</v>
      </c>
    </row>
    <row r="15" spans="1:17" ht="15.75">
      <c r="A15" s="5"/>
      <c r="B15" s="5" t="s">
        <v>10</v>
      </c>
      <c r="C15" s="89">
        <v>141</v>
      </c>
      <c r="D15" s="89">
        <v>281</v>
      </c>
      <c r="E15" s="60">
        <v>16918.48</v>
      </c>
      <c r="F15" s="89">
        <v>2029</v>
      </c>
      <c r="G15" s="89">
        <v>3654</v>
      </c>
      <c r="H15" s="60">
        <v>112230</v>
      </c>
      <c r="I15" s="35">
        <v>124</v>
      </c>
      <c r="J15" s="35">
        <v>424</v>
      </c>
      <c r="K15" s="45">
        <v>15703.23</v>
      </c>
      <c r="L15" s="89">
        <v>118</v>
      </c>
      <c r="M15" s="60">
        <v>34870.36</v>
      </c>
      <c r="N15" s="89">
        <v>630</v>
      </c>
      <c r="O15" s="60">
        <v>55298.52</v>
      </c>
      <c r="P15" s="5">
        <v>10</v>
      </c>
      <c r="Q15" s="60">
        <v>4352.5</v>
      </c>
    </row>
    <row r="16" spans="1:17" ht="15.75">
      <c r="A16" s="5" t="s">
        <v>11</v>
      </c>
      <c r="B16" s="5" t="s">
        <v>12</v>
      </c>
      <c r="C16" s="89">
        <v>63</v>
      </c>
      <c r="D16" s="89">
        <v>88</v>
      </c>
      <c r="E16" s="60">
        <v>5980.66</v>
      </c>
      <c r="F16" s="89">
        <v>2530</v>
      </c>
      <c r="G16" s="89">
        <v>4407</v>
      </c>
      <c r="H16" s="60">
        <v>136710</v>
      </c>
      <c r="I16" s="35">
        <v>28</v>
      </c>
      <c r="J16" s="35">
        <v>58</v>
      </c>
      <c r="K16" s="45">
        <v>3709.58</v>
      </c>
      <c r="L16" s="89">
        <v>80</v>
      </c>
      <c r="M16" s="60">
        <v>23570.68</v>
      </c>
      <c r="N16" s="89">
        <v>395</v>
      </c>
      <c r="O16" s="60">
        <v>39513.09</v>
      </c>
      <c r="P16" s="5">
        <v>3</v>
      </c>
      <c r="Q16" s="60">
        <v>1365</v>
      </c>
    </row>
    <row r="17" spans="1:17" ht="15.75">
      <c r="A17" s="5"/>
      <c r="B17" s="5" t="s">
        <v>13</v>
      </c>
      <c r="C17" s="89">
        <v>42</v>
      </c>
      <c r="D17" s="89">
        <v>55</v>
      </c>
      <c r="E17" s="60">
        <v>3654.21</v>
      </c>
      <c r="F17" s="89">
        <v>1906</v>
      </c>
      <c r="G17" s="89">
        <v>3388</v>
      </c>
      <c r="H17" s="60">
        <v>103470</v>
      </c>
      <c r="I17" s="35">
        <v>20</v>
      </c>
      <c r="J17" s="35">
        <v>46</v>
      </c>
      <c r="K17" s="45">
        <v>2429.7</v>
      </c>
      <c r="L17" s="89">
        <v>48</v>
      </c>
      <c r="M17" s="60">
        <v>14476.39</v>
      </c>
      <c r="N17" s="89">
        <v>270</v>
      </c>
      <c r="O17" s="60">
        <v>24313.77</v>
      </c>
      <c r="P17" s="5">
        <v>2</v>
      </c>
      <c r="Q17" s="60">
        <v>656.39</v>
      </c>
    </row>
    <row r="18" spans="1:17" ht="15.75">
      <c r="A18" s="5"/>
      <c r="B18" s="5" t="s">
        <v>14</v>
      </c>
      <c r="C18" s="89">
        <v>83</v>
      </c>
      <c r="D18" s="89">
        <v>104</v>
      </c>
      <c r="E18" s="60">
        <v>7592.54</v>
      </c>
      <c r="F18" s="89">
        <v>3466</v>
      </c>
      <c r="G18" s="89">
        <v>5881</v>
      </c>
      <c r="H18" s="60">
        <v>196590</v>
      </c>
      <c r="I18" s="35">
        <v>28</v>
      </c>
      <c r="J18" s="35">
        <v>70</v>
      </c>
      <c r="K18" s="45">
        <v>3491.18</v>
      </c>
      <c r="L18" s="89">
        <v>96</v>
      </c>
      <c r="M18" s="60">
        <v>28437.5</v>
      </c>
      <c r="N18" s="89">
        <v>328</v>
      </c>
      <c r="O18" s="60">
        <v>31484.63</v>
      </c>
      <c r="P18" s="5">
        <v>5</v>
      </c>
      <c r="Q18" s="60">
        <v>1870</v>
      </c>
    </row>
    <row r="19" spans="1:17" ht="15.75">
      <c r="A19" s="5" t="s">
        <v>15</v>
      </c>
      <c r="B19" s="5" t="s">
        <v>16</v>
      </c>
      <c r="C19" s="89">
        <v>81</v>
      </c>
      <c r="D19" s="89">
        <v>94</v>
      </c>
      <c r="E19" s="60">
        <v>6558.46</v>
      </c>
      <c r="F19" s="89">
        <v>3218</v>
      </c>
      <c r="G19" s="89">
        <v>5497</v>
      </c>
      <c r="H19" s="60">
        <v>168420</v>
      </c>
      <c r="I19" s="35">
        <v>19</v>
      </c>
      <c r="J19" s="35">
        <v>47</v>
      </c>
      <c r="K19" s="45">
        <v>2138.14</v>
      </c>
      <c r="L19" s="89">
        <v>139</v>
      </c>
      <c r="M19" s="60">
        <v>41223.98</v>
      </c>
      <c r="N19" s="89">
        <v>595</v>
      </c>
      <c r="O19" s="60">
        <v>52245.12</v>
      </c>
      <c r="P19" s="5">
        <v>6</v>
      </c>
      <c r="Q19" s="60">
        <v>2625</v>
      </c>
    </row>
    <row r="20" spans="1:17" ht="15.75">
      <c r="A20" s="5" t="s">
        <v>17</v>
      </c>
      <c r="B20" s="5" t="s">
        <v>18</v>
      </c>
      <c r="C20" s="89">
        <v>463</v>
      </c>
      <c r="D20" s="89">
        <v>1006</v>
      </c>
      <c r="E20" s="60">
        <v>57720.77</v>
      </c>
      <c r="F20" s="89">
        <v>2339</v>
      </c>
      <c r="G20" s="89">
        <v>4258</v>
      </c>
      <c r="H20" s="60">
        <v>129030</v>
      </c>
      <c r="I20" s="35">
        <v>536</v>
      </c>
      <c r="J20" s="35">
        <v>1891</v>
      </c>
      <c r="K20" s="45">
        <v>67307.42</v>
      </c>
      <c r="L20" s="89">
        <v>140</v>
      </c>
      <c r="M20" s="60">
        <v>40866.98</v>
      </c>
      <c r="N20" s="89">
        <v>2148</v>
      </c>
      <c r="O20" s="60">
        <v>188228.31</v>
      </c>
      <c r="P20" s="5">
        <v>16</v>
      </c>
      <c r="Q20" s="60">
        <v>5918.56</v>
      </c>
    </row>
    <row r="21" spans="1:17" ht="15.75">
      <c r="A21" s="5"/>
      <c r="B21" s="5" t="s">
        <v>26</v>
      </c>
      <c r="C21" s="89">
        <v>55</v>
      </c>
      <c r="D21" s="89">
        <v>114</v>
      </c>
      <c r="E21" s="60">
        <v>6598.82</v>
      </c>
      <c r="F21" s="89">
        <v>353</v>
      </c>
      <c r="G21" s="89">
        <v>673</v>
      </c>
      <c r="H21" s="60">
        <v>20190</v>
      </c>
      <c r="I21" s="35">
        <v>60</v>
      </c>
      <c r="J21" s="35">
        <v>203</v>
      </c>
      <c r="K21" s="45">
        <v>7815.88</v>
      </c>
      <c r="L21" s="89">
        <v>22</v>
      </c>
      <c r="M21" s="60">
        <v>6323.8</v>
      </c>
      <c r="N21" s="89">
        <v>418</v>
      </c>
      <c r="O21" s="60">
        <v>36466.32</v>
      </c>
      <c r="P21" s="5">
        <v>3</v>
      </c>
      <c r="Q21" s="60">
        <v>1087.5</v>
      </c>
    </row>
    <row r="22" spans="1:17" ht="15.75">
      <c r="A22" s="5"/>
      <c r="B22" s="5" t="s">
        <v>47</v>
      </c>
      <c r="C22" s="89">
        <v>143</v>
      </c>
      <c r="D22" s="89">
        <v>364</v>
      </c>
      <c r="E22" s="60">
        <v>20566.75</v>
      </c>
      <c r="F22" s="89">
        <v>256</v>
      </c>
      <c r="G22" s="89">
        <v>511</v>
      </c>
      <c r="H22" s="60">
        <v>15330</v>
      </c>
      <c r="I22" s="37">
        <v>182</v>
      </c>
      <c r="J22" s="37">
        <v>708</v>
      </c>
      <c r="K22" s="45">
        <v>25613.15</v>
      </c>
      <c r="L22" s="89">
        <v>34</v>
      </c>
      <c r="M22" s="60">
        <v>10110.24</v>
      </c>
      <c r="N22" s="89">
        <v>560</v>
      </c>
      <c r="O22" s="60">
        <v>48854.4</v>
      </c>
      <c r="P22" s="5">
        <v>6</v>
      </c>
      <c r="Q22" s="60">
        <v>2520</v>
      </c>
    </row>
    <row r="23" spans="1:17" ht="15.75">
      <c r="A23" s="5" t="s">
        <v>19</v>
      </c>
      <c r="B23" s="5" t="s">
        <v>20</v>
      </c>
      <c r="C23" s="89">
        <v>232</v>
      </c>
      <c r="D23" s="89">
        <v>563</v>
      </c>
      <c r="E23" s="60">
        <v>32095.75</v>
      </c>
      <c r="F23" s="89">
        <v>678</v>
      </c>
      <c r="G23" s="89">
        <v>1394</v>
      </c>
      <c r="H23" s="60">
        <v>42120</v>
      </c>
      <c r="I23" s="35">
        <v>276</v>
      </c>
      <c r="J23" s="35">
        <v>1050</v>
      </c>
      <c r="K23" s="45">
        <v>37188.89</v>
      </c>
      <c r="L23" s="89">
        <v>71</v>
      </c>
      <c r="M23" s="60">
        <v>21112.56</v>
      </c>
      <c r="N23" s="89">
        <v>1036</v>
      </c>
      <c r="O23" s="60">
        <v>95022.81</v>
      </c>
      <c r="P23" s="5">
        <v>15</v>
      </c>
      <c r="Q23" s="60">
        <v>6002.26</v>
      </c>
    </row>
    <row r="24" spans="1:17" ht="15.75">
      <c r="A24" s="5"/>
      <c r="B24" s="5" t="s">
        <v>48</v>
      </c>
      <c r="C24" s="89">
        <v>66</v>
      </c>
      <c r="D24" s="89">
        <v>150</v>
      </c>
      <c r="E24" s="60">
        <v>8534.83</v>
      </c>
      <c r="F24" s="89">
        <v>243</v>
      </c>
      <c r="G24" s="89">
        <v>473</v>
      </c>
      <c r="H24" s="60">
        <v>14190</v>
      </c>
      <c r="I24" s="35">
        <v>119</v>
      </c>
      <c r="J24" s="35">
        <v>326</v>
      </c>
      <c r="K24" s="45">
        <v>14245.2</v>
      </c>
      <c r="L24" s="89">
        <v>30</v>
      </c>
      <c r="M24" s="60">
        <v>8920.8</v>
      </c>
      <c r="N24" s="89">
        <v>312</v>
      </c>
      <c r="O24" s="60">
        <v>27218.88</v>
      </c>
      <c r="P24" s="5">
        <v>2</v>
      </c>
      <c r="Q24" s="60">
        <v>780</v>
      </c>
    </row>
    <row r="25" spans="1:17" ht="15.75">
      <c r="A25" s="5" t="s">
        <v>35</v>
      </c>
      <c r="B25" s="5" t="s">
        <v>33</v>
      </c>
      <c r="C25" s="89">
        <v>798</v>
      </c>
      <c r="D25" s="89">
        <v>1871</v>
      </c>
      <c r="E25" s="60">
        <v>106829.01</v>
      </c>
      <c r="F25" s="89">
        <v>2043</v>
      </c>
      <c r="G25" s="89">
        <v>4018</v>
      </c>
      <c r="H25" s="60">
        <v>121230</v>
      </c>
      <c r="I25" s="35">
        <v>945</v>
      </c>
      <c r="J25" s="35">
        <v>3668</v>
      </c>
      <c r="K25" s="45">
        <v>134490.78</v>
      </c>
      <c r="L25" s="89">
        <v>196</v>
      </c>
      <c r="M25" s="60">
        <v>57955.38</v>
      </c>
      <c r="N25" s="89">
        <v>2530</v>
      </c>
      <c r="O25" s="60">
        <v>222331.11</v>
      </c>
      <c r="P25" s="5">
        <v>13</v>
      </c>
      <c r="Q25" s="60">
        <v>5256.68</v>
      </c>
    </row>
    <row r="26" spans="1:17" ht="15.75">
      <c r="A26" s="5" t="s">
        <v>21</v>
      </c>
      <c r="B26" s="5" t="s">
        <v>22</v>
      </c>
      <c r="C26" s="89">
        <v>325</v>
      </c>
      <c r="D26" s="89">
        <v>641</v>
      </c>
      <c r="E26" s="60">
        <v>38603.22</v>
      </c>
      <c r="F26" s="89">
        <v>4163</v>
      </c>
      <c r="G26" s="89">
        <v>7870</v>
      </c>
      <c r="H26" s="60">
        <v>238860</v>
      </c>
      <c r="I26" s="35">
        <v>355</v>
      </c>
      <c r="J26" s="35">
        <v>1131</v>
      </c>
      <c r="K26" s="45">
        <v>43570.02</v>
      </c>
      <c r="L26" s="89">
        <v>316</v>
      </c>
      <c r="M26" s="60">
        <v>92904.74</v>
      </c>
      <c r="N26" s="89">
        <v>2886</v>
      </c>
      <c r="O26" s="60">
        <v>253765.21</v>
      </c>
      <c r="P26" s="5">
        <v>16</v>
      </c>
      <c r="Q26" s="60">
        <v>6701.87</v>
      </c>
    </row>
    <row r="27" spans="1:17" ht="15.75">
      <c r="A27" s="5" t="s">
        <v>65</v>
      </c>
      <c r="B27" s="5" t="s">
        <v>70</v>
      </c>
      <c r="C27" s="89">
        <v>52</v>
      </c>
      <c r="D27" s="89">
        <v>98</v>
      </c>
      <c r="E27" s="60">
        <v>5848.72</v>
      </c>
      <c r="F27" s="89">
        <v>591</v>
      </c>
      <c r="G27" s="89">
        <v>1010</v>
      </c>
      <c r="H27" s="60">
        <v>30300</v>
      </c>
      <c r="I27" s="35">
        <v>58</v>
      </c>
      <c r="J27" s="35">
        <v>165</v>
      </c>
      <c r="K27" s="45">
        <v>6595.58</v>
      </c>
      <c r="L27" s="89">
        <v>53</v>
      </c>
      <c r="M27" s="60">
        <v>15214.78</v>
      </c>
      <c r="N27" s="89">
        <v>848</v>
      </c>
      <c r="O27" s="60">
        <v>73979.52</v>
      </c>
      <c r="P27" s="5">
        <v>5</v>
      </c>
      <c r="Q27" s="60">
        <v>1297.5</v>
      </c>
    </row>
    <row r="28" spans="1:17" ht="15.75">
      <c r="A28" s="5"/>
      <c r="B28" s="8" t="s">
        <v>71</v>
      </c>
      <c r="C28" s="89">
        <v>81</v>
      </c>
      <c r="D28" s="89">
        <v>162</v>
      </c>
      <c r="E28" s="60">
        <v>9528.25</v>
      </c>
      <c r="F28" s="89">
        <v>565</v>
      </c>
      <c r="G28" s="89">
        <v>1005</v>
      </c>
      <c r="H28" s="60">
        <v>30210</v>
      </c>
      <c r="I28" s="35">
        <v>121</v>
      </c>
      <c r="J28" s="35">
        <v>311</v>
      </c>
      <c r="K28" s="45">
        <v>14298.98</v>
      </c>
      <c r="L28" s="89">
        <v>48</v>
      </c>
      <c r="M28" s="60">
        <v>13946.1</v>
      </c>
      <c r="N28" s="89">
        <v>340</v>
      </c>
      <c r="O28" s="60">
        <v>29661.6</v>
      </c>
      <c r="P28" s="5">
        <v>15</v>
      </c>
      <c r="Q28" s="60">
        <v>6183.32</v>
      </c>
    </row>
    <row r="29" spans="1:17" ht="15.75">
      <c r="A29" s="5" t="s">
        <v>23</v>
      </c>
      <c r="B29" s="5" t="s">
        <v>24</v>
      </c>
      <c r="C29" s="89">
        <v>161</v>
      </c>
      <c r="D29" s="89">
        <v>262</v>
      </c>
      <c r="E29" s="60">
        <v>15721.58</v>
      </c>
      <c r="F29" s="89">
        <v>2039</v>
      </c>
      <c r="G29" s="89">
        <v>3402</v>
      </c>
      <c r="H29" s="60">
        <v>102690</v>
      </c>
      <c r="I29" s="35">
        <v>213</v>
      </c>
      <c r="J29" s="35">
        <v>492</v>
      </c>
      <c r="K29" s="45">
        <v>22094.1</v>
      </c>
      <c r="L29" s="89">
        <v>149</v>
      </c>
      <c r="M29" s="60">
        <v>43652.28</v>
      </c>
      <c r="N29" s="89">
        <v>2017</v>
      </c>
      <c r="O29" s="60">
        <v>176131.74</v>
      </c>
      <c r="P29" s="5">
        <v>4</v>
      </c>
      <c r="Q29" s="60">
        <v>1540</v>
      </c>
    </row>
    <row r="30" spans="1:17" ht="15.75">
      <c r="A30" s="5"/>
      <c r="B30" s="5" t="s">
        <v>34</v>
      </c>
      <c r="C30" s="89">
        <v>12</v>
      </c>
      <c r="D30" s="89">
        <v>14</v>
      </c>
      <c r="E30" s="60">
        <v>902.16</v>
      </c>
      <c r="F30" s="89">
        <v>274</v>
      </c>
      <c r="G30" s="89">
        <v>497</v>
      </c>
      <c r="H30" s="60">
        <v>14910</v>
      </c>
      <c r="I30" s="35">
        <v>29</v>
      </c>
      <c r="J30" s="35">
        <v>37</v>
      </c>
      <c r="K30" s="36">
        <v>2702.87</v>
      </c>
      <c r="L30" s="89">
        <v>13</v>
      </c>
      <c r="M30" s="60">
        <v>3756.62</v>
      </c>
      <c r="N30" s="89">
        <v>289</v>
      </c>
      <c r="O30" s="60">
        <v>25296.69</v>
      </c>
      <c r="P30" s="5">
        <v>1</v>
      </c>
      <c r="Q30" s="60">
        <v>201.39</v>
      </c>
    </row>
    <row r="31" spans="1:17" ht="15.75" customHeight="1" hidden="1">
      <c r="A31" s="97" t="s">
        <v>27</v>
      </c>
      <c r="B31" s="97"/>
      <c r="C31" s="35">
        <v>5741</v>
      </c>
      <c r="D31" s="35">
        <v>11512</v>
      </c>
      <c r="E31" s="36">
        <v>666474.42</v>
      </c>
      <c r="F31" s="36"/>
      <c r="G31" s="36"/>
      <c r="H31" s="36"/>
      <c r="I31" s="35"/>
      <c r="J31" s="35"/>
      <c r="K31" s="36"/>
      <c r="L31" s="37"/>
      <c r="M31" s="36"/>
      <c r="N31" s="37"/>
      <c r="O31" s="36"/>
      <c r="P31" s="37"/>
      <c r="Q31" s="36"/>
    </row>
    <row r="32" spans="1:31" ht="15.75">
      <c r="A32" s="98" t="s">
        <v>25</v>
      </c>
      <c r="B32" s="98"/>
      <c r="C32" s="46">
        <f>C30+C29+C28+C27+C26+C25+C24+C23+C22+C21+C20+C19+C18+C17+C16+C15+C14+C13+C12+C11+C10+C9+C8+C7+C6</f>
        <v>5683</v>
      </c>
      <c r="D32" s="46">
        <f>D30+D29+D28+D27+D26+D25+D24+D23+D22+D21+D20+D19+D18+D17+D16+D15+D14+D13+D12+D11+D10+D9+D8+D7+D6</f>
        <v>11246</v>
      </c>
      <c r="E32" s="53">
        <f>E30+E29+E28+E27+E26+E25+E24+E23+E22+E21+E20+E19+E18+E17+E16+E15+E14+E13+E12+E11+E10+E9+E8+E7+E6</f>
        <v>674746.8599999999</v>
      </c>
      <c r="F32" s="55">
        <f>SUM(F6:F30)</f>
        <v>67183</v>
      </c>
      <c r="G32" s="55">
        <f aca="true" t="shared" si="0" ref="G32:O32">SUM(G6:G30)</f>
        <v>119682</v>
      </c>
      <c r="H32" s="54">
        <f t="shared" si="0"/>
        <v>3747450</v>
      </c>
      <c r="I32" s="55">
        <f t="shared" si="0"/>
        <v>5594</v>
      </c>
      <c r="J32" s="55">
        <f t="shared" si="0"/>
        <v>18846</v>
      </c>
      <c r="K32" s="54">
        <f t="shared" si="0"/>
        <v>713567.96</v>
      </c>
      <c r="L32" s="55">
        <f t="shared" si="0"/>
        <v>3653</v>
      </c>
      <c r="M32" s="54">
        <f t="shared" si="0"/>
        <v>1095361.1400000004</v>
      </c>
      <c r="N32" s="55">
        <f t="shared" si="0"/>
        <v>28759</v>
      </c>
      <c r="O32" s="54">
        <f t="shared" si="0"/>
        <v>2541351.61</v>
      </c>
      <c r="P32" s="55">
        <f>SUM(P6:P30)</f>
        <v>448</v>
      </c>
      <c r="Q32" s="54">
        <f>SUM(Q6:Q30)</f>
        <v>179854.18000000002</v>
      </c>
      <c r="AE32">
        <f>SUM(AE6:AE31)</f>
        <v>0</v>
      </c>
    </row>
    <row r="33" ht="15.75">
      <c r="K33" s="7"/>
    </row>
    <row r="34" spans="2:5" ht="15.75" hidden="1">
      <c r="B34" t="s">
        <v>84</v>
      </c>
      <c r="E34" s="33">
        <f>C32+F32+I32+L32+N32+P32+' II'!D31+' II'!G31+' II'!I31+' II'!K31+'III '!D33+'III '!F33+' IV '!E33+' IV '!G33+' IV '!I33+' IV '!K33</f>
        <v>133624</v>
      </c>
    </row>
    <row r="36" spans="5:6" ht="15.75">
      <c r="E36" s="7"/>
      <c r="F36" s="7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.1968503937007874" right="0" top="0" bottom="0" header="0.5118110236220472" footer="0.5118110236220472"/>
  <pageSetup horizontalDpi="600" verticalDpi="600" orientation="landscape" paperSize="9" scale="80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37"/>
  <sheetViews>
    <sheetView zoomScale="96" zoomScaleNormal="96" zoomScalePageLayoutView="0" workbookViewId="0" topLeftCell="A2">
      <selection activeCell="I31" sqref="I31"/>
    </sheetView>
  </sheetViews>
  <sheetFormatPr defaultColWidth="8.796875" defaultRowHeight="15"/>
  <cols>
    <col min="1" max="1" width="11" style="0" customWidth="1"/>
    <col min="2" max="2" width="9.69921875" style="0" bestFit="1" customWidth="1"/>
    <col min="3" max="3" width="11.19921875" style="0" customWidth="1"/>
    <col min="4" max="5" width="9.3984375" style="0" customWidth="1"/>
    <col min="6" max="6" width="13.69921875" style="0" customWidth="1"/>
    <col min="7" max="7" width="9.3984375" style="0" customWidth="1"/>
    <col min="8" max="8" width="9.5" style="0" customWidth="1"/>
    <col min="9" max="9" width="10.5" style="0" customWidth="1"/>
    <col min="10" max="10" width="8.8984375" style="0" customWidth="1"/>
    <col min="11" max="11" width="9.3984375" style="0" customWidth="1"/>
    <col min="12" max="12" width="13.69921875" style="0" customWidth="1"/>
    <col min="14" max="14" width="0" style="0" hidden="1" customWidth="1"/>
    <col min="16" max="16" width="12.69921875" style="0" customWidth="1"/>
  </cols>
  <sheetData>
    <row r="1" ht="29.25" customHeight="1"/>
    <row r="2" spans="2:12" ht="15.75">
      <c r="B2" s="95" t="s">
        <v>92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5" customHeight="1">
      <c r="B3" s="3"/>
      <c r="C3" s="3"/>
      <c r="D3" s="3"/>
      <c r="E3" s="3"/>
      <c r="F3" s="3"/>
      <c r="G3" s="3"/>
      <c r="H3" s="3"/>
      <c r="I3" s="4"/>
      <c r="J3" s="4"/>
      <c r="K3" s="3"/>
      <c r="L3" s="3"/>
    </row>
    <row r="4" spans="2:12" ht="76.5" customHeight="1">
      <c r="B4" s="99" t="s">
        <v>76</v>
      </c>
      <c r="C4" s="99"/>
      <c r="D4" s="102" t="s">
        <v>88</v>
      </c>
      <c r="E4" s="102"/>
      <c r="F4" s="102"/>
      <c r="G4" s="103" t="s">
        <v>89</v>
      </c>
      <c r="H4" s="104"/>
      <c r="I4" s="105" t="s">
        <v>37</v>
      </c>
      <c r="J4" s="104"/>
      <c r="K4" s="102" t="s">
        <v>42</v>
      </c>
      <c r="L4" s="102"/>
    </row>
    <row r="5" spans="2:12" ht="33" customHeight="1">
      <c r="B5" s="99"/>
      <c r="C5" s="99"/>
      <c r="D5" s="44" t="s">
        <v>49</v>
      </c>
      <c r="E5" s="44" t="s">
        <v>50</v>
      </c>
      <c r="F5" s="43" t="s">
        <v>2</v>
      </c>
      <c r="G5" s="47" t="s">
        <v>49</v>
      </c>
      <c r="H5" s="43" t="s">
        <v>2</v>
      </c>
      <c r="I5" s="58" t="s">
        <v>4</v>
      </c>
      <c r="J5" s="58" t="s">
        <v>2</v>
      </c>
      <c r="K5" s="43" t="s">
        <v>4</v>
      </c>
      <c r="L5" s="43" t="s">
        <v>2</v>
      </c>
    </row>
    <row r="6" spans="2:12" ht="15.75">
      <c r="B6" s="5" t="s">
        <v>5</v>
      </c>
      <c r="C6" s="37" t="s">
        <v>6</v>
      </c>
      <c r="D6" s="37">
        <v>293</v>
      </c>
      <c r="E6" s="35">
        <v>1313</v>
      </c>
      <c r="F6" s="88">
        <v>60039.65</v>
      </c>
      <c r="G6" s="5">
        <v>85</v>
      </c>
      <c r="H6" s="45">
        <v>8160.2</v>
      </c>
      <c r="I6" s="92">
        <v>128</v>
      </c>
      <c r="J6" s="59">
        <v>0</v>
      </c>
      <c r="K6" s="84">
        <v>12</v>
      </c>
      <c r="L6" s="60">
        <v>5657.35</v>
      </c>
    </row>
    <row r="7" spans="2:12" ht="15.75">
      <c r="B7" s="5"/>
      <c r="C7" s="37" t="s">
        <v>68</v>
      </c>
      <c r="D7" s="37">
        <v>31</v>
      </c>
      <c r="E7" s="35">
        <v>153</v>
      </c>
      <c r="F7" s="88">
        <v>6781.8</v>
      </c>
      <c r="G7" s="5">
        <v>18</v>
      </c>
      <c r="H7" s="49">
        <v>1335.2</v>
      </c>
      <c r="I7" s="41">
        <v>10</v>
      </c>
      <c r="J7" s="59">
        <v>0</v>
      </c>
      <c r="K7" s="84">
        <v>1</v>
      </c>
      <c r="L7" s="60">
        <v>436.3</v>
      </c>
    </row>
    <row r="8" spans="2:14" ht="15.75">
      <c r="B8" s="5"/>
      <c r="C8" s="37" t="s">
        <v>69</v>
      </c>
      <c r="D8" s="37">
        <v>20</v>
      </c>
      <c r="E8" s="35">
        <v>129</v>
      </c>
      <c r="F8" s="88">
        <v>8042.8</v>
      </c>
      <c r="G8" s="5">
        <v>1</v>
      </c>
      <c r="H8" s="45">
        <v>109.2</v>
      </c>
      <c r="I8" s="41">
        <v>11</v>
      </c>
      <c r="J8" s="59">
        <v>0</v>
      </c>
      <c r="K8" s="84">
        <v>0</v>
      </c>
      <c r="L8" s="60">
        <v>0</v>
      </c>
      <c r="N8" s="7" t="e">
        <f>#REF!+#REF!+#REF!+#REF!</f>
        <v>#REF!</v>
      </c>
    </row>
    <row r="9" spans="2:14" ht="15.75">
      <c r="B9" s="5" t="s">
        <v>66</v>
      </c>
      <c r="C9" s="37" t="s">
        <v>72</v>
      </c>
      <c r="D9" s="37">
        <v>32</v>
      </c>
      <c r="E9" s="35">
        <v>196</v>
      </c>
      <c r="F9" s="88">
        <v>4315.2</v>
      </c>
      <c r="G9" s="5">
        <v>17</v>
      </c>
      <c r="H9" s="45">
        <v>1728.8</v>
      </c>
      <c r="I9" s="41">
        <v>22</v>
      </c>
      <c r="J9" s="59">
        <v>0</v>
      </c>
      <c r="K9" s="84">
        <v>1</v>
      </c>
      <c r="L9" s="60">
        <v>436.3</v>
      </c>
      <c r="N9" s="7"/>
    </row>
    <row r="10" spans="2:14" ht="15.75">
      <c r="B10" s="5" t="s">
        <v>45</v>
      </c>
      <c r="C10" s="37" t="s">
        <v>46</v>
      </c>
      <c r="D10" s="37">
        <v>43</v>
      </c>
      <c r="E10" s="35">
        <v>179</v>
      </c>
      <c r="F10" s="88">
        <v>9611.4</v>
      </c>
      <c r="G10" s="5">
        <v>12</v>
      </c>
      <c r="H10" s="45">
        <v>797.6</v>
      </c>
      <c r="I10" s="41">
        <v>19</v>
      </c>
      <c r="J10" s="59">
        <v>0</v>
      </c>
      <c r="K10" s="84">
        <v>1</v>
      </c>
      <c r="L10" s="60">
        <v>436.3</v>
      </c>
      <c r="N10" s="7" t="e">
        <f>#REF!</f>
        <v>#REF!</v>
      </c>
    </row>
    <row r="11" spans="2:12" ht="15.75">
      <c r="B11" s="5" t="s">
        <v>29</v>
      </c>
      <c r="C11" s="37" t="s">
        <v>30</v>
      </c>
      <c r="D11" s="37">
        <v>279</v>
      </c>
      <c r="E11" s="35">
        <v>1603</v>
      </c>
      <c r="F11" s="88">
        <v>58651.9</v>
      </c>
      <c r="G11" s="5">
        <v>21</v>
      </c>
      <c r="H11" s="45">
        <v>2078.4</v>
      </c>
      <c r="I11" s="93">
        <v>97</v>
      </c>
      <c r="J11" s="59">
        <v>0</v>
      </c>
      <c r="K11" s="84">
        <v>8</v>
      </c>
      <c r="L11" s="60">
        <v>3912.15</v>
      </c>
    </row>
    <row r="12" spans="2:12" ht="15.75">
      <c r="B12" s="5"/>
      <c r="C12" s="37" t="s">
        <v>31</v>
      </c>
      <c r="D12" s="37">
        <v>11</v>
      </c>
      <c r="E12" s="35">
        <v>38</v>
      </c>
      <c r="F12" s="88">
        <v>2140.4</v>
      </c>
      <c r="G12" s="5">
        <v>0</v>
      </c>
      <c r="H12" s="45">
        <v>0</v>
      </c>
      <c r="I12" s="41">
        <v>8</v>
      </c>
      <c r="J12" s="59">
        <v>0</v>
      </c>
      <c r="K12" s="84">
        <v>0</v>
      </c>
      <c r="L12" s="60">
        <v>0</v>
      </c>
    </row>
    <row r="13" spans="2:14" ht="15.75">
      <c r="B13" s="5"/>
      <c r="C13" s="37" t="s">
        <v>32</v>
      </c>
      <c r="D13" s="37">
        <v>5</v>
      </c>
      <c r="E13" s="35">
        <v>37</v>
      </c>
      <c r="F13" s="88">
        <v>1373.2</v>
      </c>
      <c r="G13" s="37">
        <v>0</v>
      </c>
      <c r="H13" s="45">
        <v>0</v>
      </c>
      <c r="I13" s="41">
        <v>2</v>
      </c>
      <c r="J13" s="59">
        <v>0</v>
      </c>
      <c r="K13" s="41">
        <v>1</v>
      </c>
      <c r="L13" s="61">
        <v>502.3</v>
      </c>
      <c r="N13" s="7" t="e">
        <f>#REF!+#REF!+#REF!</f>
        <v>#REF!</v>
      </c>
    </row>
    <row r="14" spans="2:14" ht="15.75">
      <c r="B14" s="5" t="s">
        <v>8</v>
      </c>
      <c r="C14" s="37" t="s">
        <v>9</v>
      </c>
      <c r="D14" s="37">
        <v>111</v>
      </c>
      <c r="E14" s="35">
        <v>495</v>
      </c>
      <c r="F14" s="88">
        <v>28892.4</v>
      </c>
      <c r="G14" s="5">
        <v>21</v>
      </c>
      <c r="H14" s="45">
        <v>3348</v>
      </c>
      <c r="I14" s="41">
        <v>139</v>
      </c>
      <c r="J14" s="59">
        <v>0</v>
      </c>
      <c r="K14" s="84">
        <v>2</v>
      </c>
      <c r="L14" s="60">
        <v>872.6</v>
      </c>
      <c r="N14" s="7"/>
    </row>
    <row r="15" spans="2:14" ht="15.75">
      <c r="B15" s="5"/>
      <c r="C15" s="37" t="s">
        <v>10</v>
      </c>
      <c r="D15" s="37">
        <v>30</v>
      </c>
      <c r="E15" s="35">
        <v>112</v>
      </c>
      <c r="F15" s="88">
        <v>6105.34</v>
      </c>
      <c r="G15" s="5">
        <v>0</v>
      </c>
      <c r="H15" s="45">
        <v>0</v>
      </c>
      <c r="I15" s="41">
        <v>71</v>
      </c>
      <c r="J15" s="59">
        <v>0</v>
      </c>
      <c r="K15" s="84">
        <v>5</v>
      </c>
      <c r="L15" s="60">
        <v>2181.5</v>
      </c>
      <c r="N15" s="7" t="e">
        <f>#REF!+#REF!</f>
        <v>#REF!</v>
      </c>
    </row>
    <row r="16" spans="2:14" ht="15.75">
      <c r="B16" s="5" t="s">
        <v>11</v>
      </c>
      <c r="C16" s="37" t="s">
        <v>12</v>
      </c>
      <c r="D16" s="37">
        <v>34</v>
      </c>
      <c r="E16" s="35">
        <v>182</v>
      </c>
      <c r="F16" s="88">
        <v>9711.2</v>
      </c>
      <c r="G16" s="5">
        <v>12</v>
      </c>
      <c r="H16" s="45">
        <v>1604</v>
      </c>
      <c r="I16" s="41">
        <v>3</v>
      </c>
      <c r="J16" s="59">
        <v>0</v>
      </c>
      <c r="K16" s="84">
        <v>1</v>
      </c>
      <c r="L16" s="60">
        <v>436.3</v>
      </c>
      <c r="N16" s="7"/>
    </row>
    <row r="17" spans="2:12" ht="15.75">
      <c r="B17" s="5"/>
      <c r="C17" s="37" t="s">
        <v>13</v>
      </c>
      <c r="D17" s="37">
        <v>26</v>
      </c>
      <c r="E17" s="35">
        <v>63</v>
      </c>
      <c r="F17" s="88">
        <v>4484</v>
      </c>
      <c r="G17" s="5">
        <v>3</v>
      </c>
      <c r="H17" s="45">
        <v>564</v>
      </c>
      <c r="I17" s="41">
        <v>2</v>
      </c>
      <c r="J17" s="59">
        <v>0</v>
      </c>
      <c r="K17" s="84">
        <v>1</v>
      </c>
      <c r="L17" s="60">
        <v>436.3</v>
      </c>
    </row>
    <row r="18" spans="2:14" ht="15.75">
      <c r="B18" s="5"/>
      <c r="C18" s="37" t="s">
        <v>14</v>
      </c>
      <c r="D18" s="37">
        <v>41</v>
      </c>
      <c r="E18" s="35">
        <v>185</v>
      </c>
      <c r="F18" s="88">
        <v>9733</v>
      </c>
      <c r="G18" s="5">
        <v>18</v>
      </c>
      <c r="H18" s="45">
        <v>3766</v>
      </c>
      <c r="I18" s="41">
        <v>2</v>
      </c>
      <c r="J18" s="59">
        <v>0</v>
      </c>
      <c r="K18" s="84">
        <v>0</v>
      </c>
      <c r="L18" s="60">
        <v>0</v>
      </c>
      <c r="N18" s="7" t="e">
        <f>#REF!+#REF!+#REF!</f>
        <v>#REF!</v>
      </c>
    </row>
    <row r="19" spans="2:14" ht="15.75">
      <c r="B19" s="5" t="s">
        <v>15</v>
      </c>
      <c r="C19" s="37" t="s">
        <v>16</v>
      </c>
      <c r="D19" s="37">
        <v>51</v>
      </c>
      <c r="E19" s="35">
        <v>149</v>
      </c>
      <c r="F19" s="88">
        <v>6816.5</v>
      </c>
      <c r="G19" s="5">
        <v>19</v>
      </c>
      <c r="H19" s="45">
        <v>576</v>
      </c>
      <c r="I19" s="41">
        <v>115</v>
      </c>
      <c r="J19" s="59">
        <v>0</v>
      </c>
      <c r="K19" s="84">
        <v>1</v>
      </c>
      <c r="L19" s="60">
        <v>520.83</v>
      </c>
      <c r="N19" s="7" t="e">
        <f>#REF!</f>
        <v>#REF!</v>
      </c>
    </row>
    <row r="20" spans="2:12" ht="15.75">
      <c r="B20" s="5" t="s">
        <v>17</v>
      </c>
      <c r="C20" s="37" t="s">
        <v>18</v>
      </c>
      <c r="D20" s="37">
        <v>295</v>
      </c>
      <c r="E20" s="35">
        <v>974</v>
      </c>
      <c r="F20" s="88">
        <v>50746.85</v>
      </c>
      <c r="G20" s="5">
        <v>2</v>
      </c>
      <c r="H20" s="45">
        <v>148</v>
      </c>
      <c r="I20" s="41">
        <v>125</v>
      </c>
      <c r="J20" s="59">
        <v>0</v>
      </c>
      <c r="K20" s="84">
        <v>5</v>
      </c>
      <c r="L20" s="60">
        <v>2181.5</v>
      </c>
    </row>
    <row r="21" spans="2:12" ht="15.75">
      <c r="B21" s="5"/>
      <c r="C21" s="37" t="s">
        <v>26</v>
      </c>
      <c r="D21" s="37">
        <v>46</v>
      </c>
      <c r="E21" s="35">
        <v>180</v>
      </c>
      <c r="F21" s="88">
        <v>9364.2</v>
      </c>
      <c r="G21" s="5">
        <v>0</v>
      </c>
      <c r="H21" s="45">
        <v>0</v>
      </c>
      <c r="I21" s="41">
        <v>20</v>
      </c>
      <c r="J21" s="59">
        <v>0</v>
      </c>
      <c r="K21" s="84">
        <v>0</v>
      </c>
      <c r="L21" s="60">
        <v>0</v>
      </c>
    </row>
    <row r="22" spans="2:14" ht="15.75">
      <c r="B22" s="5"/>
      <c r="C22" s="37" t="s">
        <v>47</v>
      </c>
      <c r="D22" s="37">
        <v>95</v>
      </c>
      <c r="E22" s="35">
        <v>783</v>
      </c>
      <c r="F22" s="88">
        <v>43763.9</v>
      </c>
      <c r="G22" s="5">
        <v>1</v>
      </c>
      <c r="H22" s="45">
        <v>54.4</v>
      </c>
      <c r="I22" s="41">
        <v>14</v>
      </c>
      <c r="J22" s="59">
        <v>0</v>
      </c>
      <c r="K22" s="84">
        <v>0</v>
      </c>
      <c r="L22" s="60">
        <v>0</v>
      </c>
      <c r="N22" s="7" t="e">
        <f>#REF!+#REF!+#REF!</f>
        <v>#REF!</v>
      </c>
    </row>
    <row r="23" spans="2:14" ht="15.75">
      <c r="B23" s="5" t="s">
        <v>19</v>
      </c>
      <c r="C23" s="37" t="s">
        <v>20</v>
      </c>
      <c r="D23" s="37">
        <v>403</v>
      </c>
      <c r="E23" s="35">
        <v>1120</v>
      </c>
      <c r="F23" s="88">
        <v>58627.5</v>
      </c>
      <c r="G23" s="5">
        <v>0</v>
      </c>
      <c r="H23" s="45">
        <v>25</v>
      </c>
      <c r="I23" s="41">
        <v>60</v>
      </c>
      <c r="J23" s="59">
        <v>0</v>
      </c>
      <c r="K23" s="84">
        <v>2</v>
      </c>
      <c r="L23" s="60">
        <v>872.6</v>
      </c>
      <c r="N23" s="7" t="e">
        <f>#REF!</f>
        <v>#REF!</v>
      </c>
    </row>
    <row r="24" spans="2:12" ht="15.75">
      <c r="B24" s="5"/>
      <c r="C24" s="37" t="s">
        <v>48</v>
      </c>
      <c r="D24" s="37">
        <v>138</v>
      </c>
      <c r="E24" s="35">
        <v>378</v>
      </c>
      <c r="F24" s="88">
        <v>19977</v>
      </c>
      <c r="G24" s="5">
        <v>0</v>
      </c>
      <c r="H24" s="45">
        <v>0</v>
      </c>
      <c r="I24" s="41">
        <v>0</v>
      </c>
      <c r="J24" s="59">
        <v>0</v>
      </c>
      <c r="K24" s="84">
        <v>2</v>
      </c>
      <c r="L24" s="60">
        <v>872.6</v>
      </c>
    </row>
    <row r="25" spans="2:12" ht="15.75">
      <c r="B25" s="5" t="s">
        <v>35</v>
      </c>
      <c r="C25" s="37" t="s">
        <v>33</v>
      </c>
      <c r="D25" s="37">
        <v>399</v>
      </c>
      <c r="E25" s="35">
        <v>3736</v>
      </c>
      <c r="F25" s="88">
        <v>266317.5</v>
      </c>
      <c r="G25" s="5">
        <v>3</v>
      </c>
      <c r="H25" s="45">
        <v>432</v>
      </c>
      <c r="I25" s="92">
        <v>113</v>
      </c>
      <c r="J25" s="59">
        <v>0</v>
      </c>
      <c r="K25" s="84">
        <v>3</v>
      </c>
      <c r="L25" s="60">
        <v>1308.9</v>
      </c>
    </row>
    <row r="26" spans="2:12" ht="15.75">
      <c r="B26" s="5" t="s">
        <v>21</v>
      </c>
      <c r="C26" s="37" t="s">
        <v>22</v>
      </c>
      <c r="D26" s="37">
        <v>283</v>
      </c>
      <c r="E26" s="35">
        <v>1306</v>
      </c>
      <c r="F26" s="88">
        <v>67613.4</v>
      </c>
      <c r="G26" s="5">
        <v>29</v>
      </c>
      <c r="H26" s="45">
        <v>1335</v>
      </c>
      <c r="I26" s="92">
        <v>36</v>
      </c>
      <c r="J26" s="59">
        <v>0</v>
      </c>
      <c r="K26" s="84">
        <v>3</v>
      </c>
      <c r="L26" s="60">
        <v>1308.9</v>
      </c>
    </row>
    <row r="27" spans="2:12" ht="15.75">
      <c r="B27" s="5" t="s">
        <v>65</v>
      </c>
      <c r="C27" s="37" t="s">
        <v>70</v>
      </c>
      <c r="D27" s="37">
        <v>103</v>
      </c>
      <c r="E27" s="35">
        <v>520</v>
      </c>
      <c r="F27" s="88">
        <v>25432.6</v>
      </c>
      <c r="G27" s="5">
        <v>0</v>
      </c>
      <c r="H27" s="45">
        <v>0</v>
      </c>
      <c r="I27" s="41">
        <v>19</v>
      </c>
      <c r="J27" s="59">
        <v>0</v>
      </c>
      <c r="K27" s="84">
        <v>2</v>
      </c>
      <c r="L27" s="60">
        <v>872.6</v>
      </c>
    </row>
    <row r="28" spans="2:14" ht="15.75">
      <c r="B28" s="5"/>
      <c r="C28" s="37" t="s">
        <v>71</v>
      </c>
      <c r="D28" s="37">
        <v>22</v>
      </c>
      <c r="E28" s="35">
        <v>62</v>
      </c>
      <c r="F28" s="88">
        <v>2583.5</v>
      </c>
      <c r="G28" s="5">
        <v>6</v>
      </c>
      <c r="H28" s="45">
        <v>807.5</v>
      </c>
      <c r="I28" s="41">
        <v>17</v>
      </c>
      <c r="J28" s="59">
        <v>0</v>
      </c>
      <c r="K28" s="84">
        <v>3</v>
      </c>
      <c r="L28" s="60">
        <v>1548.9</v>
      </c>
      <c r="N28" s="7" t="e">
        <f>#REF!+#REF!+#REF!</f>
        <v>#REF!</v>
      </c>
    </row>
    <row r="29" spans="2:12" ht="15.75">
      <c r="B29" s="5" t="s">
        <v>23</v>
      </c>
      <c r="C29" s="37" t="s">
        <v>24</v>
      </c>
      <c r="D29" s="37">
        <v>259</v>
      </c>
      <c r="E29" s="35">
        <v>1009</v>
      </c>
      <c r="F29" s="88">
        <v>59747.8</v>
      </c>
      <c r="G29" s="5">
        <v>29</v>
      </c>
      <c r="H29" s="45">
        <v>1816</v>
      </c>
      <c r="I29" s="41">
        <v>102</v>
      </c>
      <c r="J29" s="59">
        <v>0</v>
      </c>
      <c r="K29" s="84">
        <v>6</v>
      </c>
      <c r="L29" s="60">
        <v>3001.86</v>
      </c>
    </row>
    <row r="30" spans="2:12" ht="15.75">
      <c r="B30" s="5"/>
      <c r="C30" s="37" t="s">
        <v>34</v>
      </c>
      <c r="D30" s="37">
        <v>25</v>
      </c>
      <c r="E30" s="35">
        <v>84</v>
      </c>
      <c r="F30" s="88">
        <v>3628</v>
      </c>
      <c r="G30" s="5">
        <v>0</v>
      </c>
      <c r="H30" s="45">
        <v>0</v>
      </c>
      <c r="I30" s="41">
        <v>43</v>
      </c>
      <c r="J30" s="59">
        <v>0</v>
      </c>
      <c r="K30" s="84">
        <v>0</v>
      </c>
      <c r="L30" s="60">
        <v>0</v>
      </c>
    </row>
    <row r="31" spans="2:12" ht="15.75">
      <c r="B31" s="98" t="s">
        <v>25</v>
      </c>
      <c r="C31" s="98"/>
      <c r="D31" s="55">
        <f aca="true" t="shared" si="0" ref="D31:L31">SUM(D6:D30)</f>
        <v>3075</v>
      </c>
      <c r="E31" s="55">
        <f t="shared" si="0"/>
        <v>14986</v>
      </c>
      <c r="F31" s="54">
        <f t="shared" si="0"/>
        <v>824501.04</v>
      </c>
      <c r="G31" s="56">
        <f t="shared" si="0"/>
        <v>297</v>
      </c>
      <c r="H31" s="54">
        <f t="shared" si="0"/>
        <v>28685.300000000003</v>
      </c>
      <c r="I31" s="94">
        <f t="shared" si="0"/>
        <v>1178</v>
      </c>
      <c r="J31" s="54">
        <f t="shared" si="0"/>
        <v>0</v>
      </c>
      <c r="K31" s="57">
        <f t="shared" si="0"/>
        <v>60</v>
      </c>
      <c r="L31" s="54">
        <f t="shared" si="0"/>
        <v>27796.09</v>
      </c>
    </row>
    <row r="33" ht="15.75">
      <c r="L33" s="16"/>
    </row>
    <row r="34" spans="4:7" ht="15.75">
      <c r="D34" s="7"/>
      <c r="E34" s="7"/>
      <c r="F34" s="7"/>
      <c r="G34" s="7"/>
    </row>
    <row r="35" spans="7:12" ht="15.75">
      <c r="G35" s="7"/>
      <c r="L35" s="7"/>
    </row>
    <row r="36" spans="8:9" ht="15.75">
      <c r="H36" s="7"/>
      <c r="I36" s="7"/>
    </row>
    <row r="37" ht="15.75">
      <c r="K37" s="7"/>
    </row>
  </sheetData>
  <sheetProtection/>
  <mergeCells count="7">
    <mergeCell ref="B31:C31"/>
    <mergeCell ref="B2:L2"/>
    <mergeCell ref="B4:C5"/>
    <mergeCell ref="D4:F4"/>
    <mergeCell ref="G4:H4"/>
    <mergeCell ref="I4:J4"/>
    <mergeCell ref="K4:L4"/>
  </mergeCells>
  <printOptions/>
  <pageMargins left="0.1968503937007874" right="0" top="0" bottom="0" header="0.5118110236220472" footer="0.5118110236220472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B1">
      <selection activeCell="B2" sqref="A2:IV2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10.59765625" style="0" customWidth="1"/>
    <col min="5" max="5" width="20.59765625" style="0" customWidth="1"/>
    <col min="6" max="6" width="9.3984375" style="0" customWidth="1"/>
    <col min="7" max="7" width="13.69921875" style="0" customWidth="1"/>
    <col min="8" max="8" width="9.8984375" style="0" bestFit="1" customWidth="1"/>
    <col min="10" max="10" width="20.3984375" style="0" customWidth="1"/>
  </cols>
  <sheetData>
    <row r="1" ht="56.25" customHeight="1"/>
    <row r="2" spans="2:7" ht="24.75" customHeight="1">
      <c r="B2" s="106" t="s">
        <v>93</v>
      </c>
      <c r="C2" s="106"/>
      <c r="D2" s="106"/>
      <c r="E2" s="106"/>
      <c r="F2" s="106"/>
      <c r="G2" s="106"/>
    </row>
    <row r="3" ht="10.5" customHeight="1" hidden="1" thickBot="1"/>
    <row r="5" spans="2:7" ht="13.5" customHeight="1">
      <c r="B5" s="99" t="s">
        <v>76</v>
      </c>
      <c r="C5" s="99"/>
      <c r="D5" s="100" t="s">
        <v>44</v>
      </c>
      <c r="E5" s="100"/>
      <c r="F5" s="107" t="s">
        <v>43</v>
      </c>
      <c r="G5" s="108"/>
    </row>
    <row r="6" spans="2:7" ht="57.75" customHeight="1">
      <c r="B6" s="99"/>
      <c r="C6" s="99"/>
      <c r="D6" s="100"/>
      <c r="E6" s="100"/>
      <c r="F6" s="109"/>
      <c r="G6" s="110"/>
    </row>
    <row r="7" spans="2:7" ht="17.25" customHeight="1">
      <c r="B7" s="99"/>
      <c r="C7" s="99"/>
      <c r="D7" s="43" t="s">
        <v>4</v>
      </c>
      <c r="E7" s="43" t="s">
        <v>2</v>
      </c>
      <c r="F7" s="43" t="s">
        <v>4</v>
      </c>
      <c r="G7" s="43" t="s">
        <v>2</v>
      </c>
    </row>
    <row r="8" spans="2:7" ht="15.75">
      <c r="B8" s="5" t="s">
        <v>5</v>
      </c>
      <c r="C8" s="5" t="s">
        <v>6</v>
      </c>
      <c r="D8" s="35">
        <v>494</v>
      </c>
      <c r="E8" s="36">
        <v>52364.33</v>
      </c>
      <c r="F8" s="5">
        <v>168</v>
      </c>
      <c r="G8" s="60">
        <v>189174.25</v>
      </c>
    </row>
    <row r="9" spans="2:7" ht="15.75">
      <c r="B9" s="5"/>
      <c r="C9" s="5" t="s">
        <v>68</v>
      </c>
      <c r="D9" s="35">
        <v>56</v>
      </c>
      <c r="E9" s="36">
        <v>5728.32</v>
      </c>
      <c r="F9" s="5">
        <v>20</v>
      </c>
      <c r="G9" s="60">
        <v>19723.4</v>
      </c>
    </row>
    <row r="10" spans="2:7" ht="15.75">
      <c r="B10" s="15"/>
      <c r="C10" s="5" t="s">
        <v>69</v>
      </c>
      <c r="D10" s="35">
        <v>79</v>
      </c>
      <c r="E10" s="36">
        <v>7876.12</v>
      </c>
      <c r="F10" s="5">
        <v>12</v>
      </c>
      <c r="G10" s="60">
        <v>11801.15</v>
      </c>
    </row>
    <row r="11" spans="2:7" ht="15.75">
      <c r="B11" s="5" t="s">
        <v>66</v>
      </c>
      <c r="C11" s="5" t="s">
        <v>67</v>
      </c>
      <c r="D11" s="37">
        <v>48</v>
      </c>
      <c r="E11" s="36">
        <v>5110.13</v>
      </c>
      <c r="F11" s="5">
        <v>15</v>
      </c>
      <c r="G11" s="60">
        <v>14792.55</v>
      </c>
    </row>
    <row r="12" spans="2:7" ht="15.75">
      <c r="B12" s="5" t="s">
        <v>45</v>
      </c>
      <c r="C12" s="5" t="s">
        <v>7</v>
      </c>
      <c r="D12" s="35">
        <v>33</v>
      </c>
      <c r="E12" s="36">
        <v>3304.06</v>
      </c>
      <c r="F12" s="5">
        <v>11</v>
      </c>
      <c r="G12" s="60">
        <v>11801.15</v>
      </c>
    </row>
    <row r="13" spans="2:7" ht="15.75">
      <c r="B13" s="5" t="s">
        <v>29</v>
      </c>
      <c r="C13" s="5" t="s">
        <v>30</v>
      </c>
      <c r="D13" s="35">
        <v>213</v>
      </c>
      <c r="E13" s="36">
        <v>21587.92</v>
      </c>
      <c r="F13" s="5">
        <v>58</v>
      </c>
      <c r="G13" s="60">
        <v>63263.46</v>
      </c>
    </row>
    <row r="14" spans="2:7" ht="15.75">
      <c r="B14" s="5"/>
      <c r="C14" s="5" t="s">
        <v>31</v>
      </c>
      <c r="D14" s="35">
        <v>8</v>
      </c>
      <c r="E14" s="36">
        <v>889.59</v>
      </c>
      <c r="F14" s="5">
        <v>2</v>
      </c>
      <c r="G14" s="60">
        <v>2958.51</v>
      </c>
    </row>
    <row r="15" spans="2:7" ht="15.75">
      <c r="B15" s="5"/>
      <c r="C15" s="5" t="s">
        <v>32</v>
      </c>
      <c r="D15" s="35">
        <v>4</v>
      </c>
      <c r="E15" s="36">
        <v>422</v>
      </c>
      <c r="F15" s="37">
        <v>0</v>
      </c>
      <c r="G15" s="61">
        <v>0</v>
      </c>
    </row>
    <row r="16" spans="2:7" ht="15.75">
      <c r="B16" s="5" t="s">
        <v>8</v>
      </c>
      <c r="C16" s="5" t="s">
        <v>9</v>
      </c>
      <c r="D16" s="35">
        <v>142</v>
      </c>
      <c r="E16" s="36">
        <v>14693.84</v>
      </c>
      <c r="F16" s="5">
        <v>38</v>
      </c>
      <c r="G16" s="60">
        <v>42306.64</v>
      </c>
    </row>
    <row r="17" spans="2:7" ht="15.75">
      <c r="B17" s="5"/>
      <c r="C17" s="5" t="s">
        <v>10</v>
      </c>
      <c r="D17" s="35">
        <v>94</v>
      </c>
      <c r="E17" s="36">
        <v>10159.38</v>
      </c>
      <c r="F17" s="5">
        <v>16</v>
      </c>
      <c r="G17" s="60">
        <v>16732</v>
      </c>
    </row>
    <row r="18" spans="2:7" ht="15.75">
      <c r="B18" s="5" t="s">
        <v>11</v>
      </c>
      <c r="C18" s="5" t="s">
        <v>12</v>
      </c>
      <c r="D18" s="35">
        <v>60</v>
      </c>
      <c r="E18" s="36">
        <v>6906.16</v>
      </c>
      <c r="F18" s="5">
        <v>16</v>
      </c>
      <c r="G18" s="60">
        <v>17831.72</v>
      </c>
    </row>
    <row r="19" spans="2:7" ht="15.75">
      <c r="B19" s="5"/>
      <c r="C19" s="5" t="s">
        <v>13</v>
      </c>
      <c r="D19" s="35">
        <v>45</v>
      </c>
      <c r="E19" s="36">
        <v>4584.03</v>
      </c>
      <c r="F19" s="5">
        <v>15</v>
      </c>
      <c r="G19" s="60">
        <v>14792.55</v>
      </c>
    </row>
    <row r="20" spans="2:7" ht="15.75">
      <c r="B20" s="5"/>
      <c r="C20" s="5" t="s">
        <v>14</v>
      </c>
      <c r="D20" s="35">
        <v>48</v>
      </c>
      <c r="E20" s="36">
        <v>5288.46</v>
      </c>
      <c r="F20" s="5">
        <v>35</v>
      </c>
      <c r="G20" s="60">
        <v>37665.88</v>
      </c>
    </row>
    <row r="21" spans="2:7" ht="15.75">
      <c r="B21" s="5" t="s">
        <v>15</v>
      </c>
      <c r="C21" s="5" t="s">
        <v>16</v>
      </c>
      <c r="D21" s="35">
        <v>48</v>
      </c>
      <c r="E21" s="36">
        <v>5034.65</v>
      </c>
      <c r="F21" s="5">
        <v>16</v>
      </c>
      <c r="G21" s="60">
        <v>16764.89</v>
      </c>
    </row>
    <row r="22" spans="2:7" ht="15.75">
      <c r="B22" s="5" t="s">
        <v>17</v>
      </c>
      <c r="C22" s="5" t="s">
        <v>18</v>
      </c>
      <c r="D22" s="35">
        <v>125</v>
      </c>
      <c r="E22" s="36">
        <v>12560.12</v>
      </c>
      <c r="F22" s="5">
        <v>26</v>
      </c>
      <c r="G22" s="60">
        <v>25859.56</v>
      </c>
    </row>
    <row r="23" spans="2:7" ht="15.75">
      <c r="B23" s="5"/>
      <c r="C23" s="5" t="s">
        <v>26</v>
      </c>
      <c r="D23" s="35">
        <v>19</v>
      </c>
      <c r="E23" s="36">
        <v>1949.93</v>
      </c>
      <c r="F23" s="5">
        <v>4</v>
      </c>
      <c r="G23" s="60">
        <v>3944.68</v>
      </c>
    </row>
    <row r="24" spans="2:7" ht="15.75">
      <c r="B24" s="5"/>
      <c r="C24" s="5" t="s">
        <v>47</v>
      </c>
      <c r="D24" s="35">
        <v>18</v>
      </c>
      <c r="E24" s="36">
        <v>1738.81</v>
      </c>
      <c r="F24" s="5">
        <v>4</v>
      </c>
      <c r="G24" s="60">
        <v>4273.39</v>
      </c>
    </row>
    <row r="25" spans="2:7" ht="15.75">
      <c r="B25" s="5" t="s">
        <v>19</v>
      </c>
      <c r="C25" s="5" t="s">
        <v>20</v>
      </c>
      <c r="D25" s="35">
        <v>83</v>
      </c>
      <c r="E25" s="36">
        <v>8468.78</v>
      </c>
      <c r="F25" s="5">
        <v>17</v>
      </c>
      <c r="G25" s="60">
        <v>16984.03</v>
      </c>
    </row>
    <row r="26" spans="2:7" ht="15.75">
      <c r="B26" s="5"/>
      <c r="C26" s="5" t="s">
        <v>48</v>
      </c>
      <c r="D26" s="35">
        <v>26</v>
      </c>
      <c r="E26" s="36">
        <v>2791</v>
      </c>
      <c r="F26" s="5">
        <v>4</v>
      </c>
      <c r="G26" s="60">
        <v>4054.25</v>
      </c>
    </row>
    <row r="27" spans="2:7" ht="15.75">
      <c r="B27" s="5" t="s">
        <v>35</v>
      </c>
      <c r="C27" s="5" t="s">
        <v>33</v>
      </c>
      <c r="D27" s="35">
        <v>172</v>
      </c>
      <c r="E27" s="36">
        <v>17856.75</v>
      </c>
      <c r="F27" s="5">
        <v>18</v>
      </c>
      <c r="G27" s="60">
        <v>18298.91</v>
      </c>
    </row>
    <row r="28" spans="2:7" ht="15.75">
      <c r="B28" s="5" t="s">
        <v>21</v>
      </c>
      <c r="C28" s="5" t="s">
        <v>22</v>
      </c>
      <c r="D28" s="35">
        <v>167</v>
      </c>
      <c r="E28" s="36">
        <v>17383.55</v>
      </c>
      <c r="F28" s="5">
        <v>49</v>
      </c>
      <c r="G28" s="60">
        <v>50623.38</v>
      </c>
    </row>
    <row r="29" spans="2:7" ht="15.75">
      <c r="B29" s="5" t="s">
        <v>65</v>
      </c>
      <c r="C29" s="5" t="s">
        <v>70</v>
      </c>
      <c r="D29" s="35">
        <v>14</v>
      </c>
      <c r="E29" s="36">
        <v>1429.7</v>
      </c>
      <c r="F29" s="5">
        <v>5</v>
      </c>
      <c r="G29" s="60">
        <v>4930.85</v>
      </c>
    </row>
    <row r="30" spans="2:7" ht="15.75">
      <c r="B30" s="5"/>
      <c r="C30" s="8" t="s">
        <v>71</v>
      </c>
      <c r="D30" s="35">
        <v>27</v>
      </c>
      <c r="E30" s="36">
        <v>2697.7</v>
      </c>
      <c r="F30" s="5">
        <v>6</v>
      </c>
      <c r="G30" s="60">
        <v>6903.19</v>
      </c>
    </row>
    <row r="31" spans="2:7" ht="15.75">
      <c r="B31" s="5" t="s">
        <v>23</v>
      </c>
      <c r="C31" s="5" t="s">
        <v>24</v>
      </c>
      <c r="D31" s="35">
        <v>61</v>
      </c>
      <c r="E31" s="36">
        <v>6178.13</v>
      </c>
      <c r="F31" s="5">
        <v>19</v>
      </c>
      <c r="G31" s="60">
        <v>19800.08</v>
      </c>
    </row>
    <row r="32" spans="2:7" ht="15.75" customHeight="1">
      <c r="B32" s="5"/>
      <c r="C32" s="5" t="s">
        <v>34</v>
      </c>
      <c r="D32" s="35">
        <v>12</v>
      </c>
      <c r="E32" s="36">
        <v>1215.07</v>
      </c>
      <c r="F32" s="5">
        <v>0</v>
      </c>
      <c r="G32" s="60">
        <v>0</v>
      </c>
    </row>
    <row r="33" spans="2:7" ht="15.75">
      <c r="B33" s="98" t="s">
        <v>25</v>
      </c>
      <c r="C33" s="98"/>
      <c r="D33" s="40">
        <f>SUM(D8:D32)</f>
        <v>2096</v>
      </c>
      <c r="E33" s="34">
        <f>SUM(E8:E32)</f>
        <v>218218.53</v>
      </c>
      <c r="F33" s="40">
        <f>SUM(F8:F32)</f>
        <v>574</v>
      </c>
      <c r="G33" s="34">
        <f>SUM(G8:G32)</f>
        <v>615280.4699999999</v>
      </c>
    </row>
    <row r="34" spans="4:7" ht="15.75">
      <c r="D34" s="3"/>
      <c r="E34" s="3"/>
      <c r="F34" s="3"/>
      <c r="G34" s="3"/>
    </row>
    <row r="35" spans="4:7" ht="15.75">
      <c r="D35" s="3"/>
      <c r="E35" s="10"/>
      <c r="F35" s="3"/>
      <c r="G35" s="11"/>
    </row>
    <row r="36" spans="4:8" ht="15.75">
      <c r="D36" s="3"/>
      <c r="E36" s="3"/>
      <c r="F36" s="3"/>
      <c r="G36" s="3"/>
      <c r="H36" s="7"/>
    </row>
    <row r="37" ht="15.75">
      <c r="C37" s="2"/>
    </row>
  </sheetData>
  <sheetProtection/>
  <mergeCells count="5">
    <mergeCell ref="B2:G2"/>
    <mergeCell ref="B5:C7"/>
    <mergeCell ref="D5:E6"/>
    <mergeCell ref="B33:C33"/>
    <mergeCell ref="F5:G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2">
      <selection activeCell="Q6" sqref="Q6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  <col min="15" max="15" width="14.3984375" style="0" customWidth="1"/>
    <col min="16" max="17" width="11.3984375" style="0" customWidth="1"/>
  </cols>
  <sheetData>
    <row r="1" ht="38.25" customHeight="1"/>
    <row r="2" spans="1:12" ht="40.5" customHeight="1">
      <c r="A2" s="95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ht="8.25" customHeight="1"/>
    <row r="4" ht="7.5" customHeight="1"/>
    <row r="5" spans="1:12" ht="13.5" customHeight="1">
      <c r="A5" s="99" t="s">
        <v>76</v>
      </c>
      <c r="B5" s="99"/>
      <c r="C5" s="111" t="s">
        <v>73</v>
      </c>
      <c r="D5" s="111"/>
      <c r="E5" s="107" t="s">
        <v>77</v>
      </c>
      <c r="F5" s="108"/>
      <c r="G5" s="107" t="s">
        <v>78</v>
      </c>
      <c r="H5" s="108"/>
      <c r="I5" s="107" t="s">
        <v>82</v>
      </c>
      <c r="J5" s="108"/>
      <c r="K5" s="107" t="s">
        <v>74</v>
      </c>
      <c r="L5" s="108"/>
    </row>
    <row r="6" spans="1:12" ht="45.75" customHeight="1">
      <c r="A6" s="99"/>
      <c r="B6" s="99"/>
      <c r="C6" s="111"/>
      <c r="D6" s="111"/>
      <c r="E6" s="109"/>
      <c r="F6" s="110"/>
      <c r="G6" s="109"/>
      <c r="H6" s="110"/>
      <c r="I6" s="109"/>
      <c r="J6" s="110"/>
      <c r="K6" s="109"/>
      <c r="L6" s="110"/>
    </row>
    <row r="7" spans="1:12" ht="17.25" customHeight="1">
      <c r="A7" s="99"/>
      <c r="B7" s="99"/>
      <c r="C7" s="6" t="s">
        <v>4</v>
      </c>
      <c r="D7" s="6" t="s">
        <v>2</v>
      </c>
      <c r="E7" s="43" t="s">
        <v>4</v>
      </c>
      <c r="F7" s="43" t="s">
        <v>2</v>
      </c>
      <c r="G7" s="43" t="s">
        <v>4</v>
      </c>
      <c r="H7" s="43" t="s">
        <v>2</v>
      </c>
      <c r="I7" s="43" t="s">
        <v>4</v>
      </c>
      <c r="J7" s="43" t="s">
        <v>2</v>
      </c>
      <c r="K7" s="43" t="s">
        <v>4</v>
      </c>
      <c r="L7" s="43" t="s">
        <v>2</v>
      </c>
    </row>
    <row r="8" spans="1:12" ht="15.75">
      <c r="A8" s="19" t="s">
        <v>5</v>
      </c>
      <c r="B8" s="19" t="s">
        <v>6</v>
      </c>
      <c r="C8" s="21">
        <v>0</v>
      </c>
      <c r="D8" s="22">
        <v>0</v>
      </c>
      <c r="E8" s="48">
        <v>39</v>
      </c>
      <c r="F8" s="45">
        <v>10432.28</v>
      </c>
      <c r="G8" s="48">
        <v>39</v>
      </c>
      <c r="H8" s="45">
        <v>2686.1</v>
      </c>
      <c r="I8" s="35">
        <v>2428</v>
      </c>
      <c r="J8" s="36">
        <v>522140.7</v>
      </c>
      <c r="K8" s="35">
        <v>851</v>
      </c>
      <c r="L8" s="36">
        <v>236753.98</v>
      </c>
    </row>
    <row r="9" spans="1:12" ht="15.75">
      <c r="A9" s="19"/>
      <c r="B9" s="19" t="s">
        <v>68</v>
      </c>
      <c r="C9" s="21">
        <v>0</v>
      </c>
      <c r="D9" s="22">
        <v>0</v>
      </c>
      <c r="E9" s="48">
        <v>5</v>
      </c>
      <c r="F9" s="45">
        <v>1321</v>
      </c>
      <c r="G9" s="48">
        <v>5</v>
      </c>
      <c r="H9" s="45">
        <v>340.65</v>
      </c>
      <c r="I9" s="35">
        <v>342</v>
      </c>
      <c r="J9" s="36">
        <v>70339.86</v>
      </c>
      <c r="K9" s="35">
        <v>70</v>
      </c>
      <c r="L9" s="36">
        <v>19065.36</v>
      </c>
    </row>
    <row r="10" spans="1:12" ht="15.75">
      <c r="A10" s="19"/>
      <c r="B10" s="19" t="s">
        <v>69</v>
      </c>
      <c r="C10" s="21">
        <v>0</v>
      </c>
      <c r="D10" s="22">
        <v>0</v>
      </c>
      <c r="E10" s="48">
        <v>2</v>
      </c>
      <c r="F10" s="45">
        <v>528</v>
      </c>
      <c r="G10" s="48">
        <v>2</v>
      </c>
      <c r="H10" s="45">
        <v>136.16</v>
      </c>
      <c r="I10" s="35">
        <v>573</v>
      </c>
      <c r="J10" s="36">
        <v>111744</v>
      </c>
      <c r="K10" s="35">
        <v>84</v>
      </c>
      <c r="L10" s="36">
        <v>22929.96</v>
      </c>
    </row>
    <row r="11" spans="1:12" ht="15.75">
      <c r="A11" s="19" t="s">
        <v>66</v>
      </c>
      <c r="B11" s="19" t="s">
        <v>67</v>
      </c>
      <c r="C11" s="21">
        <v>0</v>
      </c>
      <c r="D11" s="22">
        <v>0</v>
      </c>
      <c r="E11" s="48">
        <v>4</v>
      </c>
      <c r="F11" s="45">
        <v>1272</v>
      </c>
      <c r="G11" s="48">
        <v>4</v>
      </c>
      <c r="H11" s="45">
        <v>328</v>
      </c>
      <c r="I11" s="35">
        <v>409</v>
      </c>
      <c r="J11" s="36">
        <v>88659.31</v>
      </c>
      <c r="K11" s="35">
        <v>86</v>
      </c>
      <c r="L11" s="36">
        <v>23702.88</v>
      </c>
    </row>
    <row r="12" spans="1:12" ht="15.75">
      <c r="A12" s="19" t="s">
        <v>45</v>
      </c>
      <c r="B12" s="19" t="s">
        <v>7</v>
      </c>
      <c r="C12" s="21">
        <v>0</v>
      </c>
      <c r="D12" s="22">
        <v>0</v>
      </c>
      <c r="E12" s="48">
        <v>1</v>
      </c>
      <c r="F12" s="45">
        <v>336</v>
      </c>
      <c r="G12" s="48">
        <v>1</v>
      </c>
      <c r="H12" s="45">
        <v>86.64</v>
      </c>
      <c r="I12" s="35">
        <v>229</v>
      </c>
      <c r="J12" s="36">
        <v>61180.14</v>
      </c>
      <c r="K12" s="35">
        <v>88</v>
      </c>
      <c r="L12" s="36">
        <v>23702.88</v>
      </c>
    </row>
    <row r="13" spans="1:12" ht="15.75">
      <c r="A13" s="19" t="s">
        <v>29</v>
      </c>
      <c r="B13" s="19" t="s">
        <v>30</v>
      </c>
      <c r="C13" s="21">
        <v>0</v>
      </c>
      <c r="D13" s="22">
        <v>0</v>
      </c>
      <c r="E13" s="48">
        <v>12</v>
      </c>
      <c r="F13" s="45">
        <v>2885</v>
      </c>
      <c r="G13" s="48">
        <v>12</v>
      </c>
      <c r="H13" s="45">
        <v>743.97</v>
      </c>
      <c r="I13" s="35">
        <v>1436</v>
      </c>
      <c r="J13" s="36">
        <v>304956.45</v>
      </c>
      <c r="K13" s="35">
        <v>324</v>
      </c>
      <c r="L13" s="36">
        <v>89890.59</v>
      </c>
    </row>
    <row r="14" spans="1:12" ht="15.75">
      <c r="A14" s="19"/>
      <c r="B14" s="19" t="s">
        <v>31</v>
      </c>
      <c r="C14" s="21">
        <v>0</v>
      </c>
      <c r="D14" s="22">
        <v>0</v>
      </c>
      <c r="E14" s="48">
        <v>0</v>
      </c>
      <c r="F14" s="45">
        <v>0</v>
      </c>
      <c r="G14" s="48">
        <v>0</v>
      </c>
      <c r="H14" s="45">
        <v>0</v>
      </c>
      <c r="I14" s="35">
        <v>59</v>
      </c>
      <c r="J14" s="36">
        <v>13752.82</v>
      </c>
      <c r="K14" s="35">
        <v>10</v>
      </c>
      <c r="L14" s="36">
        <v>2576.4</v>
      </c>
    </row>
    <row r="15" spans="1:12" ht="15.75">
      <c r="A15" s="19"/>
      <c r="B15" s="19" t="s">
        <v>32</v>
      </c>
      <c r="C15" s="21">
        <v>0</v>
      </c>
      <c r="D15" s="22">
        <v>0</v>
      </c>
      <c r="E15" s="48">
        <v>0</v>
      </c>
      <c r="F15" s="45">
        <v>0</v>
      </c>
      <c r="G15" s="48">
        <v>0</v>
      </c>
      <c r="H15" s="45">
        <v>0</v>
      </c>
      <c r="I15" s="35">
        <v>55</v>
      </c>
      <c r="J15" s="36">
        <v>12720</v>
      </c>
      <c r="K15" s="35">
        <v>6</v>
      </c>
      <c r="L15" s="36">
        <v>1545.84</v>
      </c>
    </row>
    <row r="16" spans="1:12" ht="15.75">
      <c r="A16" s="19" t="s">
        <v>8</v>
      </c>
      <c r="B16" s="19" t="s">
        <v>9</v>
      </c>
      <c r="C16" s="21">
        <v>0</v>
      </c>
      <c r="D16" s="22">
        <v>0</v>
      </c>
      <c r="E16" s="48">
        <v>6</v>
      </c>
      <c r="F16" s="45">
        <v>1585</v>
      </c>
      <c r="G16" s="48">
        <v>6</v>
      </c>
      <c r="H16" s="45">
        <v>408.73</v>
      </c>
      <c r="I16" s="35">
        <v>481</v>
      </c>
      <c r="J16" s="36">
        <v>108288</v>
      </c>
      <c r="K16" s="35">
        <v>195</v>
      </c>
      <c r="L16" s="36">
        <v>55650.24</v>
      </c>
    </row>
    <row r="17" spans="1:12" ht="15.75">
      <c r="A17" s="19"/>
      <c r="B17" s="19" t="s">
        <v>10</v>
      </c>
      <c r="C17" s="21">
        <v>0</v>
      </c>
      <c r="D17" s="22">
        <v>0</v>
      </c>
      <c r="E17" s="48">
        <v>2</v>
      </c>
      <c r="F17" s="45">
        <v>226.28</v>
      </c>
      <c r="G17" s="48">
        <v>4</v>
      </c>
      <c r="H17" s="45">
        <v>235.95</v>
      </c>
      <c r="I17" s="35">
        <v>276</v>
      </c>
      <c r="J17" s="36">
        <v>61868.69</v>
      </c>
      <c r="K17" s="35">
        <v>95</v>
      </c>
      <c r="L17" s="36">
        <v>27043.61</v>
      </c>
    </row>
    <row r="18" spans="1:12" ht="15.75">
      <c r="A18" s="19" t="s">
        <v>11</v>
      </c>
      <c r="B18" s="19" t="s">
        <v>12</v>
      </c>
      <c r="C18" s="21">
        <v>0</v>
      </c>
      <c r="D18" s="22">
        <v>0</v>
      </c>
      <c r="E18" s="48">
        <v>5</v>
      </c>
      <c r="F18" s="45">
        <v>1322</v>
      </c>
      <c r="G18" s="48">
        <v>5</v>
      </c>
      <c r="H18" s="45">
        <v>340.9</v>
      </c>
      <c r="I18" s="35">
        <v>220</v>
      </c>
      <c r="J18" s="36">
        <v>54657.1</v>
      </c>
      <c r="K18" s="35">
        <v>69</v>
      </c>
      <c r="L18" s="36">
        <v>19323</v>
      </c>
    </row>
    <row r="19" spans="1:12" ht="15.75">
      <c r="A19" s="19"/>
      <c r="B19" s="19" t="s">
        <v>13</v>
      </c>
      <c r="C19" s="21">
        <v>0</v>
      </c>
      <c r="D19" s="22">
        <v>0</v>
      </c>
      <c r="E19" s="48">
        <v>6</v>
      </c>
      <c r="F19" s="45">
        <v>1442</v>
      </c>
      <c r="G19" s="48">
        <v>6</v>
      </c>
      <c r="H19" s="45">
        <v>371.86</v>
      </c>
      <c r="I19" s="35">
        <v>96</v>
      </c>
      <c r="J19" s="36">
        <v>24984.83</v>
      </c>
      <c r="K19" s="35">
        <v>40</v>
      </c>
      <c r="L19" s="36">
        <v>11593.8</v>
      </c>
    </row>
    <row r="20" spans="1:12" ht="15.75">
      <c r="A20" s="19"/>
      <c r="B20" s="19" t="s">
        <v>14</v>
      </c>
      <c r="C20" s="21">
        <v>0</v>
      </c>
      <c r="D20" s="22">
        <v>0</v>
      </c>
      <c r="E20" s="48">
        <v>3</v>
      </c>
      <c r="F20" s="45">
        <v>936</v>
      </c>
      <c r="G20" s="48">
        <v>3</v>
      </c>
      <c r="H20" s="45">
        <v>241.36</v>
      </c>
      <c r="I20" s="35">
        <v>148</v>
      </c>
      <c r="J20" s="36">
        <v>41568</v>
      </c>
      <c r="K20" s="35">
        <v>87</v>
      </c>
      <c r="L20" s="36">
        <v>23960.52</v>
      </c>
    </row>
    <row r="21" spans="1:12" ht="15.75">
      <c r="A21" s="19" t="s">
        <v>15</v>
      </c>
      <c r="B21" s="19" t="s">
        <v>16</v>
      </c>
      <c r="C21" s="21">
        <v>0</v>
      </c>
      <c r="D21" s="22">
        <v>0</v>
      </c>
      <c r="E21" s="48">
        <v>5</v>
      </c>
      <c r="F21" s="45">
        <v>1393</v>
      </c>
      <c r="G21" s="48">
        <v>5</v>
      </c>
      <c r="H21" s="45">
        <v>359.21</v>
      </c>
      <c r="I21" s="35">
        <v>268</v>
      </c>
      <c r="J21" s="36">
        <v>72576</v>
      </c>
      <c r="K21" s="35">
        <v>125</v>
      </c>
      <c r="L21" s="36">
        <v>32977.92</v>
      </c>
    </row>
    <row r="22" spans="1:12" ht="15.75">
      <c r="A22" s="19" t="s">
        <v>17</v>
      </c>
      <c r="B22" s="19" t="s">
        <v>18</v>
      </c>
      <c r="C22" s="21">
        <v>0</v>
      </c>
      <c r="D22" s="22">
        <v>0</v>
      </c>
      <c r="E22" s="48">
        <v>6</v>
      </c>
      <c r="F22" s="45">
        <v>1371</v>
      </c>
      <c r="G22" s="48">
        <v>6</v>
      </c>
      <c r="H22" s="45">
        <v>353.55</v>
      </c>
      <c r="I22" s="35">
        <v>690</v>
      </c>
      <c r="J22" s="36">
        <v>144137.37</v>
      </c>
      <c r="K22" s="35">
        <v>106</v>
      </c>
      <c r="L22" s="36">
        <v>29113.32</v>
      </c>
    </row>
    <row r="23" spans="1:12" ht="15.75">
      <c r="A23" s="19"/>
      <c r="B23" s="19" t="s">
        <v>26</v>
      </c>
      <c r="C23" s="21">
        <v>0</v>
      </c>
      <c r="D23" s="22">
        <v>0</v>
      </c>
      <c r="E23" s="48">
        <v>1</v>
      </c>
      <c r="F23" s="45">
        <v>264</v>
      </c>
      <c r="G23" s="48">
        <v>1</v>
      </c>
      <c r="H23" s="45">
        <v>68.08</v>
      </c>
      <c r="I23" s="35">
        <v>105</v>
      </c>
      <c r="J23" s="36">
        <v>21168</v>
      </c>
      <c r="K23" s="35">
        <v>17</v>
      </c>
      <c r="L23" s="36">
        <v>4895.16</v>
      </c>
    </row>
    <row r="24" spans="1:12" ht="15.75">
      <c r="A24" s="19"/>
      <c r="B24" s="19" t="s">
        <v>47</v>
      </c>
      <c r="C24" s="21">
        <v>0</v>
      </c>
      <c r="D24" s="22">
        <v>0</v>
      </c>
      <c r="E24" s="48">
        <v>1</v>
      </c>
      <c r="F24" s="45">
        <v>336</v>
      </c>
      <c r="G24" s="48">
        <v>1</v>
      </c>
      <c r="H24" s="45">
        <v>86.64</v>
      </c>
      <c r="I24" s="35">
        <v>165</v>
      </c>
      <c r="J24" s="36">
        <v>32400</v>
      </c>
      <c r="K24" s="35">
        <v>23</v>
      </c>
      <c r="L24" s="36">
        <v>6183.36</v>
      </c>
    </row>
    <row r="25" spans="1:12" ht="15.75">
      <c r="A25" s="19" t="s">
        <v>19</v>
      </c>
      <c r="B25" s="19" t="s">
        <v>20</v>
      </c>
      <c r="C25" s="21">
        <v>0</v>
      </c>
      <c r="D25" s="22">
        <v>0</v>
      </c>
      <c r="E25" s="48">
        <v>1</v>
      </c>
      <c r="F25" s="45">
        <v>336</v>
      </c>
      <c r="G25" s="48">
        <v>1</v>
      </c>
      <c r="H25" s="45">
        <v>68.08</v>
      </c>
      <c r="I25" s="35">
        <v>274</v>
      </c>
      <c r="J25" s="36">
        <v>55764.41</v>
      </c>
      <c r="K25" s="35">
        <v>65</v>
      </c>
      <c r="L25" s="36">
        <v>17777.16</v>
      </c>
    </row>
    <row r="26" spans="1:12" ht="15.75">
      <c r="A26" s="19"/>
      <c r="B26" s="19" t="s">
        <v>48</v>
      </c>
      <c r="C26" s="21">
        <v>0</v>
      </c>
      <c r="D26" s="22">
        <v>0</v>
      </c>
      <c r="E26" s="48">
        <v>0</v>
      </c>
      <c r="F26" s="45">
        <v>0</v>
      </c>
      <c r="G26" s="48">
        <v>0</v>
      </c>
      <c r="H26" s="45">
        <v>0</v>
      </c>
      <c r="I26" s="35">
        <v>84</v>
      </c>
      <c r="J26" s="36">
        <v>16704</v>
      </c>
      <c r="K26" s="35">
        <v>28</v>
      </c>
      <c r="L26" s="36">
        <v>7729.2</v>
      </c>
    </row>
    <row r="27" spans="1:12" ht="15.75">
      <c r="A27" s="91" t="s">
        <v>35</v>
      </c>
      <c r="B27" s="91" t="s">
        <v>33</v>
      </c>
      <c r="C27" s="21">
        <v>0</v>
      </c>
      <c r="D27" s="22">
        <v>0</v>
      </c>
      <c r="E27" s="48">
        <v>2</v>
      </c>
      <c r="F27" s="45">
        <v>386</v>
      </c>
      <c r="G27" s="48">
        <v>2</v>
      </c>
      <c r="H27" s="45">
        <v>99.54</v>
      </c>
      <c r="I27" s="35">
        <v>799</v>
      </c>
      <c r="J27" s="36">
        <v>168496.55</v>
      </c>
      <c r="K27" s="35">
        <v>168</v>
      </c>
      <c r="L27" s="36">
        <v>46632.84</v>
      </c>
    </row>
    <row r="28" spans="1:12" ht="15.75">
      <c r="A28" s="19" t="s">
        <v>21</v>
      </c>
      <c r="B28" s="19" t="s">
        <v>22</v>
      </c>
      <c r="C28" s="21">
        <v>0</v>
      </c>
      <c r="D28" s="22">
        <v>0</v>
      </c>
      <c r="E28" s="48">
        <v>5</v>
      </c>
      <c r="F28" s="45">
        <v>1107</v>
      </c>
      <c r="G28" s="48">
        <v>6</v>
      </c>
      <c r="H28" s="45">
        <v>365.83</v>
      </c>
      <c r="I28" s="35">
        <v>1670</v>
      </c>
      <c r="J28" s="36">
        <v>349898.47</v>
      </c>
      <c r="K28" s="35">
        <v>267</v>
      </c>
      <c r="L28" s="36">
        <v>81630.04</v>
      </c>
    </row>
    <row r="29" spans="1:12" ht="15.75">
      <c r="A29" s="19" t="s">
        <v>65</v>
      </c>
      <c r="B29" s="19" t="s">
        <v>70</v>
      </c>
      <c r="C29" s="21">
        <v>0</v>
      </c>
      <c r="D29" s="22">
        <v>0</v>
      </c>
      <c r="E29" s="48">
        <v>4</v>
      </c>
      <c r="F29" s="45">
        <v>1035.31</v>
      </c>
      <c r="G29" s="48">
        <v>4</v>
      </c>
      <c r="H29" s="45">
        <v>266.98</v>
      </c>
      <c r="I29" s="35">
        <v>252</v>
      </c>
      <c r="J29" s="36">
        <v>52416</v>
      </c>
      <c r="K29" s="35">
        <v>51</v>
      </c>
      <c r="L29" s="36">
        <v>13397.28</v>
      </c>
    </row>
    <row r="30" spans="1:12" ht="15.75">
      <c r="A30" s="19"/>
      <c r="B30" s="20" t="s">
        <v>71</v>
      </c>
      <c r="C30" s="21">
        <v>0</v>
      </c>
      <c r="D30" s="22">
        <v>0</v>
      </c>
      <c r="E30" s="48">
        <v>1</v>
      </c>
      <c r="F30" s="45">
        <v>193</v>
      </c>
      <c r="G30" s="48">
        <v>1</v>
      </c>
      <c r="H30" s="45">
        <v>49.77</v>
      </c>
      <c r="I30" s="35">
        <v>174</v>
      </c>
      <c r="J30" s="36">
        <v>37008</v>
      </c>
      <c r="K30" s="35">
        <v>37</v>
      </c>
      <c r="L30" s="36">
        <v>9532.68</v>
      </c>
    </row>
    <row r="31" spans="1:12" ht="15.75">
      <c r="A31" s="19" t="s">
        <v>23</v>
      </c>
      <c r="B31" s="19" t="s">
        <v>24</v>
      </c>
      <c r="C31" s="21">
        <v>0</v>
      </c>
      <c r="D31" s="22">
        <v>0</v>
      </c>
      <c r="E31" s="48">
        <v>1</v>
      </c>
      <c r="F31" s="45">
        <v>336</v>
      </c>
      <c r="G31" s="48">
        <v>1</v>
      </c>
      <c r="H31" s="45">
        <v>86.64</v>
      </c>
      <c r="I31" s="35">
        <v>491</v>
      </c>
      <c r="J31" s="36">
        <v>100440.82</v>
      </c>
      <c r="K31" s="35">
        <v>118</v>
      </c>
      <c r="L31" s="36">
        <v>31681.13</v>
      </c>
    </row>
    <row r="32" spans="1:12" ht="15.75" customHeight="1">
      <c r="A32" s="19"/>
      <c r="B32" s="19" t="s">
        <v>34</v>
      </c>
      <c r="C32" s="21">
        <v>0</v>
      </c>
      <c r="D32" s="22">
        <v>0</v>
      </c>
      <c r="E32" s="50">
        <v>0</v>
      </c>
      <c r="F32" s="51">
        <v>0</v>
      </c>
      <c r="G32" s="50">
        <v>0</v>
      </c>
      <c r="H32" s="51">
        <v>0</v>
      </c>
      <c r="I32" s="38">
        <v>51</v>
      </c>
      <c r="J32" s="39">
        <v>12948.41</v>
      </c>
      <c r="K32" s="38">
        <v>12</v>
      </c>
      <c r="L32" s="39">
        <v>3349.32</v>
      </c>
    </row>
    <row r="33" spans="1:12" ht="15.75">
      <c r="A33" s="98" t="s">
        <v>25</v>
      </c>
      <c r="B33" s="98"/>
      <c r="C33" s="9">
        <f aca="true" t="shared" si="0" ref="C33:L33">SUM(C8:C32)</f>
        <v>0</v>
      </c>
      <c r="D33" s="14">
        <f t="shared" si="0"/>
        <v>0</v>
      </c>
      <c r="E33" s="40">
        <f>SUM(E8:E32)</f>
        <v>112</v>
      </c>
      <c r="F33" s="34">
        <f>SUM(F8:F32)</f>
        <v>29042.87</v>
      </c>
      <c r="G33" s="40">
        <f t="shared" si="0"/>
        <v>115</v>
      </c>
      <c r="H33" s="34">
        <f t="shared" si="0"/>
        <v>7724.64</v>
      </c>
      <c r="I33" s="40">
        <f>SUM(I8:I32)</f>
        <v>11775</v>
      </c>
      <c r="J33" s="34">
        <f>SUM(J8:J32)</f>
        <v>2540817.93</v>
      </c>
      <c r="K33" s="40">
        <f t="shared" si="0"/>
        <v>3022</v>
      </c>
      <c r="L33" s="34">
        <f t="shared" si="0"/>
        <v>842638.4700000001</v>
      </c>
    </row>
    <row r="34" spans="3:12" ht="15.7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5.75">
      <c r="C35" s="3"/>
      <c r="D35" s="10"/>
      <c r="E35" s="10"/>
      <c r="F35" s="10"/>
      <c r="G35" s="3"/>
      <c r="H35" s="3"/>
      <c r="I35" s="3"/>
      <c r="J35" s="3"/>
      <c r="K35" s="3"/>
      <c r="L35" s="3"/>
    </row>
    <row r="36" spans="3:12" ht="15.75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5.75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>
      <c r="B38" s="2"/>
    </row>
    <row r="41" spans="8:12" ht="15.75">
      <c r="H41" s="12"/>
      <c r="I41" s="12"/>
      <c r="J41" s="12"/>
      <c r="K41" s="12"/>
      <c r="L41" s="12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.5905511811023623" right="0" top="0" bottom="0" header="0.5118110236220472" footer="0.5118110236220472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31" sqref="E31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5" t="s">
        <v>97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16.5" thickBot="1"/>
    <row r="3" spans="1:11" ht="54">
      <c r="A3" s="23" t="s">
        <v>51</v>
      </c>
      <c r="B3" s="24" t="s">
        <v>52</v>
      </c>
      <c r="C3" s="25" t="s">
        <v>53</v>
      </c>
      <c r="D3" s="26" t="s">
        <v>54</v>
      </c>
      <c r="E3" s="126" t="s">
        <v>55</v>
      </c>
      <c r="F3" s="127"/>
      <c r="G3" s="27" t="s">
        <v>56</v>
      </c>
      <c r="H3" s="13"/>
      <c r="I3" s="13"/>
      <c r="J3" s="63" t="s">
        <v>57</v>
      </c>
      <c r="K3" s="28" t="s">
        <v>58</v>
      </c>
    </row>
    <row r="4" spans="1:11" ht="15.75">
      <c r="A4" s="116">
        <v>1</v>
      </c>
      <c r="B4" s="117">
        <v>4211</v>
      </c>
      <c r="C4" s="118" t="s">
        <v>41</v>
      </c>
      <c r="D4" s="65"/>
      <c r="E4" s="129">
        <f>'I '!C32</f>
        <v>5683</v>
      </c>
      <c r="F4" s="129">
        <f>'I '!D32</f>
        <v>11246</v>
      </c>
      <c r="G4" s="120">
        <f>'I '!E32</f>
        <v>674746.8599999999</v>
      </c>
      <c r="H4" s="66"/>
      <c r="I4" s="67"/>
      <c r="J4" s="113" t="s">
        <v>95</v>
      </c>
      <c r="K4" s="114" t="s">
        <v>96</v>
      </c>
    </row>
    <row r="5" spans="1:11" ht="15.75">
      <c r="A5" s="116"/>
      <c r="B5" s="117"/>
      <c r="C5" s="118"/>
      <c r="D5" s="68">
        <v>18567</v>
      </c>
      <c r="E5" s="113"/>
      <c r="F5" s="113"/>
      <c r="G5" s="120"/>
      <c r="H5" s="66"/>
      <c r="I5" s="67"/>
      <c r="J5" s="113"/>
      <c r="K5" s="115"/>
    </row>
    <row r="6" spans="1:11" ht="15.75">
      <c r="A6" s="116">
        <v>2</v>
      </c>
      <c r="B6" s="117">
        <v>4211</v>
      </c>
      <c r="C6" s="118" t="s">
        <v>86</v>
      </c>
      <c r="D6" s="68"/>
      <c r="E6" s="119">
        <f>'I '!F32</f>
        <v>67183</v>
      </c>
      <c r="F6" s="119">
        <f>'I '!G32</f>
        <v>119682</v>
      </c>
      <c r="G6" s="120">
        <f>'I '!H32</f>
        <v>3747450</v>
      </c>
      <c r="H6" s="66"/>
      <c r="I6" s="67"/>
      <c r="J6" s="113" t="s">
        <v>95</v>
      </c>
      <c r="K6" s="114" t="s">
        <v>96</v>
      </c>
    </row>
    <row r="7" spans="1:11" ht="15.75">
      <c r="A7" s="116"/>
      <c r="B7" s="117"/>
      <c r="C7" s="118"/>
      <c r="D7" s="68"/>
      <c r="E7" s="119"/>
      <c r="F7" s="119"/>
      <c r="G7" s="120"/>
      <c r="H7" s="66"/>
      <c r="I7" s="67"/>
      <c r="J7" s="113"/>
      <c r="K7" s="115"/>
    </row>
    <row r="8" spans="1:11" ht="15.75">
      <c r="A8" s="116">
        <v>3</v>
      </c>
      <c r="B8" s="117">
        <v>4213</v>
      </c>
      <c r="C8" s="118" t="s">
        <v>39</v>
      </c>
      <c r="D8" s="68"/>
      <c r="E8" s="121">
        <f>'I '!I32</f>
        <v>5594</v>
      </c>
      <c r="F8" s="121">
        <f>'I '!J32</f>
        <v>18846</v>
      </c>
      <c r="G8" s="124">
        <f>'I '!K32</f>
        <v>713567.96</v>
      </c>
      <c r="H8" s="66"/>
      <c r="I8" s="67"/>
      <c r="J8" s="113" t="s">
        <v>95</v>
      </c>
      <c r="K8" s="114" t="s">
        <v>96</v>
      </c>
    </row>
    <row r="9" spans="1:11" ht="15.75">
      <c r="A9" s="116"/>
      <c r="B9" s="117"/>
      <c r="C9" s="118"/>
      <c r="D9" s="68">
        <v>39030</v>
      </c>
      <c r="E9" s="121"/>
      <c r="F9" s="121"/>
      <c r="G9" s="124"/>
      <c r="H9" s="123"/>
      <c r="I9" s="67"/>
      <c r="J9" s="113"/>
      <c r="K9" s="115"/>
    </row>
    <row r="10" spans="1:11" ht="18">
      <c r="A10" s="29">
        <v>4</v>
      </c>
      <c r="B10" s="30">
        <v>4213</v>
      </c>
      <c r="C10" s="64" t="s">
        <v>59</v>
      </c>
      <c r="D10" s="68"/>
      <c r="E10" s="121">
        <f>' II'!K31</f>
        <v>60</v>
      </c>
      <c r="F10" s="121"/>
      <c r="G10" s="85">
        <f>' II'!L31</f>
        <v>27796.09</v>
      </c>
      <c r="H10" s="123"/>
      <c r="I10" s="67"/>
      <c r="J10" s="69" t="s">
        <v>95</v>
      </c>
      <c r="K10" s="114" t="s">
        <v>96</v>
      </c>
    </row>
    <row r="11" spans="1:11" ht="31.5">
      <c r="A11" s="29">
        <v>5</v>
      </c>
      <c r="B11" s="30">
        <v>4215</v>
      </c>
      <c r="C11" s="64" t="s">
        <v>60</v>
      </c>
      <c r="D11" s="68"/>
      <c r="E11" s="121">
        <f>' II'!D31</f>
        <v>3075</v>
      </c>
      <c r="F11" s="121"/>
      <c r="G11" s="70">
        <f>' II'!F31</f>
        <v>824501.04</v>
      </c>
      <c r="H11" s="123"/>
      <c r="I11" s="71"/>
      <c r="J11" s="69" t="s">
        <v>95</v>
      </c>
      <c r="K11" s="115"/>
    </row>
    <row r="12" spans="1:11" ht="31.5">
      <c r="A12" s="29">
        <v>6</v>
      </c>
      <c r="B12" s="30">
        <v>4215</v>
      </c>
      <c r="C12" s="64" t="s">
        <v>61</v>
      </c>
      <c r="D12" s="68"/>
      <c r="E12" s="121">
        <f>' II'!G31</f>
        <v>297</v>
      </c>
      <c r="F12" s="121"/>
      <c r="G12" s="70">
        <f>' II'!H31</f>
        <v>28685.300000000003</v>
      </c>
      <c r="H12" s="86"/>
      <c r="I12" s="71"/>
      <c r="J12" s="69" t="s">
        <v>95</v>
      </c>
      <c r="K12" s="114" t="s">
        <v>96</v>
      </c>
    </row>
    <row r="13" spans="1:14" ht="18">
      <c r="A13" s="29">
        <v>7</v>
      </c>
      <c r="B13" s="30">
        <v>4214</v>
      </c>
      <c r="C13" s="64" t="s">
        <v>62</v>
      </c>
      <c r="D13" s="68">
        <v>5836</v>
      </c>
      <c r="E13" s="121">
        <f>'III '!D33</f>
        <v>2096</v>
      </c>
      <c r="F13" s="121"/>
      <c r="G13" s="122">
        <f>'III '!E33</f>
        <v>218218.53</v>
      </c>
      <c r="H13" s="122"/>
      <c r="I13" s="67"/>
      <c r="J13" s="69" t="s">
        <v>95</v>
      </c>
      <c r="K13" s="115"/>
      <c r="N13" s="62"/>
    </row>
    <row r="14" spans="1:14" ht="18">
      <c r="A14" s="29">
        <v>8</v>
      </c>
      <c r="B14" s="30">
        <v>4214</v>
      </c>
      <c r="C14" s="64" t="s">
        <v>63</v>
      </c>
      <c r="D14" s="68"/>
      <c r="E14" s="121">
        <f>'III '!F33</f>
        <v>574</v>
      </c>
      <c r="F14" s="121"/>
      <c r="G14" s="85">
        <f>'III '!G33</f>
        <v>615280.4699999999</v>
      </c>
      <c r="H14" s="66"/>
      <c r="I14" s="67"/>
      <c r="J14" s="69" t="s">
        <v>95</v>
      </c>
      <c r="K14" s="114" t="s">
        <v>96</v>
      </c>
      <c r="L14" s="17"/>
      <c r="N14" s="130"/>
    </row>
    <row r="15" spans="1:14" ht="47.25" hidden="1">
      <c r="A15" s="29">
        <v>9</v>
      </c>
      <c r="B15" s="30">
        <v>4214</v>
      </c>
      <c r="C15" s="64" t="s">
        <v>87</v>
      </c>
      <c r="D15" s="68"/>
      <c r="E15" s="131">
        <v>0</v>
      </c>
      <c r="F15" s="132"/>
      <c r="G15" s="85">
        <v>0</v>
      </c>
      <c r="H15" s="66"/>
      <c r="I15" s="67"/>
      <c r="J15" s="69" t="s">
        <v>90</v>
      </c>
      <c r="K15" s="115"/>
      <c r="L15" s="17"/>
      <c r="N15" s="130"/>
    </row>
    <row r="16" spans="1:14" ht="18">
      <c r="A16" s="29">
        <v>9</v>
      </c>
      <c r="B16" s="30">
        <v>4215</v>
      </c>
      <c r="C16" s="72" t="s">
        <v>64</v>
      </c>
      <c r="D16" s="73">
        <v>4545</v>
      </c>
      <c r="E16" s="121">
        <f>'I '!N32</f>
        <v>28759</v>
      </c>
      <c r="F16" s="121"/>
      <c r="G16" s="85">
        <f>'I '!O32</f>
        <v>2541351.61</v>
      </c>
      <c r="H16" s="123"/>
      <c r="I16" s="67"/>
      <c r="J16" s="69" t="s">
        <v>95</v>
      </c>
      <c r="K16" s="114" t="s">
        <v>96</v>
      </c>
      <c r="L16" s="18"/>
      <c r="N16" s="62"/>
    </row>
    <row r="17" spans="1:12" ht="18">
      <c r="A17" s="29">
        <v>10</v>
      </c>
      <c r="B17" s="30">
        <v>4215</v>
      </c>
      <c r="C17" s="64" t="s">
        <v>36</v>
      </c>
      <c r="D17" s="68">
        <v>1166</v>
      </c>
      <c r="E17" s="121">
        <f>'I '!L32</f>
        <v>3653</v>
      </c>
      <c r="F17" s="121"/>
      <c r="G17" s="85">
        <f>'I '!M32</f>
        <v>1095361.1400000004</v>
      </c>
      <c r="H17" s="128"/>
      <c r="I17" s="71"/>
      <c r="J17" s="69" t="s">
        <v>95</v>
      </c>
      <c r="K17" s="115"/>
      <c r="L17" s="17"/>
    </row>
    <row r="18" spans="1:15" ht="37.5" customHeight="1">
      <c r="A18" s="29">
        <v>11</v>
      </c>
      <c r="B18" s="30">
        <v>4215</v>
      </c>
      <c r="C18" s="74" t="s">
        <v>74</v>
      </c>
      <c r="D18" s="74"/>
      <c r="E18" s="121">
        <f>' IV '!K33</f>
        <v>3022</v>
      </c>
      <c r="F18" s="121"/>
      <c r="G18" s="85">
        <f>' IV '!L33</f>
        <v>842638.4700000001</v>
      </c>
      <c r="H18" s="87"/>
      <c r="I18" s="71"/>
      <c r="J18" s="69" t="s">
        <v>95</v>
      </c>
      <c r="K18" s="114" t="s">
        <v>96</v>
      </c>
      <c r="O18" s="7"/>
    </row>
    <row r="19" spans="1:15" ht="37.5" customHeight="1">
      <c r="A19" s="29">
        <v>12</v>
      </c>
      <c r="B19" s="30">
        <v>4217</v>
      </c>
      <c r="C19" s="74" t="s">
        <v>75</v>
      </c>
      <c r="D19" s="74"/>
      <c r="E19" s="121">
        <f>'I '!P32</f>
        <v>448</v>
      </c>
      <c r="F19" s="121"/>
      <c r="G19" s="122">
        <f>'I '!Q32</f>
        <v>179854.18000000002</v>
      </c>
      <c r="H19" s="122"/>
      <c r="I19" s="71"/>
      <c r="J19" s="69" t="s">
        <v>95</v>
      </c>
      <c r="K19" s="115"/>
      <c r="O19" s="7"/>
    </row>
    <row r="20" spans="1:11" ht="36" customHeight="1" hidden="1">
      <c r="A20" s="29">
        <v>14</v>
      </c>
      <c r="B20" s="30">
        <v>4218</v>
      </c>
      <c r="C20" s="75" t="s">
        <v>73</v>
      </c>
      <c r="D20" s="74"/>
      <c r="E20" s="121">
        <f>' IV '!C33</f>
        <v>0</v>
      </c>
      <c r="F20" s="121"/>
      <c r="G20" s="85">
        <f>' IV '!D33</f>
        <v>0</v>
      </c>
      <c r="H20" s="87"/>
      <c r="I20" s="71"/>
      <c r="J20" s="69" t="s">
        <v>83</v>
      </c>
      <c r="K20" s="114" t="s">
        <v>96</v>
      </c>
    </row>
    <row r="21" spans="1:11" ht="31.5">
      <c r="A21" s="29">
        <v>13</v>
      </c>
      <c r="B21" s="31">
        <v>4218</v>
      </c>
      <c r="C21" s="76" t="s">
        <v>80</v>
      </c>
      <c r="D21" s="77"/>
      <c r="E21" s="133">
        <f>' IV '!E33</f>
        <v>112</v>
      </c>
      <c r="F21" s="133"/>
      <c r="G21" s="124">
        <f>' IV '!F33</f>
        <v>29042.87</v>
      </c>
      <c r="H21" s="124"/>
      <c r="I21" s="77"/>
      <c r="J21" s="69" t="s">
        <v>95</v>
      </c>
      <c r="K21" s="115"/>
    </row>
    <row r="22" spans="1:11" ht="31.5">
      <c r="A22" s="29">
        <v>14</v>
      </c>
      <c r="B22" s="31">
        <v>4218</v>
      </c>
      <c r="C22" s="78" t="s">
        <v>79</v>
      </c>
      <c r="D22" s="77"/>
      <c r="E22" s="133">
        <f>' IV '!G33</f>
        <v>115</v>
      </c>
      <c r="F22" s="133"/>
      <c r="G22" s="124">
        <f>' IV '!H33</f>
        <v>7724.64</v>
      </c>
      <c r="H22" s="124"/>
      <c r="I22" s="77"/>
      <c r="J22" s="69" t="s">
        <v>95</v>
      </c>
      <c r="K22" s="114" t="s">
        <v>96</v>
      </c>
    </row>
    <row r="23" spans="1:11" ht="37.5" customHeight="1" thickBot="1">
      <c r="A23" s="42">
        <v>15</v>
      </c>
      <c r="B23" s="32">
        <v>4218</v>
      </c>
      <c r="C23" s="79" t="s">
        <v>81</v>
      </c>
      <c r="D23" s="80"/>
      <c r="E23" s="112">
        <f>' IV '!I33</f>
        <v>11775</v>
      </c>
      <c r="F23" s="112"/>
      <c r="G23" s="83">
        <f>' IV '!J33</f>
        <v>2540817.93</v>
      </c>
      <c r="H23" s="81"/>
      <c r="I23" s="80"/>
      <c r="J23" s="82" t="s">
        <v>95</v>
      </c>
      <c r="K23" s="134"/>
    </row>
  </sheetData>
  <sheetProtection/>
  <mergeCells count="54">
    <mergeCell ref="K12:K13"/>
    <mergeCell ref="K14:K15"/>
    <mergeCell ref="K16:K17"/>
    <mergeCell ref="K18:K19"/>
    <mergeCell ref="K20:K21"/>
    <mergeCell ref="K22:K23"/>
    <mergeCell ref="N14:N15"/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A1:K1"/>
    <mergeCell ref="A4:A5"/>
    <mergeCell ref="B4:B5"/>
    <mergeCell ref="C4:C5"/>
    <mergeCell ref="G4:G5"/>
    <mergeCell ref="E3:F3"/>
    <mergeCell ref="K10:K11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</mergeCells>
  <printOptions/>
  <pageMargins left="0.7874015748031497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2024-03-18T13:48:07Z</cp:lastPrinted>
  <dcterms:created xsi:type="dcterms:W3CDTF">2004-03-12T09:29:14Z</dcterms:created>
  <dcterms:modified xsi:type="dcterms:W3CDTF">2024-03-20T11:39:29Z</dcterms:modified>
  <cp:category/>
  <cp:version/>
  <cp:contentType/>
  <cp:contentStatus/>
</cp:coreProperties>
</file>