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725" windowWidth="11715" windowHeight="6030" tabRatio="597" activeTab="1"/>
  </bookViews>
  <sheets>
    <sheet name="I " sheetId="1" r:id="rId1"/>
    <sheet name=" II" sheetId="2" r:id="rId2"/>
    <sheet name="III " sheetId="3" r:id="rId3"/>
    <sheet name=" IV -ISPRAVNA" sheetId="4" r:id="rId4"/>
    <sheet name="SINTETIKA " sheetId="5" r:id="rId5"/>
  </sheets>
  <definedNames/>
  <calcPr fullCalcOnLoad="1"/>
</workbook>
</file>

<file path=xl/sharedStrings.xml><?xml version="1.0" encoding="utf-8"?>
<sst xmlns="http://schemas.openxmlformats.org/spreadsheetml/2006/main" count="264" uniqueCount="94">
  <si>
    <t>Br.nosilaca prava</t>
  </si>
  <si>
    <t>Broj djece</t>
  </si>
  <si>
    <t>Iznos</t>
  </si>
  <si>
    <t>Broj porodica</t>
  </si>
  <si>
    <t>Broj</t>
  </si>
  <si>
    <t>Podgorica</t>
  </si>
  <si>
    <t>1.Podgorica</t>
  </si>
  <si>
    <t>2.Cetinje</t>
  </si>
  <si>
    <t>Bar</t>
  </si>
  <si>
    <t>1.Bar</t>
  </si>
  <si>
    <t>2.Ulcinj</t>
  </si>
  <si>
    <t>Kotor</t>
  </si>
  <si>
    <t>1.Kotor</t>
  </si>
  <si>
    <t>2.Tivat</t>
  </si>
  <si>
    <t>3.Budva</t>
  </si>
  <si>
    <t>H.Novi</t>
  </si>
  <si>
    <t>1.H.Novi</t>
  </si>
  <si>
    <t>Berane</t>
  </si>
  <si>
    <t>1.Berane</t>
  </si>
  <si>
    <t>Plav</t>
  </si>
  <si>
    <t>1.Plav</t>
  </si>
  <si>
    <t>B.Polje</t>
  </si>
  <si>
    <t>1.B.Polje</t>
  </si>
  <si>
    <t>Pljevlja</t>
  </si>
  <si>
    <t>1.Pljevlja</t>
  </si>
  <si>
    <t>Svega:</t>
  </si>
  <si>
    <t>2.Andrij.</t>
  </si>
  <si>
    <t>USTANOVE:</t>
  </si>
  <si>
    <t xml:space="preserve"> Iznos</t>
  </si>
  <si>
    <t>Nikšić</t>
  </si>
  <si>
    <t>1.Nikšić</t>
  </si>
  <si>
    <t>2.Plužine</t>
  </si>
  <si>
    <t>3.Šavnik</t>
  </si>
  <si>
    <t>1.Rožaje</t>
  </si>
  <si>
    <t>2. Žabljak</t>
  </si>
  <si>
    <t>Rožaje</t>
  </si>
  <si>
    <t>Lična invalidnina</t>
  </si>
  <si>
    <t>Zdravstvena zaštita</t>
  </si>
  <si>
    <t>Broj članova</t>
  </si>
  <si>
    <t xml:space="preserve">Materijalno obezbjeđenje </t>
  </si>
  <si>
    <t>Dodatak za  njegu i pomoć</t>
  </si>
  <si>
    <t>Dodatak za djecu</t>
  </si>
  <si>
    <t>Troškovi sahrane</t>
  </si>
  <si>
    <t>Naknada za novorođeno dijete</t>
  </si>
  <si>
    <t>Naknade po osnovu rođenja djeteta</t>
  </si>
  <si>
    <t>Cetinje</t>
  </si>
  <si>
    <t>1.Cetinje</t>
  </si>
  <si>
    <t>3.Petnjica</t>
  </si>
  <si>
    <t>2.Gusinje</t>
  </si>
  <si>
    <t xml:space="preserve"> Pravo na povlasticu na putovanje( Shodno zakonu o povastici na putovanje lica sa invaliditetom)</t>
  </si>
  <si>
    <t>Broj korisnika</t>
  </si>
  <si>
    <t>Broj putovanja</t>
  </si>
  <si>
    <t>Pravo na troškove prevoza djece i mladih sa POP ( Shodno zakonu o socijalnoj i dječjoj zaštiti)</t>
  </si>
  <si>
    <t>R.B.</t>
  </si>
  <si>
    <t>budžetska pozicija sa koje se vrši isplata</t>
  </si>
  <si>
    <t>Vrsta prava</t>
  </si>
  <si>
    <t>broj korisnika</t>
  </si>
  <si>
    <t>BROJ KORISNIKA</t>
  </si>
  <si>
    <t>IZNOS</t>
  </si>
  <si>
    <t>broj rješenja/dokumenta</t>
  </si>
  <si>
    <t>DATUM PLAĆANJA</t>
  </si>
  <si>
    <t xml:space="preserve">Troškovi sahrane korisnika MO-a             </t>
  </si>
  <si>
    <t>Pravo na povlasticu na putovanje( Shodno zakonu o povlastici na putovanje lica sa invaliditetom)</t>
  </si>
  <si>
    <t>Pravo na troškove prevoza djece i mladih sa POP( Shodno zakonu o socijalnoj i dječjoj zaštiti)</t>
  </si>
  <si>
    <t>Naknada po osnovu rođenja djeteta</t>
  </si>
  <si>
    <t>Naknada za novorođeno djete</t>
  </si>
  <si>
    <t xml:space="preserve">Dodatak za  njegu i pomoć </t>
  </si>
  <si>
    <t>Mojkovac</t>
  </si>
  <si>
    <t>Danilovgrad</t>
  </si>
  <si>
    <t>1.Danilovgrad</t>
  </si>
  <si>
    <t>2.Golubovci</t>
  </si>
  <si>
    <t>3.Tuzi</t>
  </si>
  <si>
    <t>1.Mojkovac</t>
  </si>
  <si>
    <t>2.Kolašin</t>
  </si>
  <si>
    <t>1. Danilovgrad</t>
  </si>
  <si>
    <t>Naknade po osnovu rođenja troje ili više  djece-zaostala primanja</t>
  </si>
  <si>
    <t>Naknada roditelju ili staratelju korisnika prava na ličnu invalidninu</t>
  </si>
  <si>
    <t>Porodični smještaj, porodični smještaj-hraniteljstvo</t>
  </si>
  <si>
    <t>CZSR            OPŠTINA</t>
  </si>
  <si>
    <t>115-402/20-941/7</t>
  </si>
  <si>
    <t>14.08.2020</t>
  </si>
  <si>
    <t>REKAPITULAR ZA  FEBRUAR  2021 .GODINE</t>
  </si>
  <si>
    <t xml:space="preserve">                        REKAPITULAR ZA FEBRUAR  2021.godine</t>
  </si>
  <si>
    <t xml:space="preserve">                        REKAPITULAR ZA FEBRUAR 2021.godine</t>
  </si>
  <si>
    <t>Naknade ženama po Odluci Ustavnog suda CG od 19.aprila 2017</t>
  </si>
  <si>
    <t>Uplata doprinosa korisnicama naknade po Odluci Ustavnog suda CG od 19 aprila 2017</t>
  </si>
  <si>
    <t>Uplata doprinosa korisnicama  naknade po Odluci Ustavnog suda CG od 19.aprila 2017</t>
  </si>
  <si>
    <t>Naknada ženama po Odluci Ustavnog suda CG od 19.aprila 2017</t>
  </si>
  <si>
    <t>PREGLED BROJA KORISNIKA I ISPLAĆENIH SREDSTAVA  KORISNIKA MATERIJALNIH DAVANJA I USLUGA IZ OBLASTI SOCIJALNE I DJEČJE ZAŠTITE  ZA MJESEC FEBRUAR 2021.GODINE</t>
  </si>
  <si>
    <t>16-115-402/21-558/2</t>
  </si>
  <si>
    <t>16-115-402/21-941/2</t>
  </si>
  <si>
    <t>16-115-402/21-571/2</t>
  </si>
  <si>
    <t>16.03.2021</t>
  </si>
  <si>
    <t>REKAPITULAR ZA FEBRUAR   2021.godine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</si>
</sst>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;[Red]#,##0"/>
    <numFmt numFmtId="175" formatCode="#,##0.00;[Red]#,##0.00"/>
    <numFmt numFmtId="176" formatCode="mmm/yyyy"/>
    <numFmt numFmtId="177" formatCode="#,##0.00;\(#,##0.00\)"/>
  </numFmts>
  <fonts count="52">
    <font>
      <sz val="12"/>
      <name val="Times New Roman YU"/>
      <family val="0"/>
    </font>
    <font>
      <sz val="12"/>
      <color indexed="8"/>
      <name val="Arial Narrow"/>
      <family val="2"/>
    </font>
    <font>
      <i/>
      <sz val="12"/>
      <name val="Times New Roman Tur"/>
      <family val="1"/>
    </font>
    <font>
      <sz val="12"/>
      <name val="Helvetica Narrow"/>
      <family val="2"/>
    </font>
    <font>
      <b/>
      <i/>
      <sz val="12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b/>
      <sz val="8"/>
      <name val="Arial Narrow"/>
      <family val="2"/>
    </font>
    <font>
      <sz val="8"/>
      <name val="Times New Roman YU"/>
      <family val="1"/>
    </font>
    <font>
      <sz val="14"/>
      <name val="Arial Narrow"/>
      <family val="2"/>
    </font>
    <font>
      <sz val="14"/>
      <name val="Times New Roman YU"/>
      <family val="1"/>
    </font>
    <font>
      <b/>
      <sz val="12"/>
      <name val="Times New Roman YU"/>
      <family val="0"/>
    </font>
    <font>
      <sz val="12"/>
      <color indexed="9"/>
      <name val="Arial Narrow"/>
      <family val="2"/>
    </font>
    <font>
      <sz val="12"/>
      <color indexed="20"/>
      <name val="Arial Narrow"/>
      <family val="2"/>
    </font>
    <font>
      <b/>
      <sz val="12"/>
      <color indexed="52"/>
      <name val="Arial Narrow"/>
      <family val="2"/>
    </font>
    <font>
      <b/>
      <sz val="12"/>
      <color indexed="9"/>
      <name val="Arial Narrow"/>
      <family val="2"/>
    </font>
    <font>
      <i/>
      <sz val="12"/>
      <color indexed="23"/>
      <name val="Arial Narrow"/>
      <family val="2"/>
    </font>
    <font>
      <sz val="12"/>
      <color indexed="17"/>
      <name val="Arial Narrow"/>
      <family val="2"/>
    </font>
    <font>
      <b/>
      <sz val="15"/>
      <color indexed="56"/>
      <name val="Arial Narrow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sz val="12"/>
      <color indexed="62"/>
      <name val="Arial Narrow"/>
      <family val="2"/>
    </font>
    <font>
      <sz val="12"/>
      <color indexed="52"/>
      <name val="Arial Narrow"/>
      <family val="2"/>
    </font>
    <font>
      <sz val="12"/>
      <color indexed="60"/>
      <name val="Arial Narrow"/>
      <family val="2"/>
    </font>
    <font>
      <b/>
      <sz val="12"/>
      <color indexed="63"/>
      <name val="Arial Narrow"/>
      <family val="2"/>
    </font>
    <font>
      <b/>
      <sz val="18"/>
      <color indexed="56"/>
      <name val="Cambria"/>
      <family val="2"/>
    </font>
    <font>
      <b/>
      <sz val="12"/>
      <color indexed="8"/>
      <name val="Arial Narrow"/>
      <family val="2"/>
    </font>
    <font>
      <sz val="12"/>
      <color indexed="10"/>
      <name val="Arial Narrow"/>
      <family val="2"/>
    </font>
    <font>
      <sz val="12"/>
      <color indexed="60"/>
      <name val="Times New Roman YU"/>
      <family val="0"/>
    </font>
    <font>
      <sz val="14"/>
      <color indexed="8"/>
      <name val="Arial Narrow"/>
      <family val="2"/>
    </font>
    <font>
      <sz val="12"/>
      <color theme="1"/>
      <name val="Arial Narrow"/>
      <family val="2"/>
    </font>
    <font>
      <sz val="12"/>
      <color theme="0"/>
      <name val="Arial Narrow"/>
      <family val="2"/>
    </font>
    <font>
      <sz val="12"/>
      <color rgb="FF9C0006"/>
      <name val="Arial Narrow"/>
      <family val="2"/>
    </font>
    <font>
      <b/>
      <sz val="12"/>
      <color rgb="FFFA7D00"/>
      <name val="Arial Narrow"/>
      <family val="2"/>
    </font>
    <font>
      <b/>
      <sz val="12"/>
      <color theme="0"/>
      <name val="Arial Narrow"/>
      <family val="2"/>
    </font>
    <font>
      <i/>
      <sz val="12"/>
      <color rgb="FF7F7F7F"/>
      <name val="Arial Narrow"/>
      <family val="2"/>
    </font>
    <font>
      <sz val="12"/>
      <color rgb="FF006100"/>
      <name val="Arial Narrow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sz val="12"/>
      <color rgb="FF3F3F76"/>
      <name val="Arial Narrow"/>
      <family val="2"/>
    </font>
    <font>
      <sz val="12"/>
      <color rgb="FFFA7D00"/>
      <name val="Arial Narrow"/>
      <family val="2"/>
    </font>
    <font>
      <sz val="12"/>
      <color rgb="FF9C6500"/>
      <name val="Arial Narrow"/>
      <family val="2"/>
    </font>
    <font>
      <b/>
      <sz val="12"/>
      <color rgb="FF3F3F3F"/>
      <name val="Arial Narrow"/>
      <family val="2"/>
    </font>
    <font>
      <b/>
      <sz val="18"/>
      <color theme="3"/>
      <name val="Cambria"/>
      <family val="2"/>
    </font>
    <font>
      <b/>
      <sz val="12"/>
      <color theme="1"/>
      <name val="Arial Narrow"/>
      <family val="2"/>
    </font>
    <font>
      <sz val="12"/>
      <color rgb="FFFF0000"/>
      <name val="Arial Narrow"/>
      <family val="2"/>
    </font>
    <font>
      <sz val="12"/>
      <color rgb="FFC00000"/>
      <name val="Times New Roman YU"/>
      <family val="0"/>
    </font>
    <font>
      <sz val="14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/>
      <right/>
      <top style="medium"/>
      <bottom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medium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medium"/>
      <right/>
      <top style="thin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thin"/>
      <top style="medium"/>
      <bottom/>
    </border>
    <border>
      <left style="thin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7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7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justify"/>
    </xf>
    <xf numFmtId="173" fontId="0" fillId="0" borderId="0" xfId="0" applyNumberFormat="1" applyAlignment="1">
      <alignment/>
    </xf>
    <xf numFmtId="175" fontId="0" fillId="0" borderId="0" xfId="0" applyNumberFormat="1" applyAlignment="1">
      <alignment/>
    </xf>
    <xf numFmtId="174" fontId="5" fillId="0" borderId="10" xfId="0" applyNumberFormat="1" applyFont="1" applyBorder="1" applyAlignment="1">
      <alignment/>
    </xf>
    <xf numFmtId="175" fontId="5" fillId="0" borderId="10" xfId="0" applyNumberFormat="1" applyFont="1" applyBorder="1" applyAlignment="1">
      <alignment/>
    </xf>
    <xf numFmtId="174" fontId="5" fillId="0" borderId="11" xfId="0" applyNumberFormat="1" applyFont="1" applyBorder="1" applyAlignment="1">
      <alignment horizontal="right"/>
    </xf>
    <xf numFmtId="175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3" fontId="7" fillId="0" borderId="10" xfId="0" applyNumberFormat="1" applyFont="1" applyBorder="1" applyAlignment="1">
      <alignment/>
    </xf>
    <xf numFmtId="175" fontId="7" fillId="0" borderId="10" xfId="42" applyNumberFormat="1" applyFont="1" applyBorder="1" applyAlignment="1">
      <alignment/>
    </xf>
    <xf numFmtId="174" fontId="7" fillId="0" borderId="10" xfId="42" applyNumberFormat="1" applyFont="1" applyBorder="1" applyAlignment="1">
      <alignment/>
    </xf>
    <xf numFmtId="173" fontId="7" fillId="0" borderId="10" xfId="42" applyFont="1" applyBorder="1" applyAlignment="1">
      <alignment/>
    </xf>
    <xf numFmtId="174" fontId="7" fillId="0" borderId="10" xfId="0" applyNumberFormat="1" applyFont="1" applyBorder="1" applyAlignment="1">
      <alignment horizontal="right"/>
    </xf>
    <xf numFmtId="174" fontId="7" fillId="0" borderId="10" xfId="0" applyNumberFormat="1" applyFont="1" applyBorder="1" applyAlignment="1">
      <alignment horizontal="center"/>
    </xf>
    <xf numFmtId="174" fontId="5" fillId="0" borderId="12" xfId="0" applyNumberFormat="1" applyFont="1" applyBorder="1" applyAlignment="1">
      <alignment horizontal="right"/>
    </xf>
    <xf numFmtId="173" fontId="5" fillId="0" borderId="10" xfId="44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175" fontId="8" fillId="0" borderId="0" xfId="0" applyNumberFormat="1" applyFont="1" applyAlignment="1">
      <alignment/>
    </xf>
    <xf numFmtId="175" fontId="50" fillId="0" borderId="0" xfId="0" applyNumberFormat="1" applyFont="1" applyAlignment="1">
      <alignment/>
    </xf>
    <xf numFmtId="0" fontId="7" fillId="0" borderId="0" xfId="0" applyFont="1" applyAlignment="1">
      <alignment/>
    </xf>
    <xf numFmtId="173" fontId="5" fillId="0" borderId="0" xfId="42" applyFont="1" applyFill="1" applyBorder="1" applyAlignment="1">
      <alignment horizontal="right"/>
    </xf>
    <xf numFmtId="0" fontId="0" fillId="0" borderId="0" xfId="0" applyFont="1" applyAlignment="1">
      <alignment/>
    </xf>
    <xf numFmtId="174" fontId="7" fillId="0" borderId="10" xfId="42" applyNumberFormat="1" applyFont="1" applyBorder="1" applyAlignment="1">
      <alignment horizontal="center"/>
    </xf>
    <xf numFmtId="175" fontId="5" fillId="0" borderId="10" xfId="0" applyNumberFormat="1" applyFont="1" applyBorder="1" applyAlignment="1">
      <alignment horizontal="right"/>
    </xf>
    <xf numFmtId="174" fontId="5" fillId="0" borderId="10" xfId="0" applyNumberFormat="1" applyFont="1" applyBorder="1" applyAlignment="1">
      <alignment horizontal="right"/>
    </xf>
    <xf numFmtId="175" fontId="0" fillId="0" borderId="0" xfId="0" applyNumberFormat="1" applyFont="1" applyAlignment="1">
      <alignment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justify"/>
    </xf>
    <xf numFmtId="0" fontId="9" fillId="0" borderId="11" xfId="0" applyFont="1" applyBorder="1" applyAlignment="1">
      <alignment horizontal="center" vertical="center" wrapText="1"/>
    </xf>
    <xf numFmtId="0" fontId="11" fillId="0" borderId="15" xfId="0" applyFont="1" applyBorder="1" applyAlignment="1">
      <alignment/>
    </xf>
    <xf numFmtId="0" fontId="12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justify"/>
    </xf>
    <xf numFmtId="0" fontId="9" fillId="0" borderId="17" xfId="0" applyFont="1" applyBorder="1" applyAlignment="1">
      <alignment horizontal="left" vertical="justify"/>
    </xf>
    <xf numFmtId="0" fontId="11" fillId="0" borderId="18" xfId="0" applyFont="1" applyBorder="1" applyAlignment="1">
      <alignment/>
    </xf>
    <xf numFmtId="174" fontId="12" fillId="0" borderId="19" xfId="0" applyNumberFormat="1" applyFont="1" applyBorder="1" applyAlignment="1">
      <alignment horizontal="right" wrapText="1"/>
    </xf>
    <xf numFmtId="0" fontId="11" fillId="0" borderId="20" xfId="0" applyFont="1" applyBorder="1" applyAlignment="1">
      <alignment/>
    </xf>
    <xf numFmtId="174" fontId="12" fillId="0" borderId="21" xfId="0" applyNumberFormat="1" applyFont="1" applyBorder="1" applyAlignment="1">
      <alignment horizontal="right" wrapText="1"/>
    </xf>
    <xf numFmtId="0" fontId="11" fillId="0" borderId="0" xfId="0" applyFont="1" applyBorder="1" applyAlignment="1">
      <alignment/>
    </xf>
    <xf numFmtId="174" fontId="12" fillId="0" borderId="22" xfId="0" applyNumberFormat="1" applyFont="1" applyBorder="1" applyAlignment="1">
      <alignment horizontal="right" wrapText="1"/>
    </xf>
    <xf numFmtId="0" fontId="12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12" fillId="0" borderId="25" xfId="0" applyFont="1" applyBorder="1" applyAlignment="1">
      <alignment horizontal="left" wrapText="1"/>
    </xf>
    <xf numFmtId="174" fontId="12" fillId="0" borderId="25" xfId="0" applyNumberFormat="1" applyFont="1" applyBorder="1" applyAlignment="1">
      <alignment horizontal="right" wrapText="1"/>
    </xf>
    <xf numFmtId="0" fontId="12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12" fillId="0" borderId="10" xfId="0" applyFont="1" applyBorder="1" applyAlignment="1">
      <alignment horizontal="left" wrapText="1"/>
    </xf>
    <xf numFmtId="174" fontId="12" fillId="0" borderId="10" xfId="0" applyNumberFormat="1" applyFont="1" applyBorder="1" applyAlignment="1">
      <alignment horizontal="right" wrapText="1"/>
    </xf>
    <xf numFmtId="175" fontId="0" fillId="0" borderId="0" xfId="0" applyNumberFormat="1" applyFont="1" applyBorder="1" applyAlignment="1">
      <alignment/>
    </xf>
    <xf numFmtId="175" fontId="7" fillId="0" borderId="10" xfId="0" applyNumberFormat="1" applyFont="1" applyBorder="1" applyAlignment="1">
      <alignment horizontal="right"/>
    </xf>
    <xf numFmtId="175" fontId="13" fillId="0" borderId="0" xfId="0" applyNumberFormat="1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0" fillId="0" borderId="19" xfId="0" applyBorder="1" applyAlignment="1">
      <alignment/>
    </xf>
    <xf numFmtId="0" fontId="7" fillId="0" borderId="10" xfId="0" applyFont="1" applyBorder="1" applyAlignment="1">
      <alignment/>
    </xf>
    <xf numFmtId="175" fontId="14" fillId="0" borderId="0" xfId="0" applyNumberFormat="1" applyFont="1" applyAlignment="1">
      <alignment/>
    </xf>
    <xf numFmtId="0" fontId="14" fillId="0" borderId="0" xfId="0" applyFont="1" applyAlignment="1">
      <alignment/>
    </xf>
    <xf numFmtId="174" fontId="14" fillId="0" borderId="0" xfId="0" applyNumberFormat="1" applyFont="1" applyAlignment="1">
      <alignment/>
    </xf>
    <xf numFmtId="173" fontId="14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12" fillId="0" borderId="29" xfId="0" applyFont="1" applyFill="1" applyBorder="1" applyAlignment="1">
      <alignment horizontal="left" wrapText="1"/>
    </xf>
    <xf numFmtId="0" fontId="0" fillId="0" borderId="20" xfId="0" applyBorder="1" applyAlignment="1">
      <alignment/>
    </xf>
    <xf numFmtId="175" fontId="0" fillId="0" borderId="10" xfId="0" applyNumberFormat="1" applyBorder="1" applyAlignment="1">
      <alignment/>
    </xf>
    <xf numFmtId="49" fontId="5" fillId="0" borderId="30" xfId="0" applyNumberFormat="1" applyFont="1" applyBorder="1" applyAlignment="1">
      <alignment horizontal="right"/>
    </xf>
    <xf numFmtId="0" fontId="5" fillId="0" borderId="25" xfId="0" applyFont="1" applyBorder="1" applyAlignment="1">
      <alignment horizontal="center"/>
    </xf>
    <xf numFmtId="49" fontId="5" fillId="0" borderId="31" xfId="0" applyNumberFormat="1" applyFont="1" applyBorder="1" applyAlignment="1">
      <alignment horizontal="right"/>
    </xf>
    <xf numFmtId="0" fontId="5" fillId="0" borderId="32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12" fillId="0" borderId="34" xfId="0" applyFont="1" applyBorder="1" applyAlignment="1">
      <alignment vertical="justify"/>
    </xf>
    <xf numFmtId="0" fontId="12" fillId="0" borderId="35" xfId="0" applyFont="1" applyBorder="1" applyAlignment="1">
      <alignment vertical="justify"/>
    </xf>
    <xf numFmtId="0" fontId="12" fillId="0" borderId="36" xfId="0" applyFont="1" applyBorder="1" applyAlignment="1">
      <alignment vertical="justify"/>
    </xf>
    <xf numFmtId="0" fontId="12" fillId="0" borderId="37" xfId="0" applyFont="1" applyBorder="1" applyAlignment="1">
      <alignment vertical="justify"/>
    </xf>
    <xf numFmtId="0" fontId="12" fillId="0" borderId="38" xfId="0" applyFont="1" applyBorder="1" applyAlignment="1">
      <alignment vertical="justify"/>
    </xf>
    <xf numFmtId="175" fontId="14" fillId="0" borderId="0" xfId="0" applyNumberFormat="1" applyFont="1" applyAlignment="1">
      <alignment/>
    </xf>
    <xf numFmtId="175" fontId="5" fillId="0" borderId="10" xfId="0" applyNumberFormat="1" applyFont="1" applyFill="1" applyBorder="1" applyAlignment="1">
      <alignment horizontal="right"/>
    </xf>
    <xf numFmtId="174" fontId="5" fillId="33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14" fillId="33" borderId="0" xfId="0" applyFont="1" applyFill="1" applyAlignment="1">
      <alignment/>
    </xf>
    <xf numFmtId="4" fontId="5" fillId="33" borderId="10" xfId="0" applyNumberFormat="1" applyFont="1" applyFill="1" applyBorder="1" applyAlignment="1">
      <alignment/>
    </xf>
    <xf numFmtId="175" fontId="5" fillId="33" borderId="10" xfId="0" applyNumberFormat="1" applyFont="1" applyFill="1" applyBorder="1" applyAlignment="1">
      <alignment/>
    </xf>
    <xf numFmtId="175" fontId="5" fillId="33" borderId="0" xfId="0" applyNumberFormat="1" applyFont="1" applyFill="1" applyBorder="1" applyAlignment="1">
      <alignment/>
    </xf>
    <xf numFmtId="175" fontId="0" fillId="33" borderId="0" xfId="0" applyNumberFormat="1" applyFill="1" applyAlignment="1">
      <alignment/>
    </xf>
    <xf numFmtId="4" fontId="14" fillId="0" borderId="0" xfId="0" applyNumberFormat="1" applyFont="1" applyAlignment="1">
      <alignment/>
    </xf>
    <xf numFmtId="175" fontId="12" fillId="33" borderId="25" xfId="0" applyNumberFormat="1" applyFont="1" applyFill="1" applyBorder="1" applyAlignment="1">
      <alignment horizontal="right"/>
    </xf>
    <xf numFmtId="175" fontId="12" fillId="33" borderId="10" xfId="0" applyNumberFormat="1" applyFont="1" applyFill="1" applyBorder="1" applyAlignment="1">
      <alignment horizontal="right"/>
    </xf>
    <xf numFmtId="175" fontId="12" fillId="33" borderId="39" xfId="0" applyNumberFormat="1" applyFont="1" applyFill="1" applyBorder="1" applyAlignment="1">
      <alignment horizontal="right"/>
    </xf>
    <xf numFmtId="175" fontId="51" fillId="0" borderId="10" xfId="0" applyNumberFormat="1" applyFont="1" applyFill="1" applyBorder="1" applyAlignment="1">
      <alignment horizontal="right"/>
    </xf>
    <xf numFmtId="175" fontId="12" fillId="0" borderId="1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/>
    </xf>
    <xf numFmtId="175" fontId="14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74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0" fontId="13" fillId="33" borderId="0" xfId="0" applyFont="1" applyFill="1" applyBorder="1" applyAlignment="1">
      <alignment horizontal="center"/>
    </xf>
    <xf numFmtId="175" fontId="0" fillId="0" borderId="10" xfId="0" applyNumberFormat="1" applyFont="1" applyBorder="1" applyAlignment="1">
      <alignment/>
    </xf>
    <xf numFmtId="174" fontId="5" fillId="0" borderId="10" xfId="0" applyNumberFormat="1" applyFont="1" applyFill="1" applyBorder="1" applyAlignment="1">
      <alignment/>
    </xf>
    <xf numFmtId="0" fontId="12" fillId="0" borderId="29" xfId="0" applyFont="1" applyBorder="1" applyAlignment="1">
      <alignment vertical="center" wrapText="1"/>
    </xf>
    <xf numFmtId="0" fontId="12" fillId="0" borderId="10" xfId="0" applyFont="1" applyFill="1" applyBorder="1" applyAlignment="1">
      <alignment horizontal="left" vertical="justify" wrapText="1"/>
    </xf>
    <xf numFmtId="0" fontId="12" fillId="0" borderId="4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justify"/>
    </xf>
    <xf numFmtId="0" fontId="5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174" fontId="12" fillId="0" borderId="19" xfId="0" applyNumberFormat="1" applyFont="1" applyBorder="1" applyAlignment="1">
      <alignment horizontal="center"/>
    </xf>
    <xf numFmtId="175" fontId="12" fillId="33" borderId="44" xfId="0" applyNumberFormat="1" applyFont="1" applyFill="1" applyBorder="1" applyAlignment="1">
      <alignment horizontal="right"/>
    </xf>
    <xf numFmtId="175" fontId="12" fillId="33" borderId="45" xfId="0" applyNumberFormat="1" applyFont="1" applyFill="1" applyBorder="1" applyAlignment="1">
      <alignment horizontal="right"/>
    </xf>
    <xf numFmtId="49" fontId="33" fillId="33" borderId="46" xfId="0" applyNumberFormat="1" applyFont="1" applyFill="1" applyBorder="1" applyAlignment="1">
      <alignment horizontal="right"/>
    </xf>
    <xf numFmtId="49" fontId="33" fillId="33" borderId="30" xfId="0" applyNumberFormat="1" applyFont="1" applyFill="1" applyBorder="1" applyAlignment="1">
      <alignment horizontal="right"/>
    </xf>
    <xf numFmtId="174" fontId="12" fillId="0" borderId="37" xfId="0" applyNumberFormat="1" applyFont="1" applyBorder="1" applyAlignment="1">
      <alignment horizontal="center"/>
    </xf>
    <xf numFmtId="174" fontId="12" fillId="0" borderId="42" xfId="0" applyNumberFormat="1" applyFont="1" applyBorder="1" applyAlignment="1">
      <alignment horizontal="center"/>
    </xf>
    <xf numFmtId="175" fontId="12" fillId="33" borderId="37" xfId="0" applyNumberFormat="1" applyFont="1" applyFill="1" applyBorder="1" applyAlignment="1">
      <alignment horizontal="right"/>
    </xf>
    <xf numFmtId="175" fontId="12" fillId="33" borderId="42" xfId="0" applyNumberFormat="1" applyFont="1" applyFill="1" applyBorder="1" applyAlignment="1">
      <alignment horizontal="right"/>
    </xf>
    <xf numFmtId="174" fontId="12" fillId="0" borderId="43" xfId="0" applyNumberFormat="1" applyFont="1" applyBorder="1" applyAlignment="1">
      <alignment horizontal="center" wrapText="1"/>
    </xf>
    <xf numFmtId="174" fontId="12" fillId="0" borderId="34" xfId="0" applyNumberFormat="1" applyFont="1" applyBorder="1" applyAlignment="1">
      <alignment horizontal="center" wrapText="1"/>
    </xf>
    <xf numFmtId="174" fontId="12" fillId="0" borderId="37" xfId="0" applyNumberFormat="1" applyFont="1" applyBorder="1" applyAlignment="1">
      <alignment horizontal="center" wrapText="1"/>
    </xf>
    <xf numFmtId="174" fontId="12" fillId="0" borderId="42" xfId="0" applyNumberFormat="1" applyFont="1" applyBorder="1" applyAlignment="1">
      <alignment horizontal="center" wrapText="1"/>
    </xf>
    <xf numFmtId="175" fontId="12" fillId="0" borderId="37" xfId="0" applyNumberFormat="1" applyFont="1" applyFill="1" applyBorder="1" applyAlignment="1">
      <alignment horizontal="right" wrapText="1"/>
    </xf>
    <xf numFmtId="175" fontId="12" fillId="0" borderId="42" xfId="0" applyNumberFormat="1" applyFont="1" applyFill="1" applyBorder="1" applyAlignment="1">
      <alignment horizontal="right" wrapText="1"/>
    </xf>
    <xf numFmtId="175" fontId="13" fillId="33" borderId="0" xfId="0" applyNumberFormat="1" applyFont="1" applyFill="1" applyBorder="1" applyAlignment="1">
      <alignment horizontal="center"/>
    </xf>
    <xf numFmtId="0" fontId="13" fillId="33" borderId="0" xfId="0" applyFont="1" applyFill="1" applyBorder="1" applyAlignment="1">
      <alignment horizontal="center"/>
    </xf>
    <xf numFmtId="3" fontId="12" fillId="0" borderId="47" xfId="0" applyNumberFormat="1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5" fillId="33" borderId="21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174" fontId="12" fillId="0" borderId="47" xfId="0" applyNumberFormat="1" applyFont="1" applyBorder="1" applyAlignment="1">
      <alignment horizontal="center" wrapText="1"/>
    </xf>
    <xf numFmtId="174" fontId="12" fillId="0" borderId="29" xfId="0" applyNumberFormat="1" applyFont="1" applyBorder="1" applyAlignment="1">
      <alignment horizontal="center" wrapText="1"/>
    </xf>
    <xf numFmtId="0" fontId="9" fillId="0" borderId="0" xfId="0" applyFont="1" applyAlignment="1">
      <alignment horizontal="center" vertical="justify"/>
    </xf>
    <xf numFmtId="0" fontId="12" fillId="0" borderId="48" xfId="0" applyFont="1" applyBorder="1" applyAlignment="1">
      <alignment horizontal="center"/>
    </xf>
    <xf numFmtId="0" fontId="12" fillId="0" borderId="49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12" fillId="0" borderId="47" xfId="0" applyFont="1" applyBorder="1" applyAlignment="1">
      <alignment horizontal="left" wrapText="1"/>
    </xf>
    <xf numFmtId="0" fontId="12" fillId="0" borderId="29" xfId="0" applyFont="1" applyBorder="1" applyAlignment="1">
      <alignment horizontal="left" wrapText="1"/>
    </xf>
    <xf numFmtId="175" fontId="12" fillId="33" borderId="47" xfId="0" applyNumberFormat="1" applyFont="1" applyFill="1" applyBorder="1" applyAlignment="1">
      <alignment horizontal="right" vertical="center"/>
    </xf>
    <xf numFmtId="175" fontId="12" fillId="33" borderId="29" xfId="0" applyNumberFormat="1" applyFont="1" applyFill="1" applyBorder="1" applyAlignment="1">
      <alignment horizontal="right" vertical="center"/>
    </xf>
    <xf numFmtId="0" fontId="9" fillId="0" borderId="5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175" fontId="12" fillId="33" borderId="37" xfId="0" applyNumberFormat="1" applyFont="1" applyFill="1" applyBorder="1" applyAlignment="1">
      <alignment horizontal="right" wrapText="1"/>
    </xf>
    <xf numFmtId="175" fontId="12" fillId="33" borderId="42" xfId="0" applyNumberFormat="1" applyFont="1" applyFill="1" applyBorder="1" applyAlignment="1">
      <alignment horizontal="right" wrapText="1"/>
    </xf>
    <xf numFmtId="175" fontId="13" fillId="0" borderId="0" xfId="0" applyNumberFormat="1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12" fillId="0" borderId="52" xfId="0" applyFont="1" applyBorder="1" applyAlignment="1">
      <alignment horizontal="left" wrapText="1"/>
    </xf>
    <xf numFmtId="0" fontId="12" fillId="0" borderId="53" xfId="0" applyFont="1" applyBorder="1" applyAlignment="1">
      <alignment horizontal="left" wrapText="1"/>
    </xf>
    <xf numFmtId="175" fontId="12" fillId="33" borderId="46" xfId="0" applyNumberFormat="1" applyFont="1" applyFill="1" applyBorder="1" applyAlignment="1">
      <alignment horizontal="right"/>
    </xf>
    <xf numFmtId="175" fontId="12" fillId="33" borderId="30" xfId="0" applyNumberFormat="1" applyFont="1" applyFill="1" applyBorder="1" applyAlignment="1">
      <alignment horizontal="right"/>
    </xf>
    <xf numFmtId="174" fontId="12" fillId="0" borderId="54" xfId="0" applyNumberFormat="1" applyFont="1" applyBorder="1" applyAlignment="1">
      <alignment horizontal="center" wrapText="1"/>
    </xf>
    <xf numFmtId="174" fontId="12" fillId="0" borderId="55" xfId="0" applyNumberFormat="1" applyFont="1" applyBorder="1" applyAlignment="1">
      <alignment horizontal="center" wrapText="1"/>
    </xf>
    <xf numFmtId="174" fontId="5" fillId="33" borderId="10" xfId="0" applyNumberFormat="1" applyFont="1" applyFill="1" applyBorder="1" applyAlignment="1">
      <alignment/>
    </xf>
    <xf numFmtId="174" fontId="1" fillId="33" borderId="10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8"/>
  <sheetViews>
    <sheetView zoomScalePageLayoutView="0" workbookViewId="0" topLeftCell="A1">
      <selection activeCell="N23" sqref="N23"/>
    </sheetView>
  </sheetViews>
  <sheetFormatPr defaultColWidth="8.796875" defaultRowHeight="15"/>
  <cols>
    <col min="1" max="1" width="9.69921875" style="0" bestFit="1" customWidth="1"/>
    <col min="2" max="2" width="11.09765625" style="0" customWidth="1"/>
    <col min="3" max="3" width="7.5" style="0" customWidth="1"/>
    <col min="4" max="4" width="7.3984375" style="0" customWidth="1"/>
    <col min="5" max="5" width="11.19921875" style="0" customWidth="1"/>
    <col min="6" max="6" width="6.59765625" style="0" customWidth="1"/>
    <col min="7" max="7" width="7.8984375" style="0" customWidth="1"/>
    <col min="8" max="8" width="11.8984375" style="0" bestFit="1" customWidth="1"/>
    <col min="9" max="9" width="6.59765625" style="0" customWidth="1"/>
    <col min="10" max="10" width="11" style="0" bestFit="1" customWidth="1"/>
    <col min="11" max="11" width="8.5" style="0" customWidth="1"/>
    <col min="12" max="12" width="11.59765625" style="0" customWidth="1"/>
    <col min="13" max="13" width="8.5" style="0" customWidth="1"/>
    <col min="14" max="14" width="11.59765625" style="0" customWidth="1"/>
  </cols>
  <sheetData>
    <row r="1" ht="13.5" customHeight="1"/>
    <row r="2" spans="1:14" s="1" customFormat="1" ht="14.25" customHeight="1">
      <c r="A2" s="112" t="s">
        <v>81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</row>
    <row r="3" spans="1:14" ht="32.2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48" customHeight="1">
      <c r="A4" s="116" t="s">
        <v>78</v>
      </c>
      <c r="B4" s="116"/>
      <c r="C4" s="116" t="s">
        <v>41</v>
      </c>
      <c r="D4" s="116"/>
      <c r="E4" s="116"/>
      <c r="F4" s="116" t="s">
        <v>39</v>
      </c>
      <c r="G4" s="116"/>
      <c r="H4" s="116"/>
      <c r="I4" s="116" t="s">
        <v>36</v>
      </c>
      <c r="J4" s="116"/>
      <c r="K4" s="117" t="s">
        <v>40</v>
      </c>
      <c r="L4" s="117"/>
      <c r="M4" s="113" t="s">
        <v>77</v>
      </c>
      <c r="N4" s="113"/>
    </row>
    <row r="5" spans="1:14" ht="45" customHeight="1">
      <c r="A5" s="116"/>
      <c r="B5" s="116"/>
      <c r="C5" s="10" t="s">
        <v>0</v>
      </c>
      <c r="D5" s="10" t="s">
        <v>1</v>
      </c>
      <c r="E5" s="9" t="s">
        <v>2</v>
      </c>
      <c r="F5" s="10" t="s">
        <v>3</v>
      </c>
      <c r="G5" s="10" t="s">
        <v>38</v>
      </c>
      <c r="H5" s="9" t="s">
        <v>2</v>
      </c>
      <c r="I5" s="9" t="s">
        <v>4</v>
      </c>
      <c r="J5" s="9" t="s">
        <v>2</v>
      </c>
      <c r="K5" s="9" t="s">
        <v>4</v>
      </c>
      <c r="L5" s="9" t="s">
        <v>28</v>
      </c>
      <c r="M5" s="9" t="s">
        <v>4</v>
      </c>
      <c r="N5" s="9" t="s">
        <v>28</v>
      </c>
    </row>
    <row r="6" spans="1:14" ht="15.75">
      <c r="A6" s="8" t="s">
        <v>5</v>
      </c>
      <c r="B6" s="8" t="s">
        <v>6</v>
      </c>
      <c r="C6" s="13">
        <v>1535</v>
      </c>
      <c r="D6" s="13">
        <v>2865</v>
      </c>
      <c r="E6" s="14">
        <v>78817.14</v>
      </c>
      <c r="F6" s="13">
        <v>1549</v>
      </c>
      <c r="G6" s="13">
        <v>5290</v>
      </c>
      <c r="H6" s="33">
        <v>153120</v>
      </c>
      <c r="I6" s="13">
        <v>680</v>
      </c>
      <c r="J6" s="14">
        <v>125393.37</v>
      </c>
      <c r="K6" s="13">
        <v>4139</v>
      </c>
      <c r="L6" s="14">
        <v>286559.52</v>
      </c>
      <c r="M6" s="13">
        <v>138</v>
      </c>
      <c r="N6" s="14">
        <v>40502.1</v>
      </c>
    </row>
    <row r="7" spans="1:14" ht="15.75">
      <c r="A7" s="8"/>
      <c r="B7" s="8" t="s">
        <v>70</v>
      </c>
      <c r="C7" s="13">
        <v>89</v>
      </c>
      <c r="D7" s="13">
        <v>157</v>
      </c>
      <c r="E7" s="14">
        <v>4553.8</v>
      </c>
      <c r="F7" s="13">
        <v>83</v>
      </c>
      <c r="G7" s="13">
        <v>244</v>
      </c>
      <c r="H7" s="85">
        <v>7650.77</v>
      </c>
      <c r="I7" s="13">
        <v>59</v>
      </c>
      <c r="J7" s="14">
        <v>10742.15</v>
      </c>
      <c r="K7" s="13">
        <v>551</v>
      </c>
      <c r="L7" s="14">
        <v>37490.04</v>
      </c>
      <c r="M7" s="13">
        <v>18</v>
      </c>
      <c r="N7" s="14">
        <v>5134.41</v>
      </c>
    </row>
    <row r="8" spans="1:14" ht="15.75">
      <c r="A8" s="8"/>
      <c r="B8" s="8" t="s">
        <v>71</v>
      </c>
      <c r="C8" s="13">
        <v>150</v>
      </c>
      <c r="D8" s="13">
        <v>313</v>
      </c>
      <c r="E8" s="14">
        <v>8150.8</v>
      </c>
      <c r="F8" s="13">
        <v>183</v>
      </c>
      <c r="G8" s="13">
        <v>636</v>
      </c>
      <c r="H8" s="33">
        <v>18639.58</v>
      </c>
      <c r="I8" s="13">
        <v>86</v>
      </c>
      <c r="J8" s="14">
        <v>15819.5</v>
      </c>
      <c r="K8" s="13">
        <v>428</v>
      </c>
      <c r="L8" s="14">
        <v>29121.12</v>
      </c>
      <c r="M8" s="13">
        <v>5</v>
      </c>
      <c r="N8" s="14">
        <v>1358.73</v>
      </c>
    </row>
    <row r="9" spans="1:14" ht="15.75">
      <c r="A9" s="8" t="s">
        <v>68</v>
      </c>
      <c r="B9" s="8" t="s">
        <v>69</v>
      </c>
      <c r="C9" s="13">
        <v>123</v>
      </c>
      <c r="D9" s="13">
        <v>214</v>
      </c>
      <c r="E9" s="14">
        <v>6084.04</v>
      </c>
      <c r="F9" s="13">
        <v>122</v>
      </c>
      <c r="G9" s="13">
        <v>370</v>
      </c>
      <c r="H9" s="33">
        <v>11520.61</v>
      </c>
      <c r="I9" s="13">
        <v>70</v>
      </c>
      <c r="J9" s="14">
        <v>12646.9</v>
      </c>
      <c r="K9" s="13">
        <v>549</v>
      </c>
      <c r="L9" s="14">
        <v>37353.96</v>
      </c>
      <c r="M9" s="86">
        <v>14</v>
      </c>
      <c r="N9" s="14">
        <v>4036.24</v>
      </c>
    </row>
    <row r="10" spans="1:14" ht="15.75">
      <c r="A10" s="8" t="s">
        <v>45</v>
      </c>
      <c r="B10" s="8" t="s">
        <v>46</v>
      </c>
      <c r="C10" s="13">
        <v>150</v>
      </c>
      <c r="D10" s="13">
        <v>260</v>
      </c>
      <c r="E10" s="14">
        <v>6959.46</v>
      </c>
      <c r="F10" s="13">
        <v>168</v>
      </c>
      <c r="G10" s="13">
        <v>504</v>
      </c>
      <c r="H10" s="33">
        <v>16195.51</v>
      </c>
      <c r="I10" s="13">
        <v>117</v>
      </c>
      <c r="J10" s="16">
        <v>21094.65</v>
      </c>
      <c r="K10" s="13">
        <v>757</v>
      </c>
      <c r="L10" s="16">
        <v>51503.58</v>
      </c>
      <c r="M10" s="86">
        <v>19</v>
      </c>
      <c r="N10" s="16">
        <v>4511.95</v>
      </c>
    </row>
    <row r="11" spans="1:14" ht="15.75">
      <c r="A11" s="8" t="s">
        <v>29</v>
      </c>
      <c r="B11" s="8" t="s">
        <v>30</v>
      </c>
      <c r="C11" s="13">
        <v>1053</v>
      </c>
      <c r="D11" s="13">
        <v>1962</v>
      </c>
      <c r="E11" s="14">
        <v>51693.3</v>
      </c>
      <c r="F11" s="13">
        <v>1305</v>
      </c>
      <c r="G11" s="13">
        <v>4065</v>
      </c>
      <c r="H11" s="33">
        <v>119481.85</v>
      </c>
      <c r="I11" s="13">
        <v>303</v>
      </c>
      <c r="J11" s="14">
        <v>61945.81</v>
      </c>
      <c r="K11" s="13">
        <v>2261</v>
      </c>
      <c r="L11" s="14">
        <v>153838.44</v>
      </c>
      <c r="M11" s="86">
        <v>57</v>
      </c>
      <c r="N11" s="14">
        <v>15332.54</v>
      </c>
    </row>
    <row r="12" spans="1:14" ht="15.75">
      <c r="A12" s="8"/>
      <c r="B12" s="8" t="s">
        <v>31</v>
      </c>
      <c r="C12" s="13">
        <v>11</v>
      </c>
      <c r="D12" s="13">
        <v>18</v>
      </c>
      <c r="E12" s="14">
        <v>501.97</v>
      </c>
      <c r="F12" s="13">
        <v>27</v>
      </c>
      <c r="G12" s="13">
        <v>54</v>
      </c>
      <c r="H12" s="33">
        <v>2077.06</v>
      </c>
      <c r="I12" s="13">
        <v>12</v>
      </c>
      <c r="J12" s="14">
        <v>2226.36</v>
      </c>
      <c r="K12" s="13">
        <v>112</v>
      </c>
      <c r="L12" s="14">
        <v>7620.48</v>
      </c>
      <c r="M12" s="13">
        <v>0</v>
      </c>
      <c r="N12" s="14">
        <v>0</v>
      </c>
    </row>
    <row r="13" spans="1:14" ht="15.75">
      <c r="A13" s="8"/>
      <c r="B13" s="8" t="s">
        <v>32</v>
      </c>
      <c r="C13" s="13">
        <v>16</v>
      </c>
      <c r="D13" s="13">
        <v>29</v>
      </c>
      <c r="E13" s="14">
        <v>798.28</v>
      </c>
      <c r="F13" s="13">
        <v>30</v>
      </c>
      <c r="G13" s="13">
        <v>69</v>
      </c>
      <c r="H13" s="33">
        <v>2568.62</v>
      </c>
      <c r="I13" s="13">
        <v>9</v>
      </c>
      <c r="J13" s="14">
        <v>1669.77</v>
      </c>
      <c r="K13" s="13">
        <v>64</v>
      </c>
      <c r="L13" s="14">
        <v>4354.29</v>
      </c>
      <c r="M13" s="13">
        <v>4</v>
      </c>
      <c r="N13" s="14">
        <v>762.5</v>
      </c>
    </row>
    <row r="14" spans="1:14" ht="15.75">
      <c r="A14" s="8" t="s">
        <v>8</v>
      </c>
      <c r="B14" s="8" t="s">
        <v>9</v>
      </c>
      <c r="C14" s="13">
        <v>344</v>
      </c>
      <c r="D14" s="13">
        <v>670</v>
      </c>
      <c r="E14" s="14">
        <v>18125.29</v>
      </c>
      <c r="F14" s="13">
        <v>360</v>
      </c>
      <c r="G14" s="13">
        <v>1251</v>
      </c>
      <c r="H14" s="33">
        <v>35379.64</v>
      </c>
      <c r="I14" s="13">
        <v>168</v>
      </c>
      <c r="J14" s="14">
        <v>30896.88</v>
      </c>
      <c r="K14" s="13">
        <v>936</v>
      </c>
      <c r="L14" s="14">
        <v>63685.44</v>
      </c>
      <c r="M14" s="13">
        <v>33</v>
      </c>
      <c r="N14" s="14">
        <v>9847.75</v>
      </c>
    </row>
    <row r="15" spans="1:14" ht="15.75">
      <c r="A15" s="8"/>
      <c r="B15" s="8" t="s">
        <v>10</v>
      </c>
      <c r="C15" s="13">
        <v>152</v>
      </c>
      <c r="D15" s="13">
        <v>304</v>
      </c>
      <c r="E15" s="14">
        <v>8178.28</v>
      </c>
      <c r="F15" s="13">
        <v>178</v>
      </c>
      <c r="G15" s="13">
        <v>597</v>
      </c>
      <c r="H15" s="33">
        <v>17258.9</v>
      </c>
      <c r="I15" s="13">
        <v>98</v>
      </c>
      <c r="J15" s="14">
        <v>18045.86</v>
      </c>
      <c r="K15" s="13">
        <v>557</v>
      </c>
      <c r="L15" s="14">
        <v>37927.76</v>
      </c>
      <c r="M15" s="13">
        <v>7</v>
      </c>
      <c r="N15" s="14">
        <v>2200</v>
      </c>
    </row>
    <row r="16" spans="1:14" ht="15.75">
      <c r="A16" s="8" t="s">
        <v>11</v>
      </c>
      <c r="B16" s="8" t="s">
        <v>12</v>
      </c>
      <c r="C16" s="13">
        <v>52</v>
      </c>
      <c r="D16" s="13">
        <v>83</v>
      </c>
      <c r="E16" s="14">
        <v>2851.51</v>
      </c>
      <c r="F16" s="13">
        <v>38</v>
      </c>
      <c r="G16" s="13">
        <v>80</v>
      </c>
      <c r="H16" s="33">
        <v>3207.15</v>
      </c>
      <c r="I16" s="13">
        <v>73</v>
      </c>
      <c r="J16" s="14">
        <v>13407.61</v>
      </c>
      <c r="K16" s="13">
        <v>330</v>
      </c>
      <c r="L16" s="14">
        <v>22453.2</v>
      </c>
      <c r="M16" s="13">
        <v>3</v>
      </c>
      <c r="N16" s="14">
        <v>849.37</v>
      </c>
    </row>
    <row r="17" spans="1:14" ht="15.75">
      <c r="A17" s="8"/>
      <c r="B17" s="8" t="s">
        <v>13</v>
      </c>
      <c r="C17" s="13">
        <v>46</v>
      </c>
      <c r="D17" s="13">
        <v>78</v>
      </c>
      <c r="E17" s="14">
        <v>2181.43</v>
      </c>
      <c r="F17" s="13">
        <v>51</v>
      </c>
      <c r="G17" s="13">
        <v>153</v>
      </c>
      <c r="H17" s="33">
        <v>4803.11</v>
      </c>
      <c r="I17" s="13">
        <v>30</v>
      </c>
      <c r="J17" s="14">
        <v>5565.9</v>
      </c>
      <c r="K17" s="13">
        <v>204</v>
      </c>
      <c r="L17" s="14">
        <v>13880.16</v>
      </c>
      <c r="M17" s="13">
        <v>1</v>
      </c>
      <c r="N17" s="14">
        <v>196.86</v>
      </c>
    </row>
    <row r="18" spans="1:14" ht="15.75">
      <c r="A18" s="8"/>
      <c r="B18" s="8" t="s">
        <v>14</v>
      </c>
      <c r="C18" s="13">
        <v>74</v>
      </c>
      <c r="D18" s="13">
        <v>93</v>
      </c>
      <c r="E18" s="14">
        <v>3073.9</v>
      </c>
      <c r="F18" s="13">
        <v>41</v>
      </c>
      <c r="G18" s="13">
        <v>99</v>
      </c>
      <c r="H18" s="33">
        <v>3613.72</v>
      </c>
      <c r="I18" s="13">
        <v>73</v>
      </c>
      <c r="J18" s="14">
        <v>13543.69</v>
      </c>
      <c r="K18" s="13">
        <v>182</v>
      </c>
      <c r="L18" s="14">
        <v>13332.34</v>
      </c>
      <c r="M18" s="13">
        <v>5</v>
      </c>
      <c r="N18" s="14">
        <v>1575</v>
      </c>
    </row>
    <row r="19" spans="1:14" ht="15.75">
      <c r="A19" s="8" t="s">
        <v>15</v>
      </c>
      <c r="B19" s="8" t="s">
        <v>16</v>
      </c>
      <c r="C19" s="13">
        <v>72</v>
      </c>
      <c r="D19" s="13">
        <v>90</v>
      </c>
      <c r="E19" s="14">
        <v>3125.95</v>
      </c>
      <c r="F19" s="13">
        <v>28</v>
      </c>
      <c r="G19" s="13">
        <v>73</v>
      </c>
      <c r="H19" s="33">
        <v>2283.51</v>
      </c>
      <c r="I19" s="13">
        <v>118</v>
      </c>
      <c r="J19" s="14">
        <v>21892.54</v>
      </c>
      <c r="K19" s="13">
        <v>481</v>
      </c>
      <c r="L19" s="14">
        <v>32727.24</v>
      </c>
      <c r="M19" s="13">
        <v>10</v>
      </c>
      <c r="N19" s="14">
        <v>3212.5</v>
      </c>
    </row>
    <row r="20" spans="1:14" ht="15.75">
      <c r="A20" s="8" t="s">
        <v>17</v>
      </c>
      <c r="B20" s="8" t="s">
        <v>18</v>
      </c>
      <c r="C20" s="13">
        <v>553</v>
      </c>
      <c r="D20" s="13">
        <v>1095</v>
      </c>
      <c r="E20" s="14">
        <v>28364.18</v>
      </c>
      <c r="F20" s="13">
        <v>659</v>
      </c>
      <c r="G20" s="13">
        <v>2270</v>
      </c>
      <c r="H20" s="33">
        <v>64586.48</v>
      </c>
      <c r="I20" s="13">
        <v>114</v>
      </c>
      <c r="J20" s="14">
        <v>20606.1</v>
      </c>
      <c r="K20" s="13">
        <v>1113</v>
      </c>
      <c r="L20" s="14">
        <v>75796.56</v>
      </c>
      <c r="M20" s="13">
        <v>29</v>
      </c>
      <c r="N20" s="14">
        <v>8543.24</v>
      </c>
    </row>
    <row r="21" spans="1:14" ht="15.75">
      <c r="A21" s="8"/>
      <c r="B21" s="8" t="s">
        <v>26</v>
      </c>
      <c r="C21" s="13">
        <v>76</v>
      </c>
      <c r="D21" s="13">
        <v>157</v>
      </c>
      <c r="E21" s="14">
        <v>4120.5</v>
      </c>
      <c r="F21" s="13">
        <v>81</v>
      </c>
      <c r="G21" s="13">
        <v>294</v>
      </c>
      <c r="H21" s="33">
        <v>8170.92</v>
      </c>
      <c r="I21" s="13">
        <v>23</v>
      </c>
      <c r="J21" s="14">
        <v>4131.11</v>
      </c>
      <c r="K21" s="13">
        <v>200</v>
      </c>
      <c r="L21" s="14">
        <v>13608</v>
      </c>
      <c r="M21" s="13">
        <v>3</v>
      </c>
      <c r="N21" s="14">
        <v>900</v>
      </c>
    </row>
    <row r="22" spans="1:14" ht="15.75">
      <c r="A22" s="8"/>
      <c r="B22" s="8" t="s">
        <v>47</v>
      </c>
      <c r="C22" s="8">
        <v>202</v>
      </c>
      <c r="D22" s="8">
        <v>437</v>
      </c>
      <c r="E22" s="14">
        <v>10934.17</v>
      </c>
      <c r="F22" s="8">
        <v>250</v>
      </c>
      <c r="G22" s="8">
        <v>950</v>
      </c>
      <c r="H22" s="33">
        <v>26449.62</v>
      </c>
      <c r="I22" s="13">
        <v>23</v>
      </c>
      <c r="J22" s="14">
        <v>4267.19</v>
      </c>
      <c r="K22" s="13">
        <v>243</v>
      </c>
      <c r="L22" s="14">
        <v>16533.72</v>
      </c>
      <c r="M22" s="13">
        <v>0</v>
      </c>
      <c r="N22" s="14">
        <v>0</v>
      </c>
    </row>
    <row r="23" spans="1:14" ht="15.75">
      <c r="A23" s="8" t="s">
        <v>19</v>
      </c>
      <c r="B23" s="8" t="s">
        <v>20</v>
      </c>
      <c r="C23" s="13">
        <v>274</v>
      </c>
      <c r="D23" s="13">
        <v>586</v>
      </c>
      <c r="E23" s="14">
        <v>14866.46</v>
      </c>
      <c r="F23" s="13">
        <v>332</v>
      </c>
      <c r="G23" s="13">
        <v>1269</v>
      </c>
      <c r="H23" s="33">
        <v>34342.8</v>
      </c>
      <c r="I23" s="13">
        <v>58</v>
      </c>
      <c r="J23" s="14">
        <v>10760.74</v>
      </c>
      <c r="K23" s="13">
        <v>523</v>
      </c>
      <c r="L23" s="14">
        <v>35584.92</v>
      </c>
      <c r="M23" s="13">
        <v>12</v>
      </c>
      <c r="N23" s="14">
        <v>3397.86</v>
      </c>
    </row>
    <row r="24" spans="1:14" ht="15.75">
      <c r="A24" s="8"/>
      <c r="B24" s="8" t="s">
        <v>48</v>
      </c>
      <c r="C24" s="13">
        <v>93</v>
      </c>
      <c r="D24" s="13">
        <v>183</v>
      </c>
      <c r="E24" s="14">
        <v>4678.52</v>
      </c>
      <c r="F24" s="13">
        <v>150</v>
      </c>
      <c r="G24" s="13">
        <v>443</v>
      </c>
      <c r="H24" s="33">
        <v>13942.58</v>
      </c>
      <c r="I24" s="13">
        <v>22</v>
      </c>
      <c r="J24" s="14">
        <v>4081.66</v>
      </c>
      <c r="K24" s="13">
        <v>125</v>
      </c>
      <c r="L24" s="14">
        <v>8505</v>
      </c>
      <c r="M24" s="13">
        <v>5</v>
      </c>
      <c r="N24" s="14">
        <v>1447.5</v>
      </c>
    </row>
    <row r="25" spans="1:14" ht="15.75">
      <c r="A25" s="8" t="s">
        <v>35</v>
      </c>
      <c r="B25" s="8" t="s">
        <v>33</v>
      </c>
      <c r="C25" s="13">
        <v>1120</v>
      </c>
      <c r="D25" s="13">
        <v>2362</v>
      </c>
      <c r="E25" s="14">
        <v>59220</v>
      </c>
      <c r="F25" s="13">
        <v>1346</v>
      </c>
      <c r="G25" s="13">
        <v>5260</v>
      </c>
      <c r="H25" s="33">
        <v>141974.87</v>
      </c>
      <c r="I25" s="13">
        <v>142</v>
      </c>
      <c r="J25" s="16">
        <v>27254.32</v>
      </c>
      <c r="K25" s="13">
        <v>1135</v>
      </c>
      <c r="L25" s="16">
        <v>93214.8</v>
      </c>
      <c r="M25" s="13">
        <v>16</v>
      </c>
      <c r="N25" s="16">
        <v>4975</v>
      </c>
    </row>
    <row r="26" spans="1:14" ht="15.75">
      <c r="A26" s="8" t="s">
        <v>21</v>
      </c>
      <c r="B26" s="8" t="s">
        <v>22</v>
      </c>
      <c r="C26" s="13">
        <v>553</v>
      </c>
      <c r="D26" s="13">
        <v>1075</v>
      </c>
      <c r="E26" s="14">
        <v>31222.78</v>
      </c>
      <c r="F26" s="13">
        <v>648</v>
      </c>
      <c r="G26" s="13">
        <v>2328</v>
      </c>
      <c r="H26" s="33">
        <v>64391.97</v>
      </c>
      <c r="I26" s="13">
        <v>256</v>
      </c>
      <c r="J26" s="14">
        <v>46339</v>
      </c>
      <c r="K26" s="13">
        <v>1292</v>
      </c>
      <c r="L26" s="14">
        <v>88043.76</v>
      </c>
      <c r="M26" s="13">
        <v>19</v>
      </c>
      <c r="N26" s="14">
        <v>5717.84</v>
      </c>
    </row>
    <row r="27" spans="1:14" ht="15.75">
      <c r="A27" s="8" t="s">
        <v>67</v>
      </c>
      <c r="B27" s="8" t="s">
        <v>72</v>
      </c>
      <c r="C27" s="13">
        <v>82</v>
      </c>
      <c r="D27" s="13">
        <v>158</v>
      </c>
      <c r="E27" s="14">
        <v>4178.11</v>
      </c>
      <c r="F27" s="13">
        <v>117</v>
      </c>
      <c r="G27" s="13">
        <v>348</v>
      </c>
      <c r="H27" s="33">
        <v>10784.87</v>
      </c>
      <c r="I27" s="13">
        <v>46</v>
      </c>
      <c r="J27" s="14">
        <v>8126.14</v>
      </c>
      <c r="K27" s="13">
        <v>451</v>
      </c>
      <c r="L27" s="14">
        <v>30686.04</v>
      </c>
      <c r="M27" s="13">
        <v>4</v>
      </c>
      <c r="N27" s="14">
        <v>898.97</v>
      </c>
    </row>
    <row r="28" spans="1:14" ht="15.75">
      <c r="A28" s="8"/>
      <c r="B28" s="17" t="s">
        <v>73</v>
      </c>
      <c r="C28" s="13">
        <v>105</v>
      </c>
      <c r="D28" s="13">
        <v>192</v>
      </c>
      <c r="E28" s="14">
        <v>5101.4</v>
      </c>
      <c r="F28" s="13">
        <v>171</v>
      </c>
      <c r="G28" s="13">
        <v>446</v>
      </c>
      <c r="H28" s="33">
        <v>15083.16</v>
      </c>
      <c r="I28" s="13">
        <v>40</v>
      </c>
      <c r="J28" s="14">
        <v>7217.08</v>
      </c>
      <c r="K28" s="13">
        <v>264</v>
      </c>
      <c r="L28" s="14">
        <v>18098.64</v>
      </c>
      <c r="M28" s="13">
        <v>19</v>
      </c>
      <c r="N28" s="14">
        <v>5895.18</v>
      </c>
    </row>
    <row r="29" spans="1:14" ht="15.75">
      <c r="A29" s="8" t="s">
        <v>23</v>
      </c>
      <c r="B29" s="8" t="s">
        <v>24</v>
      </c>
      <c r="C29" s="13">
        <v>252</v>
      </c>
      <c r="D29" s="13">
        <v>422</v>
      </c>
      <c r="E29" s="33">
        <v>11105.76</v>
      </c>
      <c r="F29" s="13">
        <v>318</v>
      </c>
      <c r="G29" s="13">
        <v>900</v>
      </c>
      <c r="H29" s="33">
        <v>28696.96</v>
      </c>
      <c r="I29" s="13">
        <v>130</v>
      </c>
      <c r="J29" s="14">
        <v>23642.62</v>
      </c>
      <c r="K29" s="13">
        <v>1502</v>
      </c>
      <c r="L29" s="14">
        <v>102196.08</v>
      </c>
      <c r="M29" s="13">
        <v>5</v>
      </c>
      <c r="N29" s="14">
        <v>1299.37</v>
      </c>
    </row>
    <row r="30" spans="1:14" ht="15.75">
      <c r="A30" s="8"/>
      <c r="B30" s="8" t="s">
        <v>34</v>
      </c>
      <c r="C30" s="13">
        <v>9</v>
      </c>
      <c r="D30" s="13">
        <v>11</v>
      </c>
      <c r="E30" s="14">
        <v>337.88</v>
      </c>
      <c r="F30" s="13">
        <v>36</v>
      </c>
      <c r="G30" s="13">
        <v>44</v>
      </c>
      <c r="H30" s="14">
        <v>2574.42</v>
      </c>
      <c r="I30" s="13">
        <v>15</v>
      </c>
      <c r="J30" s="14">
        <v>2714.91</v>
      </c>
      <c r="K30" s="13">
        <v>232</v>
      </c>
      <c r="L30" s="14">
        <v>15785.28</v>
      </c>
      <c r="M30" s="13">
        <v>1</v>
      </c>
      <c r="N30" s="14">
        <v>196.86</v>
      </c>
    </row>
    <row r="31" spans="1:14" ht="15.75" hidden="1">
      <c r="A31" s="114" t="s">
        <v>27</v>
      </c>
      <c r="B31" s="114"/>
      <c r="C31" s="13"/>
      <c r="D31" s="13"/>
      <c r="E31" s="14"/>
      <c r="F31" s="13"/>
      <c r="G31" s="13"/>
      <c r="H31" s="14"/>
      <c r="I31" s="8"/>
      <c r="J31" s="14"/>
      <c r="K31" s="8"/>
      <c r="L31" s="14"/>
      <c r="M31" s="8"/>
      <c r="N31" s="14"/>
    </row>
    <row r="32" spans="1:14" ht="15.75">
      <c r="A32" s="115" t="s">
        <v>25</v>
      </c>
      <c r="B32" s="115"/>
      <c r="C32" s="18">
        <f aca="true" t="shared" si="0" ref="C32:K32">SUM(C6:C30)</f>
        <v>7186</v>
      </c>
      <c r="D32" s="18">
        <f t="shared" si="0"/>
        <v>13814</v>
      </c>
      <c r="E32" s="19">
        <f t="shared" si="0"/>
        <v>369224.91000000003</v>
      </c>
      <c r="F32" s="18">
        <f t="shared" si="0"/>
        <v>8271</v>
      </c>
      <c r="G32" s="18">
        <f t="shared" si="0"/>
        <v>28037</v>
      </c>
      <c r="H32" s="19">
        <f t="shared" si="0"/>
        <v>808798.6799999999</v>
      </c>
      <c r="I32" s="18">
        <f t="shared" si="0"/>
        <v>2765</v>
      </c>
      <c r="J32" s="19">
        <f t="shared" si="0"/>
        <v>514031.85999999987</v>
      </c>
      <c r="K32" s="20">
        <f t="shared" si="0"/>
        <v>18631</v>
      </c>
      <c r="L32" s="19">
        <f>SUM(L6:L30)</f>
        <v>1289900.37</v>
      </c>
      <c r="M32" s="20">
        <f>SUM(M6:M30)</f>
        <v>427</v>
      </c>
      <c r="N32" s="19">
        <f>SUM(N6:N30)</f>
        <v>122791.77</v>
      </c>
    </row>
    <row r="34" spans="6:8" ht="15.75">
      <c r="F34" s="3"/>
      <c r="H34" s="12"/>
    </row>
    <row r="36" spans="5:11" ht="15.75">
      <c r="E36" s="12"/>
      <c r="K36" s="2"/>
    </row>
    <row r="38" ht="15.75">
      <c r="N38" s="12"/>
    </row>
  </sheetData>
  <sheetProtection/>
  <mergeCells count="9">
    <mergeCell ref="A2:N2"/>
    <mergeCell ref="M4:N4"/>
    <mergeCell ref="A31:B31"/>
    <mergeCell ref="A32:B32"/>
    <mergeCell ref="A4:B5"/>
    <mergeCell ref="C4:E4"/>
    <mergeCell ref="F4:H4"/>
    <mergeCell ref="I4:J4"/>
    <mergeCell ref="K4:L4"/>
  </mergeCells>
  <printOptions/>
  <pageMargins left="0" right="0" top="0" bottom="0" header="0.5118110236220472" footer="0.5118110236220472"/>
  <pageSetup orientation="landscape" paperSize="9" r:id="rId1"/>
  <headerFooter alignWithMargins="0">
    <oddHeader>&amp;L&amp;"Arial Narrow,Bold Italic"Ministarstvo finasija i socijalnog staranja&amp;"Arial Narrow,Regular"
&amp;"Arial Narrow,Italic"Direktorat za informatiku i analitičko-statističke poslove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U37"/>
  <sheetViews>
    <sheetView tabSelected="1" zoomScale="96" zoomScaleNormal="96" zoomScalePageLayoutView="0" workbookViewId="0" topLeftCell="A13">
      <selection activeCell="J6" sqref="J6:J30"/>
    </sheetView>
  </sheetViews>
  <sheetFormatPr defaultColWidth="8.796875" defaultRowHeight="15"/>
  <cols>
    <col min="1" max="1" width="29.09765625" style="0" customWidth="1"/>
    <col min="2" max="2" width="9.69921875" style="0" bestFit="1" customWidth="1"/>
    <col min="3" max="3" width="11.19921875" style="0" customWidth="1"/>
    <col min="4" max="4" width="7.69921875" style="0" customWidth="1"/>
    <col min="5" max="5" width="8.3984375" style="0" customWidth="1"/>
    <col min="6" max="6" width="12" style="0" customWidth="1"/>
    <col min="7" max="7" width="9.8984375" style="0" customWidth="1"/>
    <col min="8" max="8" width="12.8984375" style="0" hidden="1" customWidth="1"/>
    <col min="9" max="9" width="9.5" style="0" customWidth="1"/>
    <col min="10" max="10" width="5.5" style="0" customWidth="1"/>
    <col min="11" max="11" width="4.8984375" style="0" customWidth="1"/>
    <col min="13" max="13" width="9" style="0" customWidth="1"/>
    <col min="15" max="15" width="0" style="0" hidden="1" customWidth="1"/>
  </cols>
  <sheetData>
    <row r="1" ht="29.25" customHeight="1"/>
    <row r="2" spans="2:13" ht="15.75">
      <c r="B2" s="112" t="s">
        <v>93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</row>
    <row r="3" spans="2:13" ht="15" customHeight="1">
      <c r="B3" s="5"/>
      <c r="C3" s="5"/>
      <c r="D3" s="5"/>
      <c r="E3" s="5"/>
      <c r="F3" s="5"/>
      <c r="G3" s="5"/>
      <c r="H3" s="5"/>
      <c r="I3" s="5"/>
      <c r="J3" s="7"/>
      <c r="K3" s="7"/>
      <c r="L3" s="5"/>
      <c r="M3" s="5"/>
    </row>
    <row r="4" spans="2:13" ht="76.5" customHeight="1">
      <c r="B4" s="116" t="s">
        <v>78</v>
      </c>
      <c r="C4" s="116"/>
      <c r="D4" s="118" t="s">
        <v>49</v>
      </c>
      <c r="E4" s="118"/>
      <c r="F4" s="118"/>
      <c r="G4" s="119" t="s">
        <v>52</v>
      </c>
      <c r="H4" s="119"/>
      <c r="I4" s="120"/>
      <c r="J4" s="121" t="s">
        <v>37</v>
      </c>
      <c r="K4" s="120"/>
      <c r="L4" s="118" t="s">
        <v>42</v>
      </c>
      <c r="M4" s="118"/>
    </row>
    <row r="5" spans="2:13" ht="33" customHeight="1">
      <c r="B5" s="116"/>
      <c r="C5" s="116"/>
      <c r="D5" s="10" t="s">
        <v>50</v>
      </c>
      <c r="E5" s="10" t="s">
        <v>51</v>
      </c>
      <c r="F5" s="9" t="s">
        <v>2</v>
      </c>
      <c r="G5" s="26" t="s">
        <v>50</v>
      </c>
      <c r="H5" s="26"/>
      <c r="I5" s="9" t="s">
        <v>2</v>
      </c>
      <c r="J5" s="9" t="s">
        <v>4</v>
      </c>
      <c r="K5" s="9" t="s">
        <v>2</v>
      </c>
      <c r="L5" s="9" t="s">
        <v>4</v>
      </c>
      <c r="M5" s="9" t="s">
        <v>2</v>
      </c>
    </row>
    <row r="6" spans="2:13" ht="15.75">
      <c r="B6" s="8" t="s">
        <v>5</v>
      </c>
      <c r="C6" s="8" t="s">
        <v>6</v>
      </c>
      <c r="D6" s="69">
        <v>197</v>
      </c>
      <c r="E6" s="13">
        <v>709</v>
      </c>
      <c r="F6" s="14">
        <v>25532.4</v>
      </c>
      <c r="G6" s="69">
        <v>32</v>
      </c>
      <c r="H6" s="13"/>
      <c r="I6" s="14">
        <v>3434.4</v>
      </c>
      <c r="J6" s="171">
        <v>148</v>
      </c>
      <c r="K6" s="25"/>
      <c r="L6" s="6">
        <v>4</v>
      </c>
      <c r="M6" s="90">
        <v>1481.12</v>
      </c>
    </row>
    <row r="7" spans="2:13" ht="15.75">
      <c r="B7" s="8"/>
      <c r="C7" s="8" t="s">
        <v>70</v>
      </c>
      <c r="D7" s="69">
        <v>11</v>
      </c>
      <c r="E7" s="69">
        <v>36</v>
      </c>
      <c r="F7" s="72">
        <v>1250.6</v>
      </c>
      <c r="G7" s="69">
        <v>9</v>
      </c>
      <c r="H7" s="69"/>
      <c r="I7" s="72">
        <v>370.8</v>
      </c>
      <c r="J7" s="171">
        <v>13</v>
      </c>
      <c r="K7" s="25"/>
      <c r="L7" s="6">
        <v>2</v>
      </c>
      <c r="M7" s="90">
        <v>680.56</v>
      </c>
    </row>
    <row r="8" spans="2:15" ht="15.75">
      <c r="B8" s="8"/>
      <c r="C8" s="8" t="s">
        <v>71</v>
      </c>
      <c r="D8" s="8">
        <v>8</v>
      </c>
      <c r="E8" s="8">
        <v>12</v>
      </c>
      <c r="F8" s="14">
        <v>1160</v>
      </c>
      <c r="G8" s="8">
        <v>1</v>
      </c>
      <c r="H8" s="8"/>
      <c r="I8" s="14">
        <v>97.2</v>
      </c>
      <c r="J8" s="171">
        <v>14</v>
      </c>
      <c r="K8" s="25"/>
      <c r="L8" s="6">
        <v>1</v>
      </c>
      <c r="M8" s="89">
        <v>340.28</v>
      </c>
      <c r="O8" s="12" t="e">
        <f>#REF!+#REF!+#REF!+#REF!</f>
        <v>#REF!</v>
      </c>
    </row>
    <row r="9" spans="2:15" ht="15.75">
      <c r="B9" s="8" t="s">
        <v>68</v>
      </c>
      <c r="C9" s="8" t="s">
        <v>74</v>
      </c>
      <c r="D9" s="8">
        <v>16</v>
      </c>
      <c r="E9" s="8">
        <v>44</v>
      </c>
      <c r="F9" s="14">
        <v>1784</v>
      </c>
      <c r="G9" s="8">
        <v>6</v>
      </c>
      <c r="H9" s="8"/>
      <c r="I9" s="14">
        <v>550.8</v>
      </c>
      <c r="J9" s="171">
        <v>27</v>
      </c>
      <c r="K9" s="25"/>
      <c r="L9" s="6">
        <v>2</v>
      </c>
      <c r="M9" s="90">
        <v>680.56</v>
      </c>
      <c r="O9" s="12"/>
    </row>
    <row r="10" spans="2:15" ht="15.75">
      <c r="B10" s="8" t="s">
        <v>45</v>
      </c>
      <c r="C10" s="8" t="s">
        <v>46</v>
      </c>
      <c r="D10" s="13">
        <v>19</v>
      </c>
      <c r="E10" s="13">
        <v>63</v>
      </c>
      <c r="F10" s="14">
        <v>3360.4</v>
      </c>
      <c r="G10" s="13">
        <v>4</v>
      </c>
      <c r="H10" s="13"/>
      <c r="I10" s="14">
        <v>104.4</v>
      </c>
      <c r="J10" s="171">
        <v>116</v>
      </c>
      <c r="K10" s="25"/>
      <c r="L10" s="6">
        <v>1</v>
      </c>
      <c r="M10" s="90">
        <v>340.28</v>
      </c>
      <c r="O10" s="12" t="e">
        <f>#REF!</f>
        <v>#REF!</v>
      </c>
    </row>
    <row r="11" spans="2:13" ht="15.75">
      <c r="B11" s="8" t="s">
        <v>29</v>
      </c>
      <c r="C11" s="8" t="s">
        <v>30</v>
      </c>
      <c r="D11" s="13">
        <v>123</v>
      </c>
      <c r="E11" s="13">
        <v>578</v>
      </c>
      <c r="F11" s="14">
        <v>21705.3</v>
      </c>
      <c r="G11" s="13">
        <v>8</v>
      </c>
      <c r="H11" s="13"/>
      <c r="I11" s="14">
        <v>408</v>
      </c>
      <c r="J11" s="172">
        <v>92</v>
      </c>
      <c r="K11" s="25"/>
      <c r="L11" s="6">
        <v>9</v>
      </c>
      <c r="M11" s="90">
        <v>3138.44</v>
      </c>
    </row>
    <row r="12" spans="2:13" ht="15.75">
      <c r="B12" s="8"/>
      <c r="C12" s="8" t="s">
        <v>31</v>
      </c>
      <c r="D12" s="13">
        <v>3</v>
      </c>
      <c r="E12" s="13">
        <v>12</v>
      </c>
      <c r="F12" s="14">
        <v>582.4</v>
      </c>
      <c r="G12" s="13">
        <v>0</v>
      </c>
      <c r="H12" s="13"/>
      <c r="I12" s="14">
        <v>0</v>
      </c>
      <c r="J12" s="172">
        <v>8</v>
      </c>
      <c r="K12" s="25"/>
      <c r="L12" s="6">
        <v>0</v>
      </c>
      <c r="M12" s="90">
        <v>0</v>
      </c>
    </row>
    <row r="13" spans="2:15" ht="15.75">
      <c r="B13" s="8"/>
      <c r="C13" s="8" t="s">
        <v>32</v>
      </c>
      <c r="D13" s="13">
        <v>3</v>
      </c>
      <c r="E13" s="13">
        <v>19</v>
      </c>
      <c r="F13" s="14">
        <v>1121.6</v>
      </c>
      <c r="G13" s="13">
        <v>0</v>
      </c>
      <c r="H13" s="13"/>
      <c r="I13" s="14">
        <v>0</v>
      </c>
      <c r="J13" s="172">
        <v>3</v>
      </c>
      <c r="K13" s="25"/>
      <c r="L13" s="6">
        <v>1</v>
      </c>
      <c r="M13" s="90">
        <v>459.5</v>
      </c>
      <c r="O13" s="12" t="e">
        <f>#REF!+#REF!+#REF!</f>
        <v>#REF!</v>
      </c>
    </row>
    <row r="14" spans="2:16" ht="15.75">
      <c r="B14" s="8" t="s">
        <v>8</v>
      </c>
      <c r="C14" s="8" t="s">
        <v>9</v>
      </c>
      <c r="D14" s="13">
        <v>58</v>
      </c>
      <c r="E14" s="13">
        <v>160</v>
      </c>
      <c r="F14" s="14">
        <v>8292.69</v>
      </c>
      <c r="G14" s="13">
        <v>10</v>
      </c>
      <c r="H14" s="13"/>
      <c r="I14" s="14">
        <v>1134</v>
      </c>
      <c r="J14" s="171">
        <v>149</v>
      </c>
      <c r="K14" s="25"/>
      <c r="L14" s="6">
        <v>2</v>
      </c>
      <c r="M14" s="90">
        <v>680.56</v>
      </c>
      <c r="O14" s="12"/>
      <c r="P14" s="12"/>
    </row>
    <row r="15" spans="2:15" ht="15.75">
      <c r="B15" s="8"/>
      <c r="C15" s="8" t="s">
        <v>10</v>
      </c>
      <c r="D15" s="13">
        <v>17</v>
      </c>
      <c r="E15" s="13">
        <v>51</v>
      </c>
      <c r="F15" s="14">
        <v>2952.8</v>
      </c>
      <c r="G15" s="13">
        <v>0</v>
      </c>
      <c r="H15" s="13"/>
      <c r="I15" s="14">
        <v>0</v>
      </c>
      <c r="J15" s="171">
        <v>78</v>
      </c>
      <c r="K15" s="25"/>
      <c r="L15" s="6">
        <v>4</v>
      </c>
      <c r="M15" s="90">
        <v>1361.12</v>
      </c>
      <c r="O15" s="12" t="e">
        <f>#REF!+#REF!</f>
        <v>#REF!</v>
      </c>
    </row>
    <row r="16" spans="2:15" ht="15.75">
      <c r="B16" s="8" t="s">
        <v>11</v>
      </c>
      <c r="C16" s="8" t="s">
        <v>12</v>
      </c>
      <c r="D16" s="13">
        <v>10</v>
      </c>
      <c r="E16" s="13">
        <v>74</v>
      </c>
      <c r="F16" s="14">
        <v>1363.4</v>
      </c>
      <c r="G16" s="13">
        <v>3</v>
      </c>
      <c r="H16" s="13"/>
      <c r="I16" s="14">
        <v>283.2</v>
      </c>
      <c r="J16" s="171">
        <v>91</v>
      </c>
      <c r="K16" s="25"/>
      <c r="L16" s="6">
        <v>1</v>
      </c>
      <c r="M16" s="90">
        <v>340.28</v>
      </c>
      <c r="O16" s="12"/>
    </row>
    <row r="17" spans="2:13" ht="15.75">
      <c r="B17" s="8"/>
      <c r="C17" s="8" t="s">
        <v>13</v>
      </c>
      <c r="D17" s="13">
        <v>24</v>
      </c>
      <c r="E17" s="13">
        <v>80</v>
      </c>
      <c r="F17" s="14">
        <v>4002.1</v>
      </c>
      <c r="G17" s="13">
        <v>3</v>
      </c>
      <c r="H17" s="13"/>
      <c r="I17" s="14">
        <v>120</v>
      </c>
      <c r="J17" s="171">
        <v>60</v>
      </c>
      <c r="K17" s="25"/>
      <c r="L17" s="6">
        <v>1</v>
      </c>
      <c r="M17" s="90">
        <v>340.28</v>
      </c>
    </row>
    <row r="18" spans="2:15" ht="15.75">
      <c r="B18" s="8"/>
      <c r="C18" s="8" t="s">
        <v>14</v>
      </c>
      <c r="D18" s="13">
        <v>14</v>
      </c>
      <c r="E18" s="13">
        <v>33</v>
      </c>
      <c r="F18" s="14">
        <v>1626</v>
      </c>
      <c r="G18" s="13">
        <v>16</v>
      </c>
      <c r="H18" s="13"/>
      <c r="I18" s="14">
        <v>2714</v>
      </c>
      <c r="J18" s="171">
        <v>71</v>
      </c>
      <c r="K18" s="25"/>
      <c r="L18" s="6">
        <v>2</v>
      </c>
      <c r="M18" s="90">
        <v>680.56</v>
      </c>
      <c r="O18" s="12" t="e">
        <f>#REF!+#REF!+#REF!</f>
        <v>#REF!</v>
      </c>
    </row>
    <row r="19" spans="2:21" ht="15.75">
      <c r="B19" s="8" t="s">
        <v>15</v>
      </c>
      <c r="C19" s="8" t="s">
        <v>16</v>
      </c>
      <c r="D19" s="13">
        <v>44</v>
      </c>
      <c r="E19" s="13">
        <v>113</v>
      </c>
      <c r="F19" s="14">
        <v>5013</v>
      </c>
      <c r="G19" s="13">
        <v>18</v>
      </c>
      <c r="H19" s="13"/>
      <c r="I19" s="14">
        <v>802.8</v>
      </c>
      <c r="J19" s="171">
        <v>118</v>
      </c>
      <c r="K19" s="25"/>
      <c r="L19" s="6">
        <v>1</v>
      </c>
      <c r="M19" s="90">
        <v>340.28</v>
      </c>
      <c r="O19" s="12" t="e">
        <f>#REF!</f>
        <v>#REF!</v>
      </c>
      <c r="U19" s="87"/>
    </row>
    <row r="20" spans="2:21" ht="15.75">
      <c r="B20" s="8" t="s">
        <v>17</v>
      </c>
      <c r="C20" s="8" t="s">
        <v>18</v>
      </c>
      <c r="D20" s="13">
        <v>170</v>
      </c>
      <c r="E20" s="13">
        <v>370</v>
      </c>
      <c r="F20" s="14">
        <v>16436.2</v>
      </c>
      <c r="G20" s="13">
        <v>0</v>
      </c>
      <c r="H20" s="13"/>
      <c r="I20" s="14">
        <v>0</v>
      </c>
      <c r="J20" s="171">
        <v>132</v>
      </c>
      <c r="K20" s="25"/>
      <c r="L20" s="6">
        <v>5</v>
      </c>
      <c r="M20" s="90">
        <v>1701.4</v>
      </c>
      <c r="U20" s="87"/>
    </row>
    <row r="21" spans="2:21" ht="15.75">
      <c r="B21" s="8"/>
      <c r="C21" s="8" t="s">
        <v>26</v>
      </c>
      <c r="D21" s="13">
        <v>18</v>
      </c>
      <c r="E21" s="13">
        <v>40</v>
      </c>
      <c r="F21" s="14">
        <v>2086</v>
      </c>
      <c r="G21" s="13">
        <v>0</v>
      </c>
      <c r="H21" s="13"/>
      <c r="I21" s="14">
        <v>0</v>
      </c>
      <c r="J21" s="171">
        <v>16</v>
      </c>
      <c r="K21" s="25"/>
      <c r="L21" s="6">
        <v>2</v>
      </c>
      <c r="M21" s="90">
        <v>680.56</v>
      </c>
      <c r="U21" s="88"/>
    </row>
    <row r="22" spans="2:21" ht="15.75">
      <c r="B22" s="8"/>
      <c r="C22" s="8" t="s">
        <v>47</v>
      </c>
      <c r="D22" s="13">
        <v>18</v>
      </c>
      <c r="E22" s="13">
        <v>96</v>
      </c>
      <c r="F22" s="14">
        <v>3850</v>
      </c>
      <c r="G22" s="13">
        <v>0</v>
      </c>
      <c r="H22" s="13"/>
      <c r="I22" s="14">
        <v>0</v>
      </c>
      <c r="J22" s="171">
        <v>21</v>
      </c>
      <c r="K22" s="25"/>
      <c r="L22" s="6">
        <v>0</v>
      </c>
      <c r="M22" s="90">
        <v>0</v>
      </c>
      <c r="O22" s="12" t="e">
        <f>#REF!+#REF!+#REF!</f>
        <v>#REF!</v>
      </c>
      <c r="U22" s="87"/>
    </row>
    <row r="23" spans="2:15" ht="15.75">
      <c r="B23" s="8" t="s">
        <v>19</v>
      </c>
      <c r="C23" s="8" t="s">
        <v>20</v>
      </c>
      <c r="D23" s="13">
        <v>185</v>
      </c>
      <c r="E23" s="13">
        <v>387</v>
      </c>
      <c r="F23" s="14">
        <v>17960.5</v>
      </c>
      <c r="G23" s="13">
        <v>2</v>
      </c>
      <c r="H23" s="13"/>
      <c r="I23" s="14">
        <v>184</v>
      </c>
      <c r="J23" s="171">
        <v>57</v>
      </c>
      <c r="K23" s="25"/>
      <c r="L23" s="6">
        <v>5</v>
      </c>
      <c r="M23" s="90">
        <v>1701.4</v>
      </c>
      <c r="O23" s="12" t="e">
        <f>#REF!</f>
        <v>#REF!</v>
      </c>
    </row>
    <row r="24" spans="2:13" ht="15.75">
      <c r="B24" s="8"/>
      <c r="C24" s="8" t="s">
        <v>48</v>
      </c>
      <c r="D24" s="13">
        <v>31</v>
      </c>
      <c r="E24" s="13">
        <v>50</v>
      </c>
      <c r="F24" s="14">
        <v>2216</v>
      </c>
      <c r="G24" s="13">
        <v>0</v>
      </c>
      <c r="H24" s="13"/>
      <c r="I24" s="14">
        <v>0</v>
      </c>
      <c r="J24" s="171">
        <v>12</v>
      </c>
      <c r="K24" s="25"/>
      <c r="L24" s="6">
        <v>1</v>
      </c>
      <c r="M24" s="90">
        <v>340.28</v>
      </c>
    </row>
    <row r="25" spans="2:13" ht="15.75">
      <c r="B25" s="8" t="s">
        <v>35</v>
      </c>
      <c r="C25" s="8" t="s">
        <v>33</v>
      </c>
      <c r="D25" s="13">
        <v>112</v>
      </c>
      <c r="E25" s="13">
        <v>594</v>
      </c>
      <c r="F25" s="14">
        <v>29679.5</v>
      </c>
      <c r="G25" s="13">
        <v>0</v>
      </c>
      <c r="H25" s="13"/>
      <c r="I25" s="14">
        <v>0</v>
      </c>
      <c r="J25" s="171">
        <v>78</v>
      </c>
      <c r="K25" s="25"/>
      <c r="L25" s="6">
        <v>2</v>
      </c>
      <c r="M25" s="90">
        <v>680.56</v>
      </c>
    </row>
    <row r="26" spans="2:13" ht="15.75">
      <c r="B26" s="8" t="s">
        <v>21</v>
      </c>
      <c r="C26" s="8" t="s">
        <v>22</v>
      </c>
      <c r="D26" s="13">
        <v>147</v>
      </c>
      <c r="E26" s="13">
        <v>429</v>
      </c>
      <c r="F26" s="14">
        <v>18467.6</v>
      </c>
      <c r="G26" s="13">
        <v>15</v>
      </c>
      <c r="H26" s="13"/>
      <c r="I26" s="14">
        <v>412</v>
      </c>
      <c r="J26" s="171">
        <v>59</v>
      </c>
      <c r="K26" s="25"/>
      <c r="L26" s="6">
        <v>6</v>
      </c>
      <c r="M26" s="90">
        <v>2041.68</v>
      </c>
    </row>
    <row r="27" spans="2:13" ht="15.75">
      <c r="B27" s="8" t="s">
        <v>67</v>
      </c>
      <c r="C27" s="8" t="s">
        <v>72</v>
      </c>
      <c r="D27" s="13">
        <v>58</v>
      </c>
      <c r="E27" s="13">
        <v>214</v>
      </c>
      <c r="F27" s="14">
        <v>8860</v>
      </c>
      <c r="G27" s="13">
        <v>2</v>
      </c>
      <c r="H27" s="13"/>
      <c r="I27" s="14">
        <v>92</v>
      </c>
      <c r="J27" s="171">
        <v>79</v>
      </c>
      <c r="K27" s="25"/>
      <c r="L27" s="6">
        <v>1</v>
      </c>
      <c r="M27" s="90">
        <v>340.28</v>
      </c>
    </row>
    <row r="28" spans="2:15" ht="15.75">
      <c r="B28" s="8"/>
      <c r="C28" s="17" t="s">
        <v>73</v>
      </c>
      <c r="D28" s="13">
        <v>13</v>
      </c>
      <c r="E28" s="13">
        <v>41</v>
      </c>
      <c r="F28" s="14">
        <v>1276.4</v>
      </c>
      <c r="G28" s="13">
        <v>0</v>
      </c>
      <c r="H28" s="13"/>
      <c r="I28" s="14">
        <v>0</v>
      </c>
      <c r="J28" s="171">
        <v>34</v>
      </c>
      <c r="K28" s="25"/>
      <c r="L28" s="6">
        <v>1</v>
      </c>
      <c r="M28" s="90">
        <v>410.28</v>
      </c>
      <c r="O28" s="12" t="e">
        <f>#REF!+#REF!+#REF!</f>
        <v>#REF!</v>
      </c>
    </row>
    <row r="29" spans="2:13" ht="15.75">
      <c r="B29" s="8" t="s">
        <v>23</v>
      </c>
      <c r="C29" s="8" t="s">
        <v>24</v>
      </c>
      <c r="D29" s="13">
        <v>320</v>
      </c>
      <c r="E29" s="13">
        <v>1516</v>
      </c>
      <c r="F29" s="14">
        <v>64348</v>
      </c>
      <c r="G29" s="13">
        <v>15</v>
      </c>
      <c r="H29" s="13"/>
      <c r="I29" s="14">
        <v>554.8</v>
      </c>
      <c r="J29" s="171">
        <v>105</v>
      </c>
      <c r="K29" s="25"/>
      <c r="L29" s="6">
        <v>3</v>
      </c>
      <c r="M29" s="90">
        <v>1140.84</v>
      </c>
    </row>
    <row r="30" spans="2:13" ht="15.75">
      <c r="B30" s="8"/>
      <c r="C30" s="8" t="s">
        <v>34</v>
      </c>
      <c r="D30" s="34">
        <v>15</v>
      </c>
      <c r="E30" s="34">
        <v>54</v>
      </c>
      <c r="F30" s="33">
        <v>2398</v>
      </c>
      <c r="G30" s="34">
        <v>0</v>
      </c>
      <c r="H30" s="34"/>
      <c r="I30" s="33">
        <v>0</v>
      </c>
      <c r="J30" s="171">
        <v>43</v>
      </c>
      <c r="K30" s="25"/>
      <c r="L30" s="6">
        <v>0</v>
      </c>
      <c r="M30" s="90">
        <v>0</v>
      </c>
    </row>
    <row r="31" spans="2:13" ht="15.75">
      <c r="B31" s="115" t="s">
        <v>25</v>
      </c>
      <c r="C31" s="115"/>
      <c r="D31" s="20">
        <f>SUM(D6:D30)</f>
        <v>1634</v>
      </c>
      <c r="E31" s="20">
        <f>SUM(E6:E30)</f>
        <v>5775</v>
      </c>
      <c r="F31" s="21">
        <f>SUM(F6:F30)</f>
        <v>247324.89</v>
      </c>
      <c r="G31" s="22">
        <f>SUM(G6:G30)</f>
        <v>144</v>
      </c>
      <c r="H31" s="22"/>
      <c r="I31" s="21">
        <f>SUM(I6:I30)</f>
        <v>11262.399999999998</v>
      </c>
      <c r="J31" s="23">
        <f>SUM(J6:J30)</f>
        <v>1624</v>
      </c>
      <c r="K31" s="21">
        <f>SUM(K6:K30)</f>
        <v>0</v>
      </c>
      <c r="L31" s="32">
        <f>SUM(L6:L30)</f>
        <v>57</v>
      </c>
      <c r="M31" s="19">
        <f>SUM(M6:M30)</f>
        <v>19901.099999999995</v>
      </c>
    </row>
    <row r="33" ht="15.75">
      <c r="M33" s="91"/>
    </row>
    <row r="34" spans="4:8" ht="15.75">
      <c r="D34" s="12"/>
      <c r="E34" s="12"/>
      <c r="F34" s="12"/>
      <c r="G34" s="12"/>
      <c r="H34" s="12"/>
    </row>
    <row r="35" spans="7:13" ht="15.75">
      <c r="G35" s="12"/>
      <c r="H35" s="12"/>
      <c r="M35" s="12"/>
    </row>
    <row r="36" spans="9:10" ht="15.75">
      <c r="I36" s="12"/>
      <c r="J36" s="12"/>
    </row>
    <row r="37" ht="15.75">
      <c r="L37" s="12"/>
    </row>
  </sheetData>
  <sheetProtection/>
  <mergeCells count="7">
    <mergeCell ref="B31:C31"/>
    <mergeCell ref="B2:M2"/>
    <mergeCell ref="B4:C5"/>
    <mergeCell ref="D4:F4"/>
    <mergeCell ref="G4:I4"/>
    <mergeCell ref="J4:K4"/>
    <mergeCell ref="L4:M4"/>
  </mergeCells>
  <printOptions/>
  <pageMargins left="0" right="0" top="0" bottom="0" header="0.5118110236220472" footer="0.5118110236220472"/>
  <pageSetup orientation="landscape" paperSize="9" r:id="rId1"/>
  <headerFooter alignWithMargins="0">
    <oddHeader>&amp;L&amp;"Arial Narrow,Bold Italic"Ministarstvo finansija i socijlanog staranja&amp;"Arial Narrow,Regular"
&amp;"Arial Narrow,Italic"Direktorat za informatiku i analitičko-statističkeposlove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Y37"/>
  <sheetViews>
    <sheetView zoomScalePageLayoutView="0" workbookViewId="0" topLeftCell="B1">
      <selection activeCell="G25" sqref="G25"/>
    </sheetView>
  </sheetViews>
  <sheetFormatPr defaultColWidth="8.796875" defaultRowHeight="15"/>
  <cols>
    <col min="1" max="1" width="23.69921875" style="0" customWidth="1"/>
    <col min="2" max="2" width="9.69921875" style="0" bestFit="1" customWidth="1"/>
    <col min="3" max="3" width="11.3984375" style="0" customWidth="1"/>
    <col min="4" max="4" width="6.59765625" style="0" customWidth="1"/>
    <col min="5" max="5" width="23.8984375" style="0" customWidth="1"/>
    <col min="6" max="6" width="6.59765625" style="0" bestFit="1" customWidth="1"/>
    <col min="7" max="7" width="28.59765625" style="0" customWidth="1"/>
    <col min="8" max="17" width="9" style="0" hidden="1" customWidth="1"/>
    <col min="18" max="18" width="12.59765625" style="0" hidden="1" customWidth="1"/>
    <col min="19" max="20" width="0" style="0" hidden="1" customWidth="1"/>
    <col min="21" max="21" width="11.09765625" style="0" hidden="1" customWidth="1"/>
    <col min="22" max="22" width="11.3984375" style="0" hidden="1" customWidth="1"/>
    <col min="23" max="23" width="9.8984375" style="0" hidden="1" customWidth="1"/>
    <col min="24" max="24" width="0" style="0" hidden="1" customWidth="1"/>
  </cols>
  <sheetData>
    <row r="1" ht="38.25" customHeight="1"/>
    <row r="2" spans="2:7" ht="19.5" customHeight="1">
      <c r="B2" s="112" t="s">
        <v>82</v>
      </c>
      <c r="C2" s="112"/>
      <c r="D2" s="112"/>
      <c r="E2" s="112"/>
      <c r="F2" s="112"/>
      <c r="G2" s="112"/>
    </row>
    <row r="3" ht="10.5" customHeight="1" hidden="1" thickBot="1"/>
    <row r="5" spans="2:7" ht="13.5" customHeight="1">
      <c r="B5" s="116" t="s">
        <v>78</v>
      </c>
      <c r="C5" s="116"/>
      <c r="D5" s="116" t="s">
        <v>44</v>
      </c>
      <c r="E5" s="116"/>
      <c r="F5" s="118" t="s">
        <v>43</v>
      </c>
      <c r="G5" s="118"/>
    </row>
    <row r="6" spans="2:7" ht="45.75" customHeight="1">
      <c r="B6" s="116"/>
      <c r="C6" s="116"/>
      <c r="D6" s="116"/>
      <c r="E6" s="116"/>
      <c r="F6" s="118"/>
      <c r="G6" s="118"/>
    </row>
    <row r="7" spans="2:7" ht="17.25" customHeight="1">
      <c r="B7" s="116"/>
      <c r="C7" s="116"/>
      <c r="D7" s="9" t="s">
        <v>4</v>
      </c>
      <c r="E7" s="9" t="s">
        <v>2</v>
      </c>
      <c r="F7" s="9" t="s">
        <v>4</v>
      </c>
      <c r="G7" s="9" t="s">
        <v>2</v>
      </c>
    </row>
    <row r="8" spans="2:21" ht="15.75">
      <c r="B8" s="8" t="s">
        <v>5</v>
      </c>
      <c r="C8" s="8" t="s">
        <v>6</v>
      </c>
      <c r="D8" s="13">
        <v>733</v>
      </c>
      <c r="E8" s="14">
        <v>58881.31</v>
      </c>
      <c r="F8" s="13">
        <v>155</v>
      </c>
      <c r="G8" s="14">
        <v>19167.28</v>
      </c>
      <c r="H8" t="e">
        <f>#REF!+#REF!</f>
        <v>#REF!</v>
      </c>
      <c r="I8">
        <v>247</v>
      </c>
      <c r="J8" s="2" t="e">
        <f>D8+#REF!</f>
        <v>#REF!</v>
      </c>
      <c r="U8" s="12" t="e">
        <f>#REF!+#REF!+#REF!+#REF!+#REF!+#REF!+#REF!+#REF!+#REF!</f>
        <v>#REF!</v>
      </c>
    </row>
    <row r="9" spans="2:10" ht="15.75">
      <c r="B9" s="8"/>
      <c r="C9" s="8" t="s">
        <v>70</v>
      </c>
      <c r="D9" s="13">
        <v>76</v>
      </c>
      <c r="E9" s="14">
        <v>5975.15</v>
      </c>
      <c r="F9" s="13">
        <v>11</v>
      </c>
      <c r="G9" s="14">
        <v>1249.05</v>
      </c>
      <c r="H9" t="e">
        <f>#REF!+#REF!</f>
        <v>#REF!</v>
      </c>
      <c r="I9">
        <v>2</v>
      </c>
      <c r="J9" s="2" t="e">
        <f>D9+#REF!</f>
        <v>#REF!</v>
      </c>
    </row>
    <row r="10" spans="2:23" ht="15.75">
      <c r="B10" s="64"/>
      <c r="C10" s="8" t="s">
        <v>71</v>
      </c>
      <c r="D10" s="13">
        <v>106</v>
      </c>
      <c r="E10" s="14">
        <v>8498.07</v>
      </c>
      <c r="F10" s="13">
        <v>12</v>
      </c>
      <c r="G10" s="14">
        <v>1476.15</v>
      </c>
      <c r="J10" s="2"/>
      <c r="U10" s="11"/>
      <c r="V10" s="12" t="e">
        <f>#REF!+#REF!+#REF!</f>
        <v>#REF!</v>
      </c>
      <c r="W10" s="12" t="e">
        <f>#REF!+#REF!++#REF!+#REF!+#REF!</f>
        <v>#REF!</v>
      </c>
    </row>
    <row r="11" spans="2:23" ht="15.75">
      <c r="B11" s="8" t="s">
        <v>68</v>
      </c>
      <c r="C11" s="8" t="s">
        <v>69</v>
      </c>
      <c r="D11" s="8">
        <v>70</v>
      </c>
      <c r="E11" s="14">
        <v>5315.02</v>
      </c>
      <c r="F11" s="8">
        <v>10</v>
      </c>
      <c r="G11" s="14">
        <v>1135.5</v>
      </c>
      <c r="J11" s="2"/>
      <c r="U11" s="11"/>
      <c r="V11" s="12"/>
      <c r="W11" s="12"/>
    </row>
    <row r="12" spans="2:23" ht="15.75">
      <c r="B12" s="8" t="s">
        <v>45</v>
      </c>
      <c r="C12" s="8" t="s">
        <v>7</v>
      </c>
      <c r="D12" s="13">
        <v>68</v>
      </c>
      <c r="E12" s="14">
        <v>5687.85</v>
      </c>
      <c r="F12" s="13">
        <v>9</v>
      </c>
      <c r="G12" s="14">
        <v>1021.95</v>
      </c>
      <c r="H12" t="e">
        <f>#REF!+#REF!</f>
        <v>#REF!</v>
      </c>
      <c r="I12">
        <v>18</v>
      </c>
      <c r="J12" s="2" t="e">
        <f>D12+#REF!</f>
        <v>#REF!</v>
      </c>
      <c r="U12" s="11" t="e">
        <f>#REF!+#REF!</f>
        <v>#REF!</v>
      </c>
      <c r="V12" s="12" t="e">
        <f>#REF!</f>
        <v>#REF!</v>
      </c>
      <c r="W12" s="12" t="e">
        <f>#REF!+#REF!</f>
        <v>#REF!</v>
      </c>
    </row>
    <row r="13" spans="2:21" ht="15.75">
      <c r="B13" s="8" t="s">
        <v>29</v>
      </c>
      <c r="C13" s="8" t="s">
        <v>30</v>
      </c>
      <c r="D13" s="13">
        <v>289</v>
      </c>
      <c r="E13" s="14">
        <v>22474.19</v>
      </c>
      <c r="F13" s="13">
        <v>50</v>
      </c>
      <c r="G13" s="14">
        <v>5813.82</v>
      </c>
      <c r="H13" t="e">
        <f>#REF!+#REF!</f>
        <v>#REF!</v>
      </c>
      <c r="I13">
        <v>74</v>
      </c>
      <c r="J13" s="2" t="e">
        <f>D13+#REF!</f>
        <v>#REF!</v>
      </c>
      <c r="U13" s="12" t="e">
        <f>#REF!+#REF!+#REF!+#REF!+#REF!+#REF!+#REF!</f>
        <v>#REF!</v>
      </c>
    </row>
    <row r="14" spans="2:22" ht="15.75">
      <c r="B14" s="8"/>
      <c r="C14" s="8" t="s">
        <v>31</v>
      </c>
      <c r="D14" s="13">
        <v>12</v>
      </c>
      <c r="E14" s="14">
        <v>925.65</v>
      </c>
      <c r="F14" s="13">
        <v>2</v>
      </c>
      <c r="G14" s="14">
        <v>227.1</v>
      </c>
      <c r="H14" t="e">
        <f>#REF!+#REF!</f>
        <v>#REF!</v>
      </c>
      <c r="I14">
        <v>4</v>
      </c>
      <c r="J14" s="2" t="e">
        <f>D14+#REF!</f>
        <v>#REF!</v>
      </c>
      <c r="V14" s="28"/>
    </row>
    <row r="15" spans="2:23" ht="15.75">
      <c r="B15" s="8"/>
      <c r="C15" s="8" t="s">
        <v>32</v>
      </c>
      <c r="D15" s="13">
        <v>2</v>
      </c>
      <c r="E15" s="14">
        <v>193.75</v>
      </c>
      <c r="F15" s="13">
        <v>3</v>
      </c>
      <c r="G15" s="14">
        <v>454.2</v>
      </c>
      <c r="H15" t="e">
        <f>#REF!+#REF!</f>
        <v>#REF!</v>
      </c>
      <c r="I15">
        <v>0</v>
      </c>
      <c r="J15" s="2" t="e">
        <f>D15+#REF!</f>
        <v>#REF!</v>
      </c>
      <c r="R15" s="11" t="e">
        <f>#REF!+#REF!+#REF!</f>
        <v>#REF!</v>
      </c>
      <c r="U15" s="12"/>
      <c r="V15" s="35" t="e">
        <f>#REF!+#REF!</f>
        <v>#REF!</v>
      </c>
      <c r="W15" s="12" t="e">
        <f>#REF!+#REF!+#REF!+#REF!+#REF!+#REF!+#REF!+#REF!+#REF!</f>
        <v>#REF!</v>
      </c>
    </row>
    <row r="16" spans="2:21" ht="15.75">
      <c r="B16" s="8" t="s">
        <v>8</v>
      </c>
      <c r="C16" s="8" t="s">
        <v>9</v>
      </c>
      <c r="D16" s="13">
        <v>227</v>
      </c>
      <c r="E16" s="14">
        <v>18096.94</v>
      </c>
      <c r="F16" s="13">
        <v>33</v>
      </c>
      <c r="G16" s="14">
        <v>3883.42</v>
      </c>
      <c r="H16" t="e">
        <f>#REF!+#REF!</f>
        <v>#REF!</v>
      </c>
      <c r="I16">
        <v>35</v>
      </c>
      <c r="J16" s="2" t="e">
        <f>D16+#REF!</f>
        <v>#REF!</v>
      </c>
      <c r="U16" s="12" t="e">
        <f>#REF!+#REF!+#REF!+#REF!</f>
        <v>#REF!</v>
      </c>
    </row>
    <row r="17" spans="2:23" ht="15.75">
      <c r="B17" s="8"/>
      <c r="C17" s="8" t="s">
        <v>10</v>
      </c>
      <c r="D17" s="13">
        <v>101</v>
      </c>
      <c r="E17" s="14">
        <v>8045.91</v>
      </c>
      <c r="F17" s="13">
        <v>12</v>
      </c>
      <c r="G17" s="14">
        <v>1362.6</v>
      </c>
      <c r="H17" t="e">
        <f>#REF!+#REF!</f>
        <v>#REF!</v>
      </c>
      <c r="I17">
        <v>11</v>
      </c>
      <c r="J17" s="2" t="e">
        <f>D17+#REF!</f>
        <v>#REF!</v>
      </c>
      <c r="R17" s="11" t="e">
        <f>#REF!+#REF!</f>
        <v>#REF!</v>
      </c>
      <c r="V17" s="12" t="e">
        <f>#REF!+#REF!+#REF!</f>
        <v>#REF!</v>
      </c>
      <c r="W17" s="12" t="e">
        <f>#REF!+#REF!+#REF!+#REF!</f>
        <v>#REF!</v>
      </c>
    </row>
    <row r="18" spans="2:21" ht="15.75">
      <c r="B18" s="8" t="s">
        <v>11</v>
      </c>
      <c r="C18" s="8" t="s">
        <v>12</v>
      </c>
      <c r="D18" s="13">
        <v>71</v>
      </c>
      <c r="E18" s="14">
        <v>5576.75</v>
      </c>
      <c r="F18" s="13">
        <v>12</v>
      </c>
      <c r="G18" s="14">
        <v>1362.6</v>
      </c>
      <c r="H18" t="e">
        <f>#REF!+#REF!</f>
        <v>#REF!</v>
      </c>
      <c r="I18">
        <v>47</v>
      </c>
      <c r="J18" s="2" t="e">
        <f>D18+#REF!</f>
        <v>#REF!</v>
      </c>
      <c r="U18" s="12" t="e">
        <f>#REF!+#REF!+#REF!+#REF!+#REF!+#REF!+#REF!</f>
        <v>#REF!</v>
      </c>
    </row>
    <row r="19" spans="2:23" ht="15.75">
      <c r="B19" s="8"/>
      <c r="C19" s="8" t="s">
        <v>13</v>
      </c>
      <c r="D19" s="13">
        <v>79</v>
      </c>
      <c r="E19" s="14">
        <v>6343.33</v>
      </c>
      <c r="F19" s="13">
        <v>10</v>
      </c>
      <c r="G19" s="14">
        <v>1135.5</v>
      </c>
      <c r="H19" t="e">
        <f>#REF!+#REF!</f>
        <v>#REF!</v>
      </c>
      <c r="I19">
        <v>29</v>
      </c>
      <c r="J19" s="2" t="e">
        <f>D19+#REF!</f>
        <v>#REF!</v>
      </c>
      <c r="V19" s="12"/>
      <c r="W19" s="12" t="e">
        <f>#REF!+#REF!+#REF!+#REF!+#REF!+#REF!+#REF!+#REF!+#REF!</f>
        <v>#REF!</v>
      </c>
    </row>
    <row r="20" spans="2:22" ht="15.75">
      <c r="B20" s="8"/>
      <c r="C20" s="8" t="s">
        <v>14</v>
      </c>
      <c r="D20" s="13">
        <v>73</v>
      </c>
      <c r="E20" s="14">
        <v>6136.11</v>
      </c>
      <c r="F20" s="13">
        <v>23</v>
      </c>
      <c r="G20" s="14">
        <v>2951.85</v>
      </c>
      <c r="H20" t="e">
        <f>#REF!+#REF!</f>
        <v>#REF!</v>
      </c>
      <c r="I20">
        <v>22</v>
      </c>
      <c r="J20" s="2" t="e">
        <f>D20+#REF!</f>
        <v>#REF!</v>
      </c>
      <c r="R20" s="11" t="e">
        <f>#REF!+#REF!+#REF!</f>
        <v>#REF!</v>
      </c>
      <c r="V20" s="35" t="e">
        <f>#REF!+#REF!+#REF!+#REF!+#REF!</f>
        <v>#REF!</v>
      </c>
    </row>
    <row r="21" spans="2:23" ht="15.75">
      <c r="B21" s="8" t="s">
        <v>15</v>
      </c>
      <c r="C21" s="8" t="s">
        <v>16</v>
      </c>
      <c r="D21" s="13">
        <v>72</v>
      </c>
      <c r="E21" s="14">
        <v>5806.61</v>
      </c>
      <c r="F21" s="13">
        <v>22</v>
      </c>
      <c r="G21" s="14">
        <v>2498.1</v>
      </c>
      <c r="J21" s="2" t="e">
        <f>D21+#REF!</f>
        <v>#REF!</v>
      </c>
      <c r="N21">
        <v>18</v>
      </c>
      <c r="O21">
        <v>1963.26</v>
      </c>
      <c r="P21">
        <v>183</v>
      </c>
      <c r="Q21">
        <v>12221.17</v>
      </c>
      <c r="R21" s="11" t="e">
        <f>#REF!</f>
        <v>#REF!</v>
      </c>
      <c r="U21" s="12" t="e">
        <f>#REF!+#REF!+#REF!</f>
        <v>#REF!</v>
      </c>
      <c r="V21" s="12" t="e">
        <f>#REF!</f>
        <v>#REF!</v>
      </c>
      <c r="W21" s="12" t="e">
        <f>#REF!+#REF!+#REF!</f>
        <v>#REF!</v>
      </c>
    </row>
    <row r="22" spans="2:22" ht="15.75">
      <c r="B22" s="8" t="s">
        <v>17</v>
      </c>
      <c r="C22" s="8" t="s">
        <v>18</v>
      </c>
      <c r="D22" s="13">
        <v>162</v>
      </c>
      <c r="E22" s="14">
        <v>12613.66</v>
      </c>
      <c r="F22" s="13">
        <v>15</v>
      </c>
      <c r="G22" s="14">
        <v>1748.69</v>
      </c>
      <c r="H22" t="e">
        <f>#REF!+#REF!</f>
        <v>#REF!</v>
      </c>
      <c r="I22">
        <v>38</v>
      </c>
      <c r="J22" s="2" t="e">
        <f>D22+#REF!</f>
        <v>#REF!</v>
      </c>
      <c r="U22" s="12" t="e">
        <f>#REF!+#REF!+#REF!</f>
        <v>#REF!</v>
      </c>
      <c r="V22" s="28"/>
    </row>
    <row r="23" spans="2:21" ht="15.75">
      <c r="B23" s="8"/>
      <c r="C23" s="8" t="s">
        <v>26</v>
      </c>
      <c r="D23" s="13">
        <v>28</v>
      </c>
      <c r="E23" s="14">
        <v>2159.85</v>
      </c>
      <c r="F23" s="13">
        <v>1</v>
      </c>
      <c r="G23" s="14">
        <v>113.55</v>
      </c>
      <c r="H23" t="e">
        <f>#REF!+#REF!</f>
        <v>#REF!</v>
      </c>
      <c r="I23">
        <v>7</v>
      </c>
      <c r="J23" s="2" t="e">
        <f>D23+#REF!</f>
        <v>#REF!</v>
      </c>
      <c r="R23" s="11" t="e">
        <f>#REF!+#REF!</f>
        <v>#REF!</v>
      </c>
      <c r="U23" s="12"/>
    </row>
    <row r="24" spans="2:25" ht="15.75">
      <c r="B24" s="8"/>
      <c r="C24" s="8" t="s">
        <v>47</v>
      </c>
      <c r="D24" s="13">
        <v>33</v>
      </c>
      <c r="E24" s="14">
        <v>2412.56</v>
      </c>
      <c r="F24" s="13">
        <v>0</v>
      </c>
      <c r="G24" s="14">
        <v>0</v>
      </c>
      <c r="H24" s="66" t="e">
        <f>#REF!+#REF!</f>
        <v>#REF!</v>
      </c>
      <c r="I24" s="66"/>
      <c r="J24" s="67" t="e">
        <f>D24+#REF!</f>
        <v>#REF!</v>
      </c>
      <c r="K24" s="66"/>
      <c r="L24" s="66"/>
      <c r="M24" s="66"/>
      <c r="N24" s="66"/>
      <c r="O24" s="66"/>
      <c r="P24" s="66"/>
      <c r="Q24" s="66"/>
      <c r="R24" s="68"/>
      <c r="S24" s="66"/>
      <c r="T24" s="66"/>
      <c r="U24" s="65"/>
      <c r="V24" s="65" t="e">
        <f>#REF!+#REF!+#REF!</f>
        <v>#REF!</v>
      </c>
      <c r="W24" s="65" t="e">
        <f>#REF!+#REF!+#REF!+#REF!+#REF!+#REF!+#REF!+#REF!+#REF!</f>
        <v>#REF!</v>
      </c>
      <c r="X24" s="66"/>
      <c r="Y24" s="66"/>
    </row>
    <row r="25" spans="2:23" ht="15.75">
      <c r="B25" s="8" t="s">
        <v>19</v>
      </c>
      <c r="C25" s="8" t="s">
        <v>20</v>
      </c>
      <c r="D25" s="13">
        <v>93</v>
      </c>
      <c r="E25" s="14">
        <v>7525.86</v>
      </c>
      <c r="F25" s="13">
        <v>4</v>
      </c>
      <c r="G25" s="14">
        <v>476.92</v>
      </c>
      <c r="H25" t="e">
        <f>#REF!+#REF!</f>
        <v>#REF!</v>
      </c>
      <c r="I25">
        <v>0</v>
      </c>
      <c r="J25" s="2">
        <f>D25+E25</f>
        <v>7618.86</v>
      </c>
      <c r="R25" s="11" t="e">
        <f>#REF!</f>
        <v>#REF!</v>
      </c>
      <c r="U25" s="12" t="e">
        <f>#REF!+#REF!</f>
        <v>#REF!</v>
      </c>
      <c r="V25" s="12" t="e">
        <f>#REF!</f>
        <v>#REF!</v>
      </c>
      <c r="W25" s="12" t="e">
        <f>#REF!+#REF!+#REF!</f>
        <v>#REF!</v>
      </c>
    </row>
    <row r="26" spans="2:22" ht="15.75">
      <c r="B26" s="8"/>
      <c r="C26" s="8" t="s">
        <v>48</v>
      </c>
      <c r="D26" s="13">
        <v>31</v>
      </c>
      <c r="E26" s="14">
        <v>2336.16</v>
      </c>
      <c r="F26" s="13">
        <v>4</v>
      </c>
      <c r="G26" s="14">
        <v>613.19</v>
      </c>
      <c r="H26" t="e">
        <f>#REF!+#REF!</f>
        <v>#REF!</v>
      </c>
      <c r="J26" s="2" t="e">
        <f>D26+#REF!</f>
        <v>#REF!</v>
      </c>
      <c r="R26" s="11"/>
      <c r="V26" s="28"/>
    </row>
    <row r="27" spans="2:23" ht="15.75">
      <c r="B27" s="8" t="s">
        <v>35</v>
      </c>
      <c r="C27" s="8" t="s">
        <v>33</v>
      </c>
      <c r="D27" s="13">
        <v>205</v>
      </c>
      <c r="E27" s="14">
        <v>16465.94</v>
      </c>
      <c r="F27" s="13">
        <v>18</v>
      </c>
      <c r="G27" s="14">
        <v>2157.5</v>
      </c>
      <c r="H27" t="e">
        <f>#REF!+#REF!</f>
        <v>#REF!</v>
      </c>
      <c r="I27">
        <v>13</v>
      </c>
      <c r="J27" s="2" t="e">
        <f>D27+#REF!</f>
        <v>#REF!</v>
      </c>
      <c r="R27" s="11" t="e">
        <f>#REF!</f>
        <v>#REF!</v>
      </c>
      <c r="U27" s="12" t="e">
        <f>#REF!+#REF!</f>
        <v>#REF!</v>
      </c>
      <c r="V27" s="12" t="e">
        <f>#REF!</f>
        <v>#REF!</v>
      </c>
      <c r="W27" s="12" t="e">
        <f>#REF!+#REF!+#REF!</f>
        <v>#REF!</v>
      </c>
    </row>
    <row r="28" spans="2:21" ht="15.75">
      <c r="B28" s="8" t="s">
        <v>21</v>
      </c>
      <c r="C28" s="8" t="s">
        <v>22</v>
      </c>
      <c r="D28" s="13">
        <v>216</v>
      </c>
      <c r="E28" s="16">
        <v>16595.36</v>
      </c>
      <c r="F28" s="13">
        <v>26</v>
      </c>
      <c r="G28" s="16">
        <v>2952.3</v>
      </c>
      <c r="H28" t="e">
        <f>#REF!+#REF!</f>
        <v>#REF!</v>
      </c>
      <c r="I28">
        <v>64</v>
      </c>
      <c r="J28" s="2" t="e">
        <f>D28+#REF!</f>
        <v>#REF!</v>
      </c>
      <c r="U28" s="12" t="e">
        <f>#REF!+#REF!+#REF!+#REF!+#REF!+#REF!</f>
        <v>#REF!</v>
      </c>
    </row>
    <row r="29" spans="2:22" ht="15.75">
      <c r="B29" s="8" t="s">
        <v>67</v>
      </c>
      <c r="C29" s="8" t="s">
        <v>72</v>
      </c>
      <c r="D29" s="13">
        <v>34</v>
      </c>
      <c r="E29" s="14">
        <v>2826.72</v>
      </c>
      <c r="F29" s="13">
        <v>1</v>
      </c>
      <c r="G29" s="14">
        <v>113.55</v>
      </c>
      <c r="H29" t="e">
        <f>#REF!+#REF!</f>
        <v>#REF!</v>
      </c>
      <c r="J29" s="2" t="e">
        <f>D29+#REF!</f>
        <v>#REF!</v>
      </c>
      <c r="V29" s="12"/>
    </row>
    <row r="30" spans="2:23" ht="15.75">
      <c r="B30" s="8"/>
      <c r="C30" s="17" t="s">
        <v>73</v>
      </c>
      <c r="D30" s="13">
        <v>37</v>
      </c>
      <c r="E30" s="14">
        <v>2718.19</v>
      </c>
      <c r="F30" s="13">
        <v>3</v>
      </c>
      <c r="G30" s="14">
        <v>340.65</v>
      </c>
      <c r="H30" t="e">
        <f>#REF!+#REF!</f>
        <v>#REF!</v>
      </c>
      <c r="I30">
        <v>6</v>
      </c>
      <c r="J30" s="2" t="e">
        <f>D30+#REF!</f>
        <v>#REF!</v>
      </c>
      <c r="R30" s="11" t="e">
        <f>#REF!+#REF!</f>
        <v>#REF!</v>
      </c>
      <c r="V30" s="12" t="e">
        <f>#REF!+#REF!+#REF!+#REF!</f>
        <v>#REF!</v>
      </c>
      <c r="W30" s="12" t="e">
        <f>#REF!+#REF!+#REF!+#REF!+#REF!+#REF!+#REF!+#REF!+#REF!</f>
        <v>#REF!</v>
      </c>
    </row>
    <row r="31" spans="2:22" ht="15.75">
      <c r="B31" s="8" t="s">
        <v>23</v>
      </c>
      <c r="C31" s="8" t="s">
        <v>24</v>
      </c>
      <c r="D31" s="13">
        <v>96</v>
      </c>
      <c r="E31" s="14">
        <v>7431.66</v>
      </c>
      <c r="F31" s="13">
        <v>7</v>
      </c>
      <c r="G31" s="14">
        <v>817.57</v>
      </c>
      <c r="H31" t="e">
        <f>#REF!+#REF!</f>
        <v>#REF!</v>
      </c>
      <c r="I31">
        <v>42</v>
      </c>
      <c r="J31" s="2" t="e">
        <f>D31+#REF!</f>
        <v>#REF!</v>
      </c>
      <c r="U31" s="12" t="e">
        <f>#REF!+#REF!+#REF!+#REF!</f>
        <v>#REF!</v>
      </c>
      <c r="V31" s="28"/>
    </row>
    <row r="32" spans="2:23" ht="15.75" customHeight="1" thickBot="1">
      <c r="B32" s="8"/>
      <c r="C32" s="8" t="s">
        <v>34</v>
      </c>
      <c r="D32" s="13">
        <v>15</v>
      </c>
      <c r="E32" s="14">
        <v>1228.32</v>
      </c>
      <c r="F32" s="13">
        <v>1</v>
      </c>
      <c r="G32" s="14">
        <v>113.55</v>
      </c>
      <c r="H32" t="e">
        <f>#REF!+#REF!</f>
        <v>#REF!</v>
      </c>
      <c r="I32">
        <v>1</v>
      </c>
      <c r="J32" s="2" t="e">
        <f>D32+#REF!</f>
        <v>#REF!</v>
      </c>
      <c r="R32" s="11" t="e">
        <f>#REF!+#REF!</f>
        <v>#REF!</v>
      </c>
      <c r="V32" s="12" t="e">
        <f>#REF!</f>
        <v>#REF!</v>
      </c>
      <c r="W32" s="12" t="e">
        <f>#REF!+#REF!+#REF!+#REF!+#REF!+#REF!</f>
        <v>#REF!</v>
      </c>
    </row>
    <row r="33" spans="2:22" ht="16.5" thickBot="1">
      <c r="B33" s="115" t="s">
        <v>25</v>
      </c>
      <c r="C33" s="115"/>
      <c r="D33" s="22">
        <f>SUM(D8:D32)</f>
        <v>2929</v>
      </c>
      <c r="E33" s="60">
        <f aca="true" t="shared" si="0" ref="E33:S33">SUM(E8:E32)</f>
        <v>232270.91999999998</v>
      </c>
      <c r="F33" s="22">
        <f t="shared" si="0"/>
        <v>444</v>
      </c>
      <c r="G33" s="60">
        <f t="shared" si="0"/>
        <v>53186.59000000001</v>
      </c>
      <c r="H33" s="24" t="e">
        <f t="shared" si="0"/>
        <v>#REF!</v>
      </c>
      <c r="I33" s="15">
        <f t="shared" si="0"/>
        <v>660</v>
      </c>
      <c r="J33" s="15" t="e">
        <f t="shared" si="0"/>
        <v>#REF!</v>
      </c>
      <c r="K33" s="15">
        <f t="shared" si="0"/>
        <v>0</v>
      </c>
      <c r="L33" s="15">
        <f t="shared" si="0"/>
        <v>0</v>
      </c>
      <c r="M33" s="15">
        <f t="shared" si="0"/>
        <v>0</v>
      </c>
      <c r="N33" s="15">
        <f t="shared" si="0"/>
        <v>18</v>
      </c>
      <c r="O33" s="15">
        <f t="shared" si="0"/>
        <v>1963.26</v>
      </c>
      <c r="P33" s="15">
        <f t="shared" si="0"/>
        <v>183</v>
      </c>
      <c r="Q33" s="15">
        <f t="shared" si="0"/>
        <v>12221.17</v>
      </c>
      <c r="R33" s="15" t="e">
        <f t="shared" si="0"/>
        <v>#REF!</v>
      </c>
      <c r="S33" s="15">
        <f t="shared" si="0"/>
        <v>0</v>
      </c>
      <c r="U33" s="30" t="e">
        <f>SUM(U8:U32)</f>
        <v>#REF!</v>
      </c>
      <c r="V33" s="28"/>
    </row>
    <row r="34" spans="4:22" ht="15.75">
      <c r="D34" s="5"/>
      <c r="E34" s="5"/>
      <c r="F34" s="5"/>
      <c r="G34" s="5"/>
      <c r="V34" s="12" t="e">
        <f>SUM(V10:V33)</f>
        <v>#REF!</v>
      </c>
    </row>
    <row r="35" spans="4:7" ht="15.75">
      <c r="D35" s="5"/>
      <c r="E35" s="27"/>
      <c r="F35" s="5"/>
      <c r="G35" s="29"/>
    </row>
    <row r="36" spans="4:7" ht="15.75">
      <c r="D36" s="5"/>
      <c r="E36" s="5"/>
      <c r="F36" s="5"/>
      <c r="G36" s="5"/>
    </row>
    <row r="37" spans="3:22" ht="15.75">
      <c r="C37" s="4"/>
      <c r="V37" s="12"/>
    </row>
  </sheetData>
  <sheetProtection/>
  <mergeCells count="5">
    <mergeCell ref="B2:G2"/>
    <mergeCell ref="B5:C7"/>
    <mergeCell ref="D5:E6"/>
    <mergeCell ref="F5:G6"/>
    <mergeCell ref="B33:C33"/>
  </mergeCells>
  <printOptions/>
  <pageMargins left="0.35433070866141736" right="0" top="0" bottom="0" header="0.5118110236220472" footer="0.5118110236220472"/>
  <pageSetup orientation="landscape" paperSize="9" r:id="rId1"/>
  <headerFooter alignWithMargins="0">
    <oddHeader>&amp;L&amp;"-,Italic"Ministarstvo finasija i socijalnog staranja
Direktorat za informatiku i analitičko-statističke poslove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C2:L41"/>
  <sheetViews>
    <sheetView zoomScalePageLayoutView="0" workbookViewId="0" topLeftCell="A1">
      <selection activeCell="T14" sqref="T14"/>
    </sheetView>
  </sheetViews>
  <sheetFormatPr defaultColWidth="8.796875" defaultRowHeight="15"/>
  <cols>
    <col min="1" max="2" width="9" style="0" customWidth="1"/>
    <col min="3" max="3" width="9.69921875" style="0" bestFit="1" customWidth="1"/>
    <col min="4" max="4" width="11.3984375" style="0" customWidth="1"/>
    <col min="5" max="5" width="8.59765625" style="0" hidden="1" customWidth="1"/>
    <col min="6" max="6" width="15.59765625" style="0" hidden="1" customWidth="1"/>
    <col min="7" max="7" width="8.59765625" style="0" customWidth="1"/>
    <col min="8" max="8" width="15.59765625" style="0" customWidth="1"/>
    <col min="9" max="9" width="8.59765625" style="0" customWidth="1"/>
    <col min="10" max="10" width="15.59765625" style="0" customWidth="1"/>
    <col min="11" max="11" width="8.59765625" style="0" customWidth="1"/>
    <col min="12" max="12" width="15.59765625" style="0" customWidth="1"/>
  </cols>
  <sheetData>
    <row r="1" ht="38.25" customHeight="1"/>
    <row r="2" spans="3:12" ht="40.5" customHeight="1">
      <c r="C2" s="112" t="s">
        <v>83</v>
      </c>
      <c r="D2" s="112"/>
      <c r="E2" s="112"/>
      <c r="F2" s="112"/>
      <c r="G2" s="112"/>
      <c r="H2" s="112"/>
      <c r="I2" s="112"/>
      <c r="J2" s="112"/>
      <c r="K2" s="112"/>
      <c r="L2" s="112"/>
    </row>
    <row r="3" ht="8.25" customHeight="1"/>
    <row r="4" ht="7.5" customHeight="1"/>
    <row r="5" spans="3:12" ht="13.5" customHeight="1">
      <c r="C5" s="116" t="s">
        <v>78</v>
      </c>
      <c r="D5" s="116"/>
      <c r="E5" s="118" t="s">
        <v>75</v>
      </c>
      <c r="F5" s="118"/>
      <c r="G5" s="122" t="s">
        <v>84</v>
      </c>
      <c r="H5" s="123"/>
      <c r="I5" s="122" t="s">
        <v>85</v>
      </c>
      <c r="J5" s="123"/>
      <c r="K5" s="122" t="s">
        <v>76</v>
      </c>
      <c r="L5" s="123"/>
    </row>
    <row r="6" spans="3:12" ht="45.75" customHeight="1">
      <c r="C6" s="116"/>
      <c r="D6" s="116"/>
      <c r="E6" s="118"/>
      <c r="F6" s="118"/>
      <c r="G6" s="124"/>
      <c r="H6" s="125"/>
      <c r="I6" s="124"/>
      <c r="J6" s="125"/>
      <c r="K6" s="124"/>
      <c r="L6" s="125"/>
    </row>
    <row r="7" spans="3:12" ht="17.25" customHeight="1">
      <c r="C7" s="116"/>
      <c r="D7" s="116"/>
      <c r="E7" s="9" t="s">
        <v>4</v>
      </c>
      <c r="F7" s="9" t="s">
        <v>2</v>
      </c>
      <c r="G7" s="9" t="s">
        <v>4</v>
      </c>
      <c r="H7" s="9" t="s">
        <v>2</v>
      </c>
      <c r="I7" s="9" t="s">
        <v>4</v>
      </c>
      <c r="J7" s="9" t="s">
        <v>2</v>
      </c>
      <c r="K7" s="9" t="s">
        <v>4</v>
      </c>
      <c r="L7" s="9" t="s">
        <v>2</v>
      </c>
    </row>
    <row r="8" spans="3:12" ht="15.75">
      <c r="C8" s="110" t="s">
        <v>5</v>
      </c>
      <c r="D8" s="110" t="s">
        <v>6</v>
      </c>
      <c r="E8" s="102"/>
      <c r="F8" s="103"/>
      <c r="G8" s="13">
        <v>477</v>
      </c>
      <c r="H8" s="14">
        <v>124972</v>
      </c>
      <c r="I8" s="13">
        <v>476</v>
      </c>
      <c r="J8" s="14">
        <v>32084.69</v>
      </c>
      <c r="K8" s="13">
        <v>565</v>
      </c>
      <c r="L8" s="14">
        <v>122573.4</v>
      </c>
    </row>
    <row r="9" spans="3:12" ht="15.75">
      <c r="C9" s="110"/>
      <c r="D9" s="110" t="s">
        <v>70</v>
      </c>
      <c r="E9" s="102"/>
      <c r="F9" s="103"/>
      <c r="G9" s="13">
        <v>41</v>
      </c>
      <c r="H9" s="14">
        <v>10762</v>
      </c>
      <c r="I9" s="13">
        <v>41</v>
      </c>
      <c r="J9" s="14">
        <v>2775.22</v>
      </c>
      <c r="K9" s="13">
        <v>49</v>
      </c>
      <c r="L9" s="14">
        <v>10448.88</v>
      </c>
    </row>
    <row r="10" spans="3:12" ht="15.75">
      <c r="C10" s="110"/>
      <c r="D10" s="110" t="s">
        <v>71</v>
      </c>
      <c r="E10" s="102"/>
      <c r="F10" s="103"/>
      <c r="G10" s="13">
        <v>20</v>
      </c>
      <c r="H10" s="14">
        <v>4927</v>
      </c>
      <c r="I10" s="13">
        <v>20</v>
      </c>
      <c r="J10" s="14">
        <v>1270.55</v>
      </c>
      <c r="K10" s="13">
        <v>62</v>
      </c>
      <c r="L10" s="105">
        <v>13262.04</v>
      </c>
    </row>
    <row r="11" spans="3:12" ht="15.75">
      <c r="C11" s="110" t="s">
        <v>68</v>
      </c>
      <c r="D11" s="110" t="s">
        <v>69</v>
      </c>
      <c r="E11" s="102"/>
      <c r="F11" s="103"/>
      <c r="G11" s="13">
        <v>83</v>
      </c>
      <c r="H11" s="14">
        <v>21364</v>
      </c>
      <c r="I11" s="13">
        <v>83</v>
      </c>
      <c r="J11" s="14">
        <v>5509.16</v>
      </c>
      <c r="K11" s="8">
        <v>66</v>
      </c>
      <c r="L11" s="14">
        <v>13864.86</v>
      </c>
    </row>
    <row r="12" spans="3:12" ht="15.75">
      <c r="C12" s="110" t="s">
        <v>45</v>
      </c>
      <c r="D12" s="110" t="s">
        <v>7</v>
      </c>
      <c r="E12" s="102"/>
      <c r="F12" s="103"/>
      <c r="G12" s="13">
        <v>92</v>
      </c>
      <c r="H12" s="14">
        <v>22530</v>
      </c>
      <c r="I12" s="13">
        <v>93</v>
      </c>
      <c r="J12" s="14">
        <v>5877.94</v>
      </c>
      <c r="K12" s="13">
        <v>82</v>
      </c>
      <c r="L12" s="14">
        <v>17079.9</v>
      </c>
    </row>
    <row r="13" spans="3:12" ht="15.75">
      <c r="C13" s="110" t="s">
        <v>29</v>
      </c>
      <c r="D13" s="110" t="s">
        <v>30</v>
      </c>
      <c r="E13" s="102"/>
      <c r="F13" s="103"/>
      <c r="G13" s="13">
        <v>204</v>
      </c>
      <c r="H13" s="14">
        <v>48697</v>
      </c>
      <c r="I13" s="13">
        <v>199</v>
      </c>
      <c r="J13" s="14">
        <v>12982.15</v>
      </c>
      <c r="K13" s="13">
        <v>270</v>
      </c>
      <c r="L13" s="14">
        <v>56865.22</v>
      </c>
    </row>
    <row r="14" spans="3:12" ht="15.75">
      <c r="C14" s="110"/>
      <c r="D14" s="110" t="s">
        <v>31</v>
      </c>
      <c r="E14" s="102"/>
      <c r="F14" s="103"/>
      <c r="G14" s="13">
        <v>8</v>
      </c>
      <c r="H14" s="14">
        <v>2114</v>
      </c>
      <c r="I14" s="13">
        <v>8</v>
      </c>
      <c r="J14" s="14">
        <v>545.14</v>
      </c>
      <c r="K14" s="13">
        <v>8</v>
      </c>
      <c r="L14" s="14">
        <v>1607.52</v>
      </c>
    </row>
    <row r="15" spans="3:12" ht="15.75">
      <c r="C15" s="110"/>
      <c r="D15" s="110" t="s">
        <v>32</v>
      </c>
      <c r="E15" s="102"/>
      <c r="F15" s="103"/>
      <c r="G15" s="13">
        <v>11</v>
      </c>
      <c r="H15" s="14">
        <v>2336</v>
      </c>
      <c r="I15" s="13">
        <v>11</v>
      </c>
      <c r="J15" s="14">
        <v>602.4</v>
      </c>
      <c r="K15" s="13">
        <v>8</v>
      </c>
      <c r="L15" s="14">
        <v>1607.52</v>
      </c>
    </row>
    <row r="16" spans="3:12" ht="15.75">
      <c r="C16" s="110" t="s">
        <v>8</v>
      </c>
      <c r="D16" s="110" t="s">
        <v>9</v>
      </c>
      <c r="E16" s="102"/>
      <c r="F16" s="103"/>
      <c r="G16" s="13">
        <v>106</v>
      </c>
      <c r="H16" s="14">
        <v>26727</v>
      </c>
      <c r="I16" s="13">
        <v>106</v>
      </c>
      <c r="J16" s="14">
        <v>6910.46</v>
      </c>
      <c r="K16" s="13">
        <v>149</v>
      </c>
      <c r="L16" s="14">
        <v>32954.16</v>
      </c>
    </row>
    <row r="17" spans="3:12" ht="15.75">
      <c r="C17" s="110"/>
      <c r="D17" s="110" t="s">
        <v>10</v>
      </c>
      <c r="E17" s="13"/>
      <c r="F17" s="14"/>
      <c r="G17" s="13">
        <v>40</v>
      </c>
      <c r="H17" s="14">
        <v>9999</v>
      </c>
      <c r="I17" s="13">
        <v>40</v>
      </c>
      <c r="J17" s="14">
        <v>2578.47</v>
      </c>
      <c r="K17" s="13">
        <v>78</v>
      </c>
      <c r="L17" s="14">
        <v>16878.96</v>
      </c>
    </row>
    <row r="18" spans="3:12" ht="15.75">
      <c r="C18" s="110" t="s">
        <v>11</v>
      </c>
      <c r="D18" s="110" t="s">
        <v>12</v>
      </c>
      <c r="E18" s="102"/>
      <c r="F18" s="103"/>
      <c r="G18" s="13">
        <v>76</v>
      </c>
      <c r="H18" s="14">
        <v>21226</v>
      </c>
      <c r="I18" s="13">
        <v>76</v>
      </c>
      <c r="J18" s="14">
        <v>5473.54</v>
      </c>
      <c r="K18" s="13">
        <v>62</v>
      </c>
      <c r="L18" s="14">
        <v>14065.8</v>
      </c>
    </row>
    <row r="19" spans="3:12" ht="15.75">
      <c r="C19" s="110"/>
      <c r="D19" s="110" t="s">
        <v>13</v>
      </c>
      <c r="E19" s="102"/>
      <c r="F19" s="103"/>
      <c r="G19" s="13">
        <v>52</v>
      </c>
      <c r="H19" s="14">
        <v>13454</v>
      </c>
      <c r="I19" s="13">
        <v>52</v>
      </c>
      <c r="J19" s="14">
        <v>3469.42</v>
      </c>
      <c r="K19" s="13">
        <v>27</v>
      </c>
      <c r="L19" s="14">
        <v>6028.2</v>
      </c>
    </row>
    <row r="20" spans="3:12" ht="15.75">
      <c r="C20" s="110"/>
      <c r="D20" s="110" t="s">
        <v>14</v>
      </c>
      <c r="E20" s="13"/>
      <c r="F20" s="14"/>
      <c r="G20" s="13">
        <v>65</v>
      </c>
      <c r="H20" s="14">
        <v>17894</v>
      </c>
      <c r="I20" s="13">
        <v>65</v>
      </c>
      <c r="J20" s="14">
        <v>4614.3</v>
      </c>
      <c r="K20" s="13">
        <v>63</v>
      </c>
      <c r="L20" s="14">
        <v>13663.92</v>
      </c>
    </row>
    <row r="21" spans="3:12" ht="15.75">
      <c r="C21" s="110" t="s">
        <v>15</v>
      </c>
      <c r="D21" s="110" t="s">
        <v>16</v>
      </c>
      <c r="E21" s="102"/>
      <c r="F21" s="103"/>
      <c r="G21" s="13">
        <v>106</v>
      </c>
      <c r="H21" s="14">
        <v>28798</v>
      </c>
      <c r="I21" s="13">
        <v>106</v>
      </c>
      <c r="J21" s="14">
        <v>7426.14</v>
      </c>
      <c r="K21" s="13">
        <v>106</v>
      </c>
      <c r="L21" s="14">
        <v>21500.58</v>
      </c>
    </row>
    <row r="22" spans="3:12" ht="15.75">
      <c r="C22" s="110" t="s">
        <v>17</v>
      </c>
      <c r="D22" s="110" t="s">
        <v>18</v>
      </c>
      <c r="E22" s="102"/>
      <c r="F22" s="103"/>
      <c r="G22" s="13">
        <v>87</v>
      </c>
      <c r="H22" s="14">
        <v>20705</v>
      </c>
      <c r="I22" s="13">
        <v>87</v>
      </c>
      <c r="J22" s="14">
        <v>5321.23</v>
      </c>
      <c r="K22" s="13">
        <v>90</v>
      </c>
      <c r="L22" s="14">
        <v>18888.36</v>
      </c>
    </row>
    <row r="23" spans="3:12" ht="15.75">
      <c r="C23" s="110"/>
      <c r="D23" s="110" t="s">
        <v>26</v>
      </c>
      <c r="E23" s="13"/>
      <c r="F23" s="14"/>
      <c r="G23" s="13">
        <v>7</v>
      </c>
      <c r="H23" s="14">
        <v>1707</v>
      </c>
      <c r="I23" s="13">
        <v>7</v>
      </c>
      <c r="J23" s="14">
        <v>440.19</v>
      </c>
      <c r="K23" s="13">
        <v>17</v>
      </c>
      <c r="L23" s="14">
        <v>3817.86</v>
      </c>
    </row>
    <row r="24" spans="3:12" ht="15.75">
      <c r="C24" s="110"/>
      <c r="D24" s="110" t="s">
        <v>47</v>
      </c>
      <c r="E24" s="102"/>
      <c r="F24" s="103"/>
      <c r="G24" s="13">
        <v>1</v>
      </c>
      <c r="H24" s="14">
        <v>193</v>
      </c>
      <c r="I24" s="13">
        <v>0</v>
      </c>
      <c r="J24" s="14">
        <v>0</v>
      </c>
      <c r="K24" s="13">
        <v>18</v>
      </c>
      <c r="L24" s="14">
        <v>3817.86</v>
      </c>
    </row>
    <row r="25" spans="3:12" ht="15.75">
      <c r="C25" s="110" t="s">
        <v>19</v>
      </c>
      <c r="D25" s="110" t="s">
        <v>20</v>
      </c>
      <c r="E25" s="102"/>
      <c r="F25" s="103"/>
      <c r="G25" s="13">
        <v>21</v>
      </c>
      <c r="H25" s="14">
        <v>5622</v>
      </c>
      <c r="I25" s="13">
        <v>21</v>
      </c>
      <c r="J25" s="14">
        <v>1431.18</v>
      </c>
      <c r="K25" s="13">
        <v>50</v>
      </c>
      <c r="L25" s="14">
        <v>10448.88</v>
      </c>
    </row>
    <row r="26" spans="3:12" ht="15.75">
      <c r="C26" s="110"/>
      <c r="D26" s="110" t="s">
        <v>48</v>
      </c>
      <c r="E26" s="102"/>
      <c r="F26" s="103"/>
      <c r="G26" s="13">
        <v>7</v>
      </c>
      <c r="H26" s="14">
        <v>1994</v>
      </c>
      <c r="I26" s="13">
        <v>7</v>
      </c>
      <c r="J26" s="14">
        <v>514.18</v>
      </c>
      <c r="K26" s="13">
        <v>19</v>
      </c>
      <c r="L26" s="14">
        <v>3817.86</v>
      </c>
    </row>
    <row r="27" spans="3:12" ht="15.75">
      <c r="C27" s="110" t="s">
        <v>35</v>
      </c>
      <c r="D27" s="110" t="s">
        <v>33</v>
      </c>
      <c r="E27" s="102"/>
      <c r="F27" s="103"/>
      <c r="G27" s="13">
        <v>66</v>
      </c>
      <c r="H27" s="14">
        <v>15798</v>
      </c>
      <c r="I27" s="13">
        <v>66</v>
      </c>
      <c r="J27" s="14">
        <v>4073.9</v>
      </c>
      <c r="K27" s="13">
        <v>122</v>
      </c>
      <c r="L27" s="14">
        <v>26122.2</v>
      </c>
    </row>
    <row r="28" spans="3:12" ht="15.75">
      <c r="C28" s="110" t="s">
        <v>21</v>
      </c>
      <c r="D28" s="110" t="s">
        <v>22</v>
      </c>
      <c r="E28" s="102"/>
      <c r="F28" s="103"/>
      <c r="G28" s="106">
        <v>152</v>
      </c>
      <c r="H28" s="16">
        <v>35811</v>
      </c>
      <c r="I28" s="13">
        <v>151</v>
      </c>
      <c r="J28" s="14">
        <v>12305.26</v>
      </c>
      <c r="K28" s="13">
        <v>221</v>
      </c>
      <c r="L28" s="16">
        <v>48828.42</v>
      </c>
    </row>
    <row r="29" spans="3:12" ht="15.75">
      <c r="C29" s="110" t="s">
        <v>67</v>
      </c>
      <c r="D29" s="110" t="s">
        <v>72</v>
      </c>
      <c r="E29" s="13"/>
      <c r="F29" s="14"/>
      <c r="G29" s="13">
        <v>32</v>
      </c>
      <c r="H29" s="14">
        <v>8245</v>
      </c>
      <c r="I29" s="13">
        <v>32</v>
      </c>
      <c r="J29" s="14">
        <v>2126.13</v>
      </c>
      <c r="K29" s="13">
        <v>47</v>
      </c>
      <c r="L29" s="14">
        <v>9846.06</v>
      </c>
    </row>
    <row r="30" spans="3:12" ht="15.75">
      <c r="C30" s="110"/>
      <c r="D30" s="111" t="s">
        <v>73</v>
      </c>
      <c r="E30" s="102"/>
      <c r="F30" s="103"/>
      <c r="G30" s="13">
        <v>20</v>
      </c>
      <c r="H30" s="14">
        <v>4997</v>
      </c>
      <c r="I30" s="13">
        <v>20</v>
      </c>
      <c r="J30" s="14">
        <v>1288.61</v>
      </c>
      <c r="K30" s="13">
        <v>32</v>
      </c>
      <c r="L30" s="14">
        <v>6430.08</v>
      </c>
    </row>
    <row r="31" spans="3:12" ht="15.75">
      <c r="C31" s="110" t="s">
        <v>23</v>
      </c>
      <c r="D31" s="110" t="s">
        <v>24</v>
      </c>
      <c r="E31" s="102"/>
      <c r="F31" s="103"/>
      <c r="G31" s="13">
        <v>51</v>
      </c>
      <c r="H31" s="14">
        <v>11622</v>
      </c>
      <c r="I31" s="13">
        <v>51</v>
      </c>
      <c r="J31" s="14">
        <v>2997.02</v>
      </c>
      <c r="K31" s="13">
        <v>115</v>
      </c>
      <c r="L31" s="14">
        <v>23911.86</v>
      </c>
    </row>
    <row r="32" spans="3:12" ht="15.75" customHeight="1">
      <c r="C32" s="110"/>
      <c r="D32" s="110" t="s">
        <v>34</v>
      </c>
      <c r="E32" s="102"/>
      <c r="F32" s="103"/>
      <c r="G32" s="13">
        <v>23</v>
      </c>
      <c r="H32" s="14">
        <v>5647</v>
      </c>
      <c r="I32" s="13">
        <v>23</v>
      </c>
      <c r="J32" s="14">
        <v>1456.23</v>
      </c>
      <c r="K32" s="13">
        <v>13</v>
      </c>
      <c r="L32" s="14">
        <v>2813.16</v>
      </c>
    </row>
    <row r="33" spans="3:12" ht="15.75">
      <c r="C33" s="115" t="s">
        <v>25</v>
      </c>
      <c r="D33" s="115"/>
      <c r="E33" s="22">
        <f aca="true" t="shared" si="0" ref="E33:J33">SUM(E8:E32)</f>
        <v>0</v>
      </c>
      <c r="F33" s="60">
        <f t="shared" si="0"/>
        <v>0</v>
      </c>
      <c r="G33" s="22">
        <f t="shared" si="0"/>
        <v>1848</v>
      </c>
      <c r="H33" s="60">
        <f t="shared" si="0"/>
        <v>468141</v>
      </c>
      <c r="I33" s="22">
        <f t="shared" si="0"/>
        <v>1841</v>
      </c>
      <c r="J33" s="60">
        <f t="shared" si="0"/>
        <v>124073.50999999998</v>
      </c>
      <c r="K33" s="22">
        <f>SUM(K8:K32)</f>
        <v>2339</v>
      </c>
      <c r="L33" s="60">
        <f>SUM(L8:L32)</f>
        <v>501143.55999999994</v>
      </c>
    </row>
    <row r="34" spans="5:12" ht="15.75">
      <c r="E34" s="5"/>
      <c r="F34" s="5"/>
      <c r="G34" s="5"/>
      <c r="H34" s="5"/>
      <c r="I34" s="5"/>
      <c r="J34" s="5"/>
      <c r="K34" s="5"/>
      <c r="L34" s="5"/>
    </row>
    <row r="35" spans="5:12" ht="15.75">
      <c r="E35" s="5"/>
      <c r="F35" s="27"/>
      <c r="G35" s="27"/>
      <c r="H35" s="27"/>
      <c r="I35" s="5"/>
      <c r="J35" s="5"/>
      <c r="K35" s="5"/>
      <c r="L35" s="5"/>
    </row>
    <row r="36" spans="5:12" ht="15.75">
      <c r="E36" s="5"/>
      <c r="F36" s="5"/>
      <c r="G36" s="5"/>
      <c r="H36" s="5"/>
      <c r="I36" s="5"/>
      <c r="J36" s="5"/>
      <c r="K36" s="5"/>
      <c r="L36" s="5"/>
    </row>
    <row r="37" spans="5:12" ht="15.75">
      <c r="E37" s="5"/>
      <c r="F37" s="5"/>
      <c r="G37" s="5"/>
      <c r="H37" s="5"/>
      <c r="I37" s="5"/>
      <c r="J37" s="5"/>
      <c r="K37" s="5"/>
      <c r="L37" s="5"/>
    </row>
    <row r="38" ht="15.75">
      <c r="D38" s="4"/>
    </row>
    <row r="41" spans="10:12" ht="15.75">
      <c r="J41" s="31"/>
      <c r="K41" s="31"/>
      <c r="L41" s="31"/>
    </row>
  </sheetData>
  <sheetProtection/>
  <mergeCells count="7">
    <mergeCell ref="C33:D33"/>
    <mergeCell ref="C2:L2"/>
    <mergeCell ref="C5:D7"/>
    <mergeCell ref="E5:F6"/>
    <mergeCell ref="G5:H6"/>
    <mergeCell ref="I5:J6"/>
    <mergeCell ref="K5:L6"/>
  </mergeCells>
  <printOptions/>
  <pageMargins left="0.35433070866141736" right="0" top="0" bottom="0" header="0.5118110236220472" footer="0.5118110236220472"/>
  <pageSetup orientation="landscape" paperSize="9" r:id="rId1"/>
  <headerFooter alignWithMargins="0">
    <oddHeader>&amp;L&amp;"-,Italic"Ministarstvo finasija i socijalnog staranja
Direktorat za informatiku i analitičko-statističke poslove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28"/>
  <sheetViews>
    <sheetView zoomScalePageLayoutView="0" workbookViewId="0" topLeftCell="A1">
      <selection activeCell="P12" sqref="P12"/>
    </sheetView>
  </sheetViews>
  <sheetFormatPr defaultColWidth="8.796875" defaultRowHeight="15"/>
  <cols>
    <col min="1" max="1" width="5.5" style="0" customWidth="1"/>
    <col min="2" max="2" width="7.5" style="0" customWidth="1"/>
    <col min="3" max="3" width="43.09765625" style="0" customWidth="1"/>
    <col min="4" max="4" width="0" style="0" hidden="1" customWidth="1"/>
    <col min="5" max="5" width="10.8984375" style="0" customWidth="1"/>
    <col min="6" max="6" width="9.8984375" style="0" customWidth="1"/>
    <col min="7" max="7" width="13.3984375" style="0" customWidth="1"/>
    <col min="8" max="9" width="0" style="0" hidden="1" customWidth="1"/>
    <col min="10" max="10" width="23.5" style="0" customWidth="1"/>
    <col min="11" max="11" width="12.09765625" style="0" customWidth="1"/>
    <col min="12" max="12" width="9.8984375" style="0" bestFit="1" customWidth="1"/>
    <col min="14" max="14" width="11.3984375" style="0" bestFit="1" customWidth="1"/>
    <col min="15" max="15" width="9.8984375" style="0" bestFit="1" customWidth="1"/>
    <col min="18" max="18" width="9.8984375" style="0" bestFit="1" customWidth="1"/>
  </cols>
  <sheetData>
    <row r="1" spans="1:11" ht="39.75" customHeight="1">
      <c r="A1" s="149" t="s">
        <v>88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</row>
    <row r="2" ht="16.5" thickBot="1"/>
    <row r="3" spans="1:11" ht="54.75" thickBot="1">
      <c r="A3" s="36" t="s">
        <v>53</v>
      </c>
      <c r="B3" s="37" t="s">
        <v>54</v>
      </c>
      <c r="C3" s="38" t="s">
        <v>55</v>
      </c>
      <c r="D3" s="39" t="s">
        <v>56</v>
      </c>
      <c r="E3" s="158" t="s">
        <v>57</v>
      </c>
      <c r="F3" s="159"/>
      <c r="G3" s="40" t="s">
        <v>58</v>
      </c>
      <c r="H3" s="41"/>
      <c r="I3" s="41"/>
      <c r="J3" s="42" t="s">
        <v>59</v>
      </c>
      <c r="K3" s="43" t="s">
        <v>60</v>
      </c>
    </row>
    <row r="4" spans="1:11" ht="18">
      <c r="A4" s="150">
        <v>1</v>
      </c>
      <c r="B4" s="152">
        <v>4211</v>
      </c>
      <c r="C4" s="154" t="s">
        <v>41</v>
      </c>
      <c r="D4" s="44"/>
      <c r="E4" s="143">
        <f>'I '!C32</f>
        <v>7186</v>
      </c>
      <c r="F4" s="143">
        <f>'I '!D32</f>
        <v>13814</v>
      </c>
      <c r="G4" s="156">
        <f>'I '!E32</f>
        <v>369224.91000000003</v>
      </c>
      <c r="H4" s="45"/>
      <c r="I4" s="45"/>
      <c r="J4" s="145" t="s">
        <v>89</v>
      </c>
      <c r="K4" s="129" t="s">
        <v>92</v>
      </c>
    </row>
    <row r="5" spans="1:11" ht="18.75" thickBot="1">
      <c r="A5" s="151"/>
      <c r="B5" s="153"/>
      <c r="C5" s="155"/>
      <c r="D5" s="46">
        <v>18567</v>
      </c>
      <c r="E5" s="144"/>
      <c r="F5" s="144"/>
      <c r="G5" s="157"/>
      <c r="H5" s="47"/>
      <c r="I5" s="47"/>
      <c r="J5" s="146"/>
      <c r="K5" s="130"/>
    </row>
    <row r="6" spans="1:11" ht="18">
      <c r="A6" s="150">
        <v>2</v>
      </c>
      <c r="B6" s="163">
        <v>4213</v>
      </c>
      <c r="C6" s="165" t="s">
        <v>39</v>
      </c>
      <c r="D6" s="48"/>
      <c r="E6" s="147">
        <f>'I '!F32</f>
        <v>8271</v>
      </c>
      <c r="F6" s="147">
        <f>'I '!G32</f>
        <v>28037</v>
      </c>
      <c r="G6" s="167">
        <f>'I '!H32</f>
        <v>808798.6799999999</v>
      </c>
      <c r="H6" s="49"/>
      <c r="I6" s="49"/>
      <c r="J6" s="145" t="s">
        <v>89</v>
      </c>
      <c r="K6" s="129" t="s">
        <v>92</v>
      </c>
    </row>
    <row r="7" spans="1:11" ht="18.75" thickBot="1">
      <c r="A7" s="151"/>
      <c r="B7" s="164"/>
      <c r="C7" s="166"/>
      <c r="D7" s="50">
        <v>39030</v>
      </c>
      <c r="E7" s="148"/>
      <c r="F7" s="148"/>
      <c r="G7" s="168"/>
      <c r="H7" s="162"/>
      <c r="I7" s="49"/>
      <c r="J7" s="146"/>
      <c r="K7" s="130"/>
    </row>
    <row r="8" spans="1:11" ht="18">
      <c r="A8" s="51">
        <v>3</v>
      </c>
      <c r="B8" s="52">
        <v>4213</v>
      </c>
      <c r="C8" s="53" t="s">
        <v>61</v>
      </c>
      <c r="D8" s="54"/>
      <c r="E8" s="169">
        <f>' II'!L31</f>
        <v>57</v>
      </c>
      <c r="F8" s="170"/>
      <c r="G8" s="94">
        <f>' II'!M31</f>
        <v>19901.099999999995</v>
      </c>
      <c r="H8" s="162"/>
      <c r="I8" s="49"/>
      <c r="J8" s="74" t="s">
        <v>89</v>
      </c>
      <c r="K8" s="75" t="s">
        <v>92</v>
      </c>
    </row>
    <row r="9" spans="1:11" ht="54">
      <c r="A9" s="55">
        <v>4</v>
      </c>
      <c r="B9" s="56">
        <v>4213</v>
      </c>
      <c r="C9" s="57" t="s">
        <v>62</v>
      </c>
      <c r="D9" s="58"/>
      <c r="E9" s="137">
        <f>' II'!D31</f>
        <v>1634</v>
      </c>
      <c r="F9" s="138"/>
      <c r="G9" s="97">
        <f>' II'!F31</f>
        <v>247324.89</v>
      </c>
      <c r="H9" s="162"/>
      <c r="I9" s="59"/>
      <c r="J9" s="6" t="s">
        <v>90</v>
      </c>
      <c r="K9" s="75" t="s">
        <v>92</v>
      </c>
    </row>
    <row r="10" spans="1:11" ht="54.75">
      <c r="A10" s="55">
        <v>5</v>
      </c>
      <c r="B10" s="56">
        <v>4213</v>
      </c>
      <c r="C10" s="57" t="s">
        <v>63</v>
      </c>
      <c r="D10" s="58"/>
      <c r="E10" s="137">
        <f>' II'!G31</f>
        <v>144</v>
      </c>
      <c r="F10" s="138"/>
      <c r="G10" s="97">
        <f>' II'!I31</f>
        <v>11262.399999999998</v>
      </c>
      <c r="H10" s="61"/>
      <c r="I10" s="59"/>
      <c r="J10" s="6" t="s">
        <v>90</v>
      </c>
      <c r="K10" s="75" t="s">
        <v>92</v>
      </c>
    </row>
    <row r="11" spans="1:11" ht="18">
      <c r="A11" s="55">
        <v>6</v>
      </c>
      <c r="B11" s="56">
        <v>4214</v>
      </c>
      <c r="C11" s="57" t="s">
        <v>64</v>
      </c>
      <c r="D11" s="58">
        <v>5836</v>
      </c>
      <c r="E11" s="137">
        <f>'III '!D33</f>
        <v>2929</v>
      </c>
      <c r="F11" s="138"/>
      <c r="G11" s="139">
        <f>'III '!E33</f>
        <v>232270.91999999998</v>
      </c>
      <c r="H11" s="140"/>
      <c r="I11" s="49"/>
      <c r="J11" s="74" t="s">
        <v>89</v>
      </c>
      <c r="K11" s="75" t="s">
        <v>92</v>
      </c>
    </row>
    <row r="12" spans="1:12" ht="18">
      <c r="A12" s="55">
        <v>7</v>
      </c>
      <c r="B12" s="56">
        <v>4214</v>
      </c>
      <c r="C12" s="57" t="s">
        <v>65</v>
      </c>
      <c r="D12" s="58"/>
      <c r="E12" s="137">
        <f>'III '!F33</f>
        <v>444</v>
      </c>
      <c r="F12" s="138"/>
      <c r="G12" s="98">
        <f>'III '!G33</f>
        <v>53186.59000000001</v>
      </c>
      <c r="H12" s="99"/>
      <c r="I12" s="49"/>
      <c r="J12" s="74" t="s">
        <v>89</v>
      </c>
      <c r="K12" s="75" t="s">
        <v>92</v>
      </c>
      <c r="L12" s="100"/>
    </row>
    <row r="13" spans="1:12" ht="18">
      <c r="A13" s="55">
        <v>8</v>
      </c>
      <c r="B13" s="56">
        <v>4215</v>
      </c>
      <c r="C13" s="57" t="s">
        <v>66</v>
      </c>
      <c r="D13" s="58">
        <v>4545</v>
      </c>
      <c r="E13" s="137">
        <f>'I '!K32</f>
        <v>18631</v>
      </c>
      <c r="F13" s="138"/>
      <c r="G13" s="95">
        <f>'I '!L32</f>
        <v>1289900.37</v>
      </c>
      <c r="H13" s="141"/>
      <c r="I13" s="49"/>
      <c r="J13" s="74" t="s">
        <v>89</v>
      </c>
      <c r="K13" s="75" t="s">
        <v>92</v>
      </c>
      <c r="L13" s="101"/>
    </row>
    <row r="14" spans="1:12" ht="18">
      <c r="A14" s="55">
        <v>9</v>
      </c>
      <c r="B14" s="56">
        <v>4215</v>
      </c>
      <c r="C14" s="57" t="s">
        <v>36</v>
      </c>
      <c r="D14" s="58">
        <v>1166</v>
      </c>
      <c r="E14" s="137">
        <f>'I '!I32</f>
        <v>2765</v>
      </c>
      <c r="F14" s="138"/>
      <c r="G14" s="95">
        <f>'I '!J32</f>
        <v>514031.85999999987</v>
      </c>
      <c r="H14" s="142"/>
      <c r="I14" s="59"/>
      <c r="J14" s="74" t="s">
        <v>89</v>
      </c>
      <c r="K14" s="75" t="s">
        <v>92</v>
      </c>
      <c r="L14" s="100"/>
    </row>
    <row r="15" spans="1:15" ht="37.5" customHeight="1">
      <c r="A15" s="55">
        <v>10</v>
      </c>
      <c r="B15" s="56">
        <v>4215</v>
      </c>
      <c r="C15" s="82" t="s">
        <v>76</v>
      </c>
      <c r="D15" s="79"/>
      <c r="E15" s="137">
        <f>' IV -ISPRAVNA'!K33</f>
        <v>2339</v>
      </c>
      <c r="F15" s="138"/>
      <c r="G15" s="95">
        <f>' IV -ISPRAVNA'!L33</f>
        <v>501143.55999999994</v>
      </c>
      <c r="H15" s="104"/>
      <c r="I15" s="59"/>
      <c r="J15" s="74" t="s">
        <v>89</v>
      </c>
      <c r="K15" s="75" t="s">
        <v>92</v>
      </c>
      <c r="O15" s="12"/>
    </row>
    <row r="16" spans="1:15" ht="37.5" customHeight="1">
      <c r="A16" s="55">
        <v>11</v>
      </c>
      <c r="B16" s="62">
        <v>4217</v>
      </c>
      <c r="C16" s="80" t="s">
        <v>77</v>
      </c>
      <c r="D16" s="83"/>
      <c r="E16" s="137">
        <f>'I '!M32</f>
        <v>427</v>
      </c>
      <c r="F16" s="138"/>
      <c r="G16" s="160">
        <f>'I '!N32</f>
        <v>122791.77</v>
      </c>
      <c r="H16" s="161"/>
      <c r="I16" s="59"/>
      <c r="J16" s="74" t="s">
        <v>89</v>
      </c>
      <c r="K16" s="75" t="s">
        <v>92</v>
      </c>
      <c r="O16" s="12"/>
    </row>
    <row r="17" spans="1:11" ht="36.75" hidden="1" thickBot="1">
      <c r="A17" s="55">
        <v>12</v>
      </c>
      <c r="B17" s="62">
        <v>4218</v>
      </c>
      <c r="C17" s="107" t="s">
        <v>75</v>
      </c>
      <c r="D17" s="81"/>
      <c r="E17" s="135">
        <f>' IV -ISPRAVNA'!E33</f>
        <v>0</v>
      </c>
      <c r="F17" s="136"/>
      <c r="G17" s="96">
        <f>' IV -ISPRAVNA'!F33</f>
        <v>0</v>
      </c>
      <c r="H17" s="104"/>
      <c r="I17" s="59"/>
      <c r="J17" s="74" t="s">
        <v>79</v>
      </c>
      <c r="K17" s="75" t="s">
        <v>80</v>
      </c>
    </row>
    <row r="18" spans="1:11" ht="36.75" thickBot="1">
      <c r="A18" s="55">
        <v>12</v>
      </c>
      <c r="B18" s="76">
        <v>4218</v>
      </c>
      <c r="C18" s="108" t="s">
        <v>87</v>
      </c>
      <c r="D18" s="69"/>
      <c r="E18" s="131">
        <f>' IV -ISPRAVNA'!G33</f>
        <v>1848</v>
      </c>
      <c r="F18" s="132"/>
      <c r="G18" s="133">
        <f>' IV -ISPRAVNA'!H33</f>
        <v>468141</v>
      </c>
      <c r="H18" s="134"/>
      <c r="I18" s="69"/>
      <c r="J18" s="74" t="s">
        <v>89</v>
      </c>
      <c r="K18" s="75" t="s">
        <v>92</v>
      </c>
    </row>
    <row r="19" spans="1:11" ht="36.75" thickBot="1">
      <c r="A19" s="109">
        <v>13</v>
      </c>
      <c r="B19" s="77">
        <v>4218</v>
      </c>
      <c r="C19" s="70" t="s">
        <v>86</v>
      </c>
      <c r="D19" s="71"/>
      <c r="E19" s="126">
        <f>' IV -ISPRAVNA'!I33</f>
        <v>1841</v>
      </c>
      <c r="F19" s="126"/>
      <c r="G19" s="127">
        <f>' IV -ISPRAVNA'!J33</f>
        <v>124073.50999999998</v>
      </c>
      <c r="H19" s="128"/>
      <c r="I19" s="63"/>
      <c r="J19" s="78" t="s">
        <v>91</v>
      </c>
      <c r="K19" s="73" t="s">
        <v>92</v>
      </c>
    </row>
    <row r="20" spans="7:10" ht="15.75">
      <c r="G20" s="100"/>
      <c r="J20" s="12"/>
    </row>
    <row r="21" spans="7:14" ht="15.75">
      <c r="G21" s="12"/>
      <c r="N21" s="12"/>
    </row>
    <row r="22" ht="15.75">
      <c r="G22" s="84"/>
    </row>
    <row r="23" ht="15.75">
      <c r="G23" s="12"/>
    </row>
    <row r="24" spans="3:18" ht="15.75">
      <c r="C24" s="12"/>
      <c r="G24" s="92"/>
      <c r="N24" s="12"/>
      <c r="R24" s="93"/>
    </row>
    <row r="28" ht="15.75">
      <c r="G28" s="93"/>
    </row>
  </sheetData>
  <sheetProtection/>
  <mergeCells count="36">
    <mergeCell ref="E16:F16"/>
    <mergeCell ref="G16:H16"/>
    <mergeCell ref="K6:K7"/>
    <mergeCell ref="H7:H9"/>
    <mergeCell ref="A6:A7"/>
    <mergeCell ref="B6:B7"/>
    <mergeCell ref="C6:C7"/>
    <mergeCell ref="G6:G7"/>
    <mergeCell ref="J6:J7"/>
    <mergeCell ref="E8:F8"/>
    <mergeCell ref="A1:K1"/>
    <mergeCell ref="A4:A5"/>
    <mergeCell ref="B4:B5"/>
    <mergeCell ref="C4:C5"/>
    <mergeCell ref="G4:G5"/>
    <mergeCell ref="E3:F3"/>
    <mergeCell ref="E12:F12"/>
    <mergeCell ref="H13:H14"/>
    <mergeCell ref="F4:F5"/>
    <mergeCell ref="J4:J5"/>
    <mergeCell ref="F6:F7"/>
    <mergeCell ref="E4:E5"/>
    <mergeCell ref="E13:F13"/>
    <mergeCell ref="E14:F14"/>
    <mergeCell ref="E6:E7"/>
    <mergeCell ref="E9:F9"/>
    <mergeCell ref="E19:F19"/>
    <mergeCell ref="G19:H19"/>
    <mergeCell ref="K4:K5"/>
    <mergeCell ref="E18:F18"/>
    <mergeCell ref="G18:H18"/>
    <mergeCell ref="E17:F17"/>
    <mergeCell ref="E10:F10"/>
    <mergeCell ref="E11:F11"/>
    <mergeCell ref="E15:F15"/>
    <mergeCell ref="G11:H11"/>
  </mergeCells>
  <printOptions/>
  <pageMargins left="0" right="0" top="0.7480314960629921" bottom="0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Nina</dc:creator>
  <cp:keywords/>
  <dc:description/>
  <cp:lastModifiedBy>Karolina Bjelanovic</cp:lastModifiedBy>
  <cp:lastPrinted>2021-11-04T11:47:44Z</cp:lastPrinted>
  <dcterms:created xsi:type="dcterms:W3CDTF">2004-03-12T09:29:14Z</dcterms:created>
  <dcterms:modified xsi:type="dcterms:W3CDTF">2021-11-04T12:02:34Z</dcterms:modified>
  <cp:category/>
  <cp:version/>
  <cp:contentType/>
  <cp:contentStatus/>
</cp:coreProperties>
</file>