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1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<sst xmlns="http://schemas.openxmlformats.org/spreadsheetml/2006/main" count="264" uniqueCount="94">
  <si>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</si>
  <si>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</si>
  <si>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</si>
  <si>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</si>
  <si>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</si>
  <si>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</si>
  <si>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</si>
  <si>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</si>
  <si>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</si>
  <si>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</si>
  <si>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</si>
  <si>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</si>
  <si>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</si>
  <si>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</si>
  <si>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</si>
  <si>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</si>
  <si>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</si>
  <si>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</si>
  <si>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</si>
  <si>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</si>
  <si>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</si>
  <si>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</si>
  <si>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</si>
  <si>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</si>
  <si>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</si>
  <si>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</si>
  <si>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</si>
  <si>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</si>
  <si>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</si>
  <si>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</si>
  <si>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</si>
  <si>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</si>
  <si>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</si>
  <si>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</si>
  <si>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</si>
  <si>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</si>
  <si>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</si>
  <si>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</si>
  <si>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</si>
  <si>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</si>
  <si>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</si>
  <si>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</si>
  <si>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</si>
  <si>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</si>
  <si>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</si>
  <si>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</si>
  <si>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</si>
  <si>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</si>
  <si>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</si>
  <si>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</si>
  <si>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</si>
  <si>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</si>
  <si>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</si>
  <si>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</si>
  <si>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</si>
  <si>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</si>
  <si>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</si>
  <si>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</si>
  <si>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</si>
  <si>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</si>
  <si>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</si>
  <si>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</si>
  <si>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</si>
  <si>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</si>
  <si>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</si>
  <si>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</si>
  <si>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</si>
  <si>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</si>
  <si>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</si>
  <si>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</si>
  <si>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</si>
  <si>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</si>
  <si>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</si>
  <si>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</si>
  <si>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</si>
  <si>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</si>
  <si>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</si>
  <si>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</si>
  <si>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</si>
  <si>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</si>
  <si>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</si>
  <si>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</si>
  <si>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</si>
  <si>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</si>
  <si>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</si>
  <si>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APRIL  2021 .GODINE</t>
  </si>
  <si>
    <t xml:space="preserve">                        REKAPITULAR ZA APRIL  2021.godine</t>
  </si>
  <si>
    <t xml:space="preserve">                        REKAPITULAR ZA APRIL 2021.godine</t>
  </si>
  <si>
    <t>PREGLED BROJA KORISNIKA I ISPLAĆENIH SREDSTAVA  KORISNIKA MATERIJALNIH DAVANJA I USLUGA IZ OBLASTI SOCIJALNE I DJEČJE ZAŠTITE  ZA MJESEC APRIL 2021.GODINE</t>
  </si>
  <si>
    <t>14.05.2021</t>
  </si>
  <si>
    <t>16-115-402/21-558/4</t>
  </si>
  <si>
    <t>16-115-402/21-941/4</t>
  </si>
  <si>
    <t>16-115-402/21-571/4</t>
  </si>
  <si>
    <t>REKAPITULAR ZA APRIL   2021.godine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</si>
</sst>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173" fontId="5" fillId="0" borderId="10" xfId="44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49" fontId="33" fillId="33" borderId="44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175" fontId="12" fillId="33" borderId="44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9" xfId="0" applyNumberFormat="1" applyFont="1" applyBorder="1" applyAlignment="1">
      <alignment horizontal="center" wrapText="1"/>
    </xf>
    <xf numFmtId="174" fontId="12" fillId="0" borderId="5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52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52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4" xfId="0" applyNumberFormat="1" applyFont="1" applyFill="1" applyBorder="1" applyAlignment="1">
      <alignment horizontal="right"/>
    </xf>
    <xf numFmtId="175" fontId="12" fillId="33" borderId="55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P20" sqref="P20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8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22" t="s">
        <v>78</v>
      </c>
      <c r="B4" s="122"/>
      <c r="C4" s="122" t="s">
        <v>41</v>
      </c>
      <c r="D4" s="122"/>
      <c r="E4" s="122"/>
      <c r="F4" s="122" t="s">
        <v>39</v>
      </c>
      <c r="G4" s="122"/>
      <c r="H4" s="122"/>
      <c r="I4" s="122" t="s">
        <v>36</v>
      </c>
      <c r="J4" s="122"/>
      <c r="K4" s="123" t="s">
        <v>40</v>
      </c>
      <c r="L4" s="123"/>
      <c r="M4" s="119" t="s">
        <v>77</v>
      </c>
      <c r="N4" s="119"/>
    </row>
    <row r="5" spans="1:14" ht="45" customHeight="1">
      <c r="A5" s="122"/>
      <c r="B5" s="122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1555</v>
      </c>
      <c r="D6" s="13">
        <v>2895</v>
      </c>
      <c r="E6" s="14">
        <v>81364.93</v>
      </c>
      <c r="F6" s="13">
        <v>1551</v>
      </c>
      <c r="G6" s="13">
        <v>5304</v>
      </c>
      <c r="H6" s="33">
        <v>156410.6</v>
      </c>
      <c r="I6" s="13">
        <v>686</v>
      </c>
      <c r="J6" s="14">
        <v>135664.09</v>
      </c>
      <c r="K6" s="13">
        <v>3962</v>
      </c>
      <c r="L6" s="14">
        <v>303644.46</v>
      </c>
      <c r="M6" s="13">
        <v>137</v>
      </c>
      <c r="N6" s="14">
        <v>41072.5</v>
      </c>
    </row>
    <row r="7" spans="1:14" ht="15.75">
      <c r="A7" s="8"/>
      <c r="B7" s="8" t="s">
        <v>70</v>
      </c>
      <c r="C7" s="13">
        <v>87</v>
      </c>
      <c r="D7" s="13">
        <v>154</v>
      </c>
      <c r="E7" s="14">
        <v>4471.29</v>
      </c>
      <c r="F7" s="13">
        <v>82</v>
      </c>
      <c r="G7" s="13">
        <v>240</v>
      </c>
      <c r="H7" s="84">
        <v>7656.93</v>
      </c>
      <c r="I7" s="13">
        <v>60</v>
      </c>
      <c r="J7" s="14">
        <v>17143.44</v>
      </c>
      <c r="K7" s="13">
        <v>537</v>
      </c>
      <c r="L7" s="14">
        <v>36537.48</v>
      </c>
      <c r="M7" s="13">
        <v>18</v>
      </c>
      <c r="N7" s="14">
        <v>5134.41</v>
      </c>
    </row>
    <row r="8" spans="1:14" ht="15.75">
      <c r="A8" s="8"/>
      <c r="B8" s="8" t="s">
        <v>71</v>
      </c>
      <c r="C8" s="13">
        <v>147</v>
      </c>
      <c r="D8" s="13">
        <v>308</v>
      </c>
      <c r="E8" s="14">
        <v>8027.5</v>
      </c>
      <c r="F8" s="13">
        <v>178</v>
      </c>
      <c r="G8" s="13">
        <v>627</v>
      </c>
      <c r="H8" s="33">
        <v>18240.36</v>
      </c>
      <c r="I8" s="13">
        <v>87</v>
      </c>
      <c r="J8" s="14">
        <v>16005.03</v>
      </c>
      <c r="K8" s="13">
        <v>461</v>
      </c>
      <c r="L8" s="14">
        <v>31910.76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126</v>
      </c>
      <c r="D9" s="13">
        <v>221</v>
      </c>
      <c r="E9" s="14">
        <v>6197.58</v>
      </c>
      <c r="F9" s="13">
        <v>121</v>
      </c>
      <c r="G9" s="13">
        <v>378</v>
      </c>
      <c r="H9" s="33">
        <v>11626.53</v>
      </c>
      <c r="I9" s="13">
        <v>74</v>
      </c>
      <c r="J9" s="14">
        <v>13389.02</v>
      </c>
      <c r="K9" s="13">
        <v>630</v>
      </c>
      <c r="L9" s="14">
        <v>42865.2</v>
      </c>
      <c r="M9" s="85">
        <v>14</v>
      </c>
      <c r="N9" s="14">
        <v>4035.42</v>
      </c>
    </row>
    <row r="10" spans="1:14" ht="15.75">
      <c r="A10" s="8" t="s">
        <v>45</v>
      </c>
      <c r="B10" s="8" t="s">
        <v>46</v>
      </c>
      <c r="C10" s="13">
        <v>153</v>
      </c>
      <c r="D10" s="13">
        <v>267</v>
      </c>
      <c r="E10" s="14">
        <v>7132.08</v>
      </c>
      <c r="F10" s="13">
        <v>171</v>
      </c>
      <c r="G10" s="13">
        <v>514</v>
      </c>
      <c r="H10" s="33">
        <v>17379.15</v>
      </c>
      <c r="I10" s="13">
        <v>115</v>
      </c>
      <c r="J10" s="16">
        <v>20723.59</v>
      </c>
      <c r="K10" s="13">
        <v>748</v>
      </c>
      <c r="L10" s="16">
        <v>55517.94</v>
      </c>
      <c r="M10" s="85">
        <v>19</v>
      </c>
      <c r="N10" s="16">
        <v>4511.95</v>
      </c>
    </row>
    <row r="11" spans="1:14" ht="15.75">
      <c r="A11" s="8" t="s">
        <v>29</v>
      </c>
      <c r="B11" s="8" t="s">
        <v>30</v>
      </c>
      <c r="C11" s="13">
        <v>1028</v>
      </c>
      <c r="D11" s="13">
        <v>1909</v>
      </c>
      <c r="E11" s="14">
        <v>50360.15</v>
      </c>
      <c r="F11" s="13">
        <v>1269</v>
      </c>
      <c r="G11" s="13">
        <v>3948</v>
      </c>
      <c r="H11" s="33">
        <v>116220.2</v>
      </c>
      <c r="I11" s="13">
        <v>301</v>
      </c>
      <c r="J11" s="14">
        <v>55164.13</v>
      </c>
      <c r="K11" s="13">
        <v>2178</v>
      </c>
      <c r="L11" s="14">
        <v>148939.56</v>
      </c>
      <c r="M11" s="85">
        <v>56</v>
      </c>
      <c r="N11" s="14">
        <v>15365.41</v>
      </c>
    </row>
    <row r="12" spans="1:14" ht="15.75">
      <c r="A12" s="8"/>
      <c r="B12" s="8" t="s">
        <v>31</v>
      </c>
      <c r="C12" s="13">
        <v>11</v>
      </c>
      <c r="D12" s="13">
        <v>18</v>
      </c>
      <c r="E12" s="14">
        <v>501.97</v>
      </c>
      <c r="F12" s="13">
        <v>26</v>
      </c>
      <c r="G12" s="13">
        <v>53</v>
      </c>
      <c r="H12" s="33">
        <v>2008.49</v>
      </c>
      <c r="I12" s="13">
        <v>12</v>
      </c>
      <c r="J12" s="14">
        <v>2226.36</v>
      </c>
      <c r="K12" s="13">
        <v>106</v>
      </c>
      <c r="L12" s="14">
        <v>7212.24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16</v>
      </c>
      <c r="D13" s="13">
        <v>29</v>
      </c>
      <c r="E13" s="14">
        <v>798.28</v>
      </c>
      <c r="F13" s="13">
        <v>29</v>
      </c>
      <c r="G13" s="13">
        <v>68</v>
      </c>
      <c r="H13" s="33">
        <v>2500.05</v>
      </c>
      <c r="I13" s="13">
        <v>9</v>
      </c>
      <c r="J13" s="14">
        <v>1669.77</v>
      </c>
      <c r="K13" s="13">
        <v>62</v>
      </c>
      <c r="L13" s="14">
        <v>4218.21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346</v>
      </c>
      <c r="D14" s="13">
        <v>660</v>
      </c>
      <c r="E14" s="14">
        <v>17995.56</v>
      </c>
      <c r="F14" s="13">
        <v>354</v>
      </c>
      <c r="G14" s="13">
        <v>1230</v>
      </c>
      <c r="H14" s="33">
        <v>34664.96</v>
      </c>
      <c r="I14" s="13">
        <v>172</v>
      </c>
      <c r="J14" s="14">
        <v>34817.85</v>
      </c>
      <c r="K14" s="13">
        <v>923</v>
      </c>
      <c r="L14" s="14">
        <v>63481.32</v>
      </c>
      <c r="M14" s="13">
        <v>35</v>
      </c>
      <c r="N14" s="14">
        <v>10460.25</v>
      </c>
    </row>
    <row r="15" spans="1:14" ht="15.75">
      <c r="A15" s="8"/>
      <c r="B15" s="8" t="s">
        <v>10</v>
      </c>
      <c r="C15" s="13">
        <v>151</v>
      </c>
      <c r="D15" s="13">
        <v>304</v>
      </c>
      <c r="E15" s="14">
        <v>8235.74</v>
      </c>
      <c r="F15" s="13">
        <v>173</v>
      </c>
      <c r="G15" s="13">
        <v>585</v>
      </c>
      <c r="H15" s="33">
        <v>16790.04</v>
      </c>
      <c r="I15" s="13">
        <v>98</v>
      </c>
      <c r="J15" s="14">
        <v>18045.86</v>
      </c>
      <c r="K15" s="13">
        <v>530</v>
      </c>
      <c r="L15" s="14">
        <v>46681.52</v>
      </c>
      <c r="M15" s="13">
        <v>6</v>
      </c>
      <c r="N15" s="14">
        <v>1875</v>
      </c>
    </row>
    <row r="16" spans="1:14" ht="15.75">
      <c r="A16" s="8" t="s">
        <v>11</v>
      </c>
      <c r="B16" s="8" t="s">
        <v>12</v>
      </c>
      <c r="C16" s="13">
        <v>53</v>
      </c>
      <c r="D16" s="13">
        <v>84</v>
      </c>
      <c r="E16" s="14">
        <v>2876.17</v>
      </c>
      <c r="F16" s="13">
        <v>38</v>
      </c>
      <c r="G16" s="13">
        <v>82</v>
      </c>
      <c r="H16" s="33">
        <v>3234.69</v>
      </c>
      <c r="I16" s="13">
        <v>73</v>
      </c>
      <c r="J16" s="14">
        <v>13407.61</v>
      </c>
      <c r="K16" s="13">
        <v>349</v>
      </c>
      <c r="L16" s="14">
        <v>27896.4</v>
      </c>
      <c r="M16" s="13">
        <v>3</v>
      </c>
      <c r="N16" s="14">
        <v>849.37</v>
      </c>
    </row>
    <row r="17" spans="1:14" ht="15.75">
      <c r="A17" s="8"/>
      <c r="B17" s="8" t="s">
        <v>13</v>
      </c>
      <c r="C17" s="13">
        <v>48</v>
      </c>
      <c r="D17" s="13">
        <v>77</v>
      </c>
      <c r="E17" s="14">
        <v>2431.75</v>
      </c>
      <c r="F17" s="13">
        <v>47</v>
      </c>
      <c r="G17" s="13">
        <v>139</v>
      </c>
      <c r="H17" s="33">
        <v>4507.74</v>
      </c>
      <c r="I17" s="13">
        <v>31</v>
      </c>
      <c r="J17" s="14">
        <v>5751.43</v>
      </c>
      <c r="K17" s="13">
        <v>217</v>
      </c>
      <c r="L17" s="14">
        <v>16941.96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78</v>
      </c>
      <c r="D18" s="13">
        <v>101</v>
      </c>
      <c r="E18" s="14">
        <v>3254.66</v>
      </c>
      <c r="F18" s="13">
        <v>45</v>
      </c>
      <c r="G18" s="13">
        <v>115</v>
      </c>
      <c r="H18" s="33">
        <v>4055.61</v>
      </c>
      <c r="I18" s="13">
        <v>74</v>
      </c>
      <c r="J18" s="14">
        <v>15213.46</v>
      </c>
      <c r="K18" s="13">
        <v>219</v>
      </c>
      <c r="L18" s="14">
        <v>22857.94</v>
      </c>
      <c r="M18" s="85">
        <v>5</v>
      </c>
      <c r="N18" s="89">
        <v>1575</v>
      </c>
    </row>
    <row r="19" spans="1:14" ht="15.75">
      <c r="A19" s="8" t="s">
        <v>15</v>
      </c>
      <c r="B19" s="8" t="s">
        <v>16</v>
      </c>
      <c r="C19" s="13">
        <v>74</v>
      </c>
      <c r="D19" s="13">
        <v>93</v>
      </c>
      <c r="E19" s="14">
        <v>3199.93</v>
      </c>
      <c r="F19" s="13">
        <v>28</v>
      </c>
      <c r="G19" s="13">
        <v>73</v>
      </c>
      <c r="H19" s="33">
        <v>2458.32</v>
      </c>
      <c r="I19" s="13">
        <v>118</v>
      </c>
      <c r="J19" s="14">
        <v>21892.54</v>
      </c>
      <c r="K19" s="13">
        <v>466</v>
      </c>
      <c r="L19" s="14">
        <v>31706.64</v>
      </c>
      <c r="M19" s="13">
        <v>10</v>
      </c>
      <c r="N19" s="14">
        <v>3212.5</v>
      </c>
    </row>
    <row r="20" spans="1:14" ht="15.75">
      <c r="A20" s="8" t="s">
        <v>17</v>
      </c>
      <c r="B20" s="8" t="s">
        <v>18</v>
      </c>
      <c r="C20" s="13">
        <v>545</v>
      </c>
      <c r="D20" s="13">
        <v>1078</v>
      </c>
      <c r="E20" s="14">
        <v>27771.95</v>
      </c>
      <c r="F20" s="13">
        <v>654</v>
      </c>
      <c r="G20" s="13">
        <v>2251</v>
      </c>
      <c r="H20" s="33">
        <v>63568.2</v>
      </c>
      <c r="I20" s="13">
        <v>114</v>
      </c>
      <c r="J20" s="14">
        <v>20606.1</v>
      </c>
      <c r="K20" s="13">
        <v>1086</v>
      </c>
      <c r="L20" s="14">
        <v>74367.72</v>
      </c>
      <c r="M20" s="13">
        <v>28</v>
      </c>
      <c r="N20" s="14">
        <v>8175.19</v>
      </c>
    </row>
    <row r="21" spans="1:14" ht="15.75">
      <c r="A21" s="8"/>
      <c r="B21" s="8" t="s">
        <v>26</v>
      </c>
      <c r="C21" s="13">
        <v>75</v>
      </c>
      <c r="D21" s="13">
        <v>156</v>
      </c>
      <c r="E21" s="14">
        <v>4095.84</v>
      </c>
      <c r="F21" s="13">
        <v>79</v>
      </c>
      <c r="G21" s="13">
        <v>286</v>
      </c>
      <c r="H21" s="33">
        <v>7935.68</v>
      </c>
      <c r="I21" s="13">
        <v>23</v>
      </c>
      <c r="J21" s="14">
        <v>4131.11</v>
      </c>
      <c r="K21" s="13">
        <v>201</v>
      </c>
      <c r="L21" s="14">
        <v>16193.52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199</v>
      </c>
      <c r="D22" s="8">
        <v>427</v>
      </c>
      <c r="E22" s="14">
        <v>10687.57</v>
      </c>
      <c r="F22" s="8">
        <v>249</v>
      </c>
      <c r="G22" s="8">
        <v>939</v>
      </c>
      <c r="H22" s="33">
        <v>26500.22</v>
      </c>
      <c r="I22" s="13">
        <v>25</v>
      </c>
      <c r="J22" s="14">
        <v>4638.25</v>
      </c>
      <c r="K22" s="13">
        <v>244</v>
      </c>
      <c r="L22" s="14">
        <v>16601.76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285</v>
      </c>
      <c r="D23" s="13">
        <v>603</v>
      </c>
      <c r="E23" s="14">
        <v>16099.57</v>
      </c>
      <c r="F23" s="13">
        <v>336</v>
      </c>
      <c r="G23" s="13">
        <v>1295</v>
      </c>
      <c r="H23" s="33">
        <v>35238.35</v>
      </c>
      <c r="I23" s="13">
        <v>58</v>
      </c>
      <c r="J23" s="14">
        <v>10760.74</v>
      </c>
      <c r="K23" s="13">
        <v>509</v>
      </c>
      <c r="L23" s="14">
        <v>38510.64</v>
      </c>
      <c r="M23" s="13">
        <v>13</v>
      </c>
      <c r="N23" s="14">
        <v>3722.86</v>
      </c>
    </row>
    <row r="24" spans="1:14" ht="15.75">
      <c r="A24" s="8"/>
      <c r="B24" s="8" t="s">
        <v>48</v>
      </c>
      <c r="C24" s="13">
        <v>95</v>
      </c>
      <c r="D24" s="13">
        <v>188</v>
      </c>
      <c r="E24" s="14">
        <v>4735.74</v>
      </c>
      <c r="F24" s="13">
        <v>154</v>
      </c>
      <c r="G24" s="13">
        <v>458</v>
      </c>
      <c r="H24" s="33">
        <v>14906.84</v>
      </c>
      <c r="I24" s="13">
        <v>24</v>
      </c>
      <c r="J24" s="14">
        <v>4452.72</v>
      </c>
      <c r="K24" s="13">
        <v>123</v>
      </c>
      <c r="L24" s="14">
        <v>9729.72</v>
      </c>
      <c r="M24" s="13">
        <v>3</v>
      </c>
      <c r="N24" s="14">
        <v>780</v>
      </c>
    </row>
    <row r="25" spans="1:14" ht="15.75">
      <c r="A25" s="8" t="s">
        <v>35</v>
      </c>
      <c r="B25" s="8" t="s">
        <v>33</v>
      </c>
      <c r="C25" s="13">
        <v>1128</v>
      </c>
      <c r="D25" s="13">
        <v>2387</v>
      </c>
      <c r="E25" s="14">
        <v>59779.04</v>
      </c>
      <c r="F25" s="13">
        <v>1367</v>
      </c>
      <c r="G25" s="13">
        <v>5310</v>
      </c>
      <c r="H25" s="33">
        <v>144451.16</v>
      </c>
      <c r="I25" s="13">
        <v>144</v>
      </c>
      <c r="J25" s="16">
        <v>30155.87</v>
      </c>
      <c r="K25" s="13">
        <v>1134</v>
      </c>
      <c r="L25" s="16">
        <v>86599.29</v>
      </c>
      <c r="M25" s="13">
        <v>16</v>
      </c>
      <c r="N25" s="16">
        <v>4975</v>
      </c>
    </row>
    <row r="26" spans="1:14" ht="15.75">
      <c r="A26" s="8" t="s">
        <v>21</v>
      </c>
      <c r="B26" s="8" t="s">
        <v>22</v>
      </c>
      <c r="C26" s="13">
        <v>523</v>
      </c>
      <c r="D26" s="13">
        <v>1011</v>
      </c>
      <c r="E26" s="14">
        <v>27634.43</v>
      </c>
      <c r="F26" s="13">
        <v>607</v>
      </c>
      <c r="G26" s="13">
        <v>2173</v>
      </c>
      <c r="H26" s="33">
        <v>60231.53</v>
      </c>
      <c r="I26" s="13">
        <v>255</v>
      </c>
      <c r="J26" s="14">
        <v>49535.84</v>
      </c>
      <c r="K26" s="13">
        <v>1346</v>
      </c>
      <c r="L26" s="14">
        <v>96002.55</v>
      </c>
      <c r="M26" s="13">
        <v>19</v>
      </c>
      <c r="N26" s="14">
        <v>5596.87</v>
      </c>
    </row>
    <row r="27" spans="1:14" ht="15.75">
      <c r="A27" s="8" t="s">
        <v>67</v>
      </c>
      <c r="B27" s="8" t="s">
        <v>72</v>
      </c>
      <c r="C27" s="13">
        <v>88</v>
      </c>
      <c r="D27" s="13">
        <v>170</v>
      </c>
      <c r="E27" s="14">
        <v>4458.68</v>
      </c>
      <c r="F27" s="13">
        <v>117</v>
      </c>
      <c r="G27" s="13">
        <v>353</v>
      </c>
      <c r="H27" s="33">
        <v>11015.33</v>
      </c>
      <c r="I27" s="13">
        <v>46</v>
      </c>
      <c r="J27" s="14">
        <v>8126.14</v>
      </c>
      <c r="K27" s="13">
        <v>515</v>
      </c>
      <c r="L27" s="14">
        <v>35040.6</v>
      </c>
      <c r="M27" s="13">
        <v>7</v>
      </c>
      <c r="N27" s="14">
        <v>1728.14</v>
      </c>
    </row>
    <row r="28" spans="1:14" ht="15.75">
      <c r="A28" s="8"/>
      <c r="B28" s="17" t="s">
        <v>73</v>
      </c>
      <c r="C28" s="13">
        <v>105</v>
      </c>
      <c r="D28" s="13">
        <v>194</v>
      </c>
      <c r="E28" s="14">
        <v>5322.65</v>
      </c>
      <c r="F28" s="13">
        <v>170</v>
      </c>
      <c r="G28" s="13">
        <v>445</v>
      </c>
      <c r="H28" s="33">
        <v>15231.97</v>
      </c>
      <c r="I28" s="13">
        <v>46</v>
      </c>
      <c r="J28" s="14">
        <v>8330.26</v>
      </c>
      <c r="K28" s="13">
        <v>300</v>
      </c>
      <c r="L28" s="14">
        <v>20412</v>
      </c>
      <c r="M28" s="13">
        <v>15</v>
      </c>
      <c r="N28" s="14">
        <v>4574.77</v>
      </c>
    </row>
    <row r="29" spans="1:14" ht="15.75">
      <c r="A29" s="8" t="s">
        <v>23</v>
      </c>
      <c r="B29" s="8" t="s">
        <v>24</v>
      </c>
      <c r="C29" s="13">
        <v>243</v>
      </c>
      <c r="D29" s="13">
        <v>409</v>
      </c>
      <c r="E29" s="33">
        <v>10760.13</v>
      </c>
      <c r="F29" s="13">
        <v>313</v>
      </c>
      <c r="G29" s="13">
        <v>876</v>
      </c>
      <c r="H29" s="33">
        <v>28160.29</v>
      </c>
      <c r="I29" s="13">
        <v>129</v>
      </c>
      <c r="J29" s="14">
        <v>23457.09</v>
      </c>
      <c r="K29" s="13">
        <v>1411</v>
      </c>
      <c r="L29" s="14">
        <v>96684.03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337.88</v>
      </c>
      <c r="F30" s="13">
        <v>34</v>
      </c>
      <c r="G30" s="13">
        <v>42</v>
      </c>
      <c r="H30" s="14">
        <v>2437.28</v>
      </c>
      <c r="I30" s="13">
        <v>14</v>
      </c>
      <c r="J30" s="14">
        <v>2529.38</v>
      </c>
      <c r="K30" s="13">
        <v>223</v>
      </c>
      <c r="L30" s="14">
        <v>15240.96</v>
      </c>
      <c r="M30" s="13">
        <v>1</v>
      </c>
      <c r="N30" s="14">
        <v>196.86</v>
      </c>
    </row>
    <row r="31" spans="1:14" ht="15.75" hidden="1">
      <c r="A31" s="120" t="s">
        <v>27</v>
      </c>
      <c r="B31" s="120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21" t="s">
        <v>25</v>
      </c>
      <c r="B32" s="121"/>
      <c r="C32" s="18">
        <f aca="true" t="shared" si="0" ref="C32:K32">SUM(C6:C30)</f>
        <v>7168</v>
      </c>
      <c r="D32" s="18">
        <f t="shared" si="0"/>
        <v>13754</v>
      </c>
      <c r="E32" s="19">
        <f t="shared" si="0"/>
        <v>368531.07</v>
      </c>
      <c r="F32" s="18">
        <f t="shared" si="0"/>
        <v>8192</v>
      </c>
      <c r="G32" s="18">
        <f t="shared" si="0"/>
        <v>27784</v>
      </c>
      <c r="H32" s="19">
        <f t="shared" si="0"/>
        <v>807430.52</v>
      </c>
      <c r="I32" s="18">
        <f t="shared" si="0"/>
        <v>2788</v>
      </c>
      <c r="J32" s="19">
        <f t="shared" si="0"/>
        <v>537837.6799999998</v>
      </c>
      <c r="K32" s="20">
        <f t="shared" si="0"/>
        <v>18480</v>
      </c>
      <c r="L32" s="19">
        <f>SUM(L6:L30)</f>
        <v>1345794.42</v>
      </c>
      <c r="M32" s="20">
        <f>SUM(M6:M30)</f>
        <v>423</v>
      </c>
      <c r="N32" s="19">
        <f>SUM(N6:N30)</f>
        <v>122358.95999999999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tabSelected="1" zoomScale="96" zoomScaleNormal="96" zoomScalePageLayoutView="0" workbookViewId="0" topLeftCell="A2">
      <selection activeCell="J30" sqref="J30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8" t="s">
        <v>93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22" t="s">
        <v>78</v>
      </c>
      <c r="C4" s="122"/>
      <c r="D4" s="124" t="s">
        <v>49</v>
      </c>
      <c r="E4" s="124"/>
      <c r="F4" s="124"/>
      <c r="G4" s="125" t="s">
        <v>52</v>
      </c>
      <c r="H4" s="125"/>
      <c r="I4" s="126"/>
      <c r="J4" s="127" t="s">
        <v>37</v>
      </c>
      <c r="K4" s="126"/>
      <c r="L4" s="124" t="s">
        <v>42</v>
      </c>
      <c r="M4" s="124"/>
    </row>
    <row r="5" spans="2:13" ht="33" customHeight="1">
      <c r="B5" s="122"/>
      <c r="C5" s="122"/>
      <c r="D5" s="10" t="s">
        <v>50</v>
      </c>
      <c r="E5" s="10" t="s">
        <v>51</v>
      </c>
      <c r="F5" s="9" t="s">
        <v>2</v>
      </c>
      <c r="G5" s="26" t="s">
        <v>50</v>
      </c>
      <c r="H5" s="26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8">
        <v>184</v>
      </c>
      <c r="E6" s="13">
        <v>615</v>
      </c>
      <c r="F6" s="14">
        <v>22547.3</v>
      </c>
      <c r="G6" s="68">
        <v>180</v>
      </c>
      <c r="H6" s="13"/>
      <c r="I6" s="14">
        <v>16811</v>
      </c>
      <c r="J6" s="110">
        <v>145</v>
      </c>
      <c r="K6" s="25"/>
      <c r="L6" s="6">
        <v>20</v>
      </c>
      <c r="M6" s="89">
        <v>7035.6</v>
      </c>
    </row>
    <row r="7" spans="2:13" ht="15.75">
      <c r="B7" s="8"/>
      <c r="C7" s="8" t="s">
        <v>70</v>
      </c>
      <c r="D7" s="68">
        <v>5</v>
      </c>
      <c r="E7" s="68">
        <v>10</v>
      </c>
      <c r="F7" s="71">
        <v>371.2</v>
      </c>
      <c r="G7" s="68">
        <v>8</v>
      </c>
      <c r="H7" s="68"/>
      <c r="I7" s="71">
        <v>345.6</v>
      </c>
      <c r="J7" s="111">
        <v>14</v>
      </c>
      <c r="K7" s="25"/>
      <c r="L7" s="6">
        <v>1</v>
      </c>
      <c r="M7" s="89">
        <v>340.28</v>
      </c>
    </row>
    <row r="8" spans="2:15" ht="15.75">
      <c r="B8" s="8"/>
      <c r="C8" s="8" t="s">
        <v>71</v>
      </c>
      <c r="D8" s="8">
        <v>6</v>
      </c>
      <c r="E8" s="8">
        <v>16</v>
      </c>
      <c r="F8" s="14">
        <v>1044.8</v>
      </c>
      <c r="G8" s="8">
        <v>1</v>
      </c>
      <c r="H8" s="8"/>
      <c r="I8" s="14">
        <v>100.8</v>
      </c>
      <c r="J8" s="111">
        <v>14</v>
      </c>
      <c r="K8" s="25"/>
      <c r="L8" s="6">
        <v>1</v>
      </c>
      <c r="M8" s="88">
        <v>340.28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8</v>
      </c>
      <c r="E9" s="8">
        <v>21</v>
      </c>
      <c r="F9" s="14">
        <v>864.8</v>
      </c>
      <c r="G9" s="8">
        <v>6</v>
      </c>
      <c r="H9" s="8"/>
      <c r="I9" s="14">
        <v>321.2</v>
      </c>
      <c r="J9" s="111">
        <v>26</v>
      </c>
      <c r="K9" s="25"/>
      <c r="L9" s="6">
        <v>0</v>
      </c>
      <c r="M9" s="89">
        <v>0</v>
      </c>
      <c r="O9" s="12"/>
    </row>
    <row r="10" spans="2:15" ht="15.75">
      <c r="B10" s="8" t="s">
        <v>45</v>
      </c>
      <c r="C10" s="8" t="s">
        <v>46</v>
      </c>
      <c r="D10" s="13">
        <v>8</v>
      </c>
      <c r="E10" s="13">
        <v>12</v>
      </c>
      <c r="F10" s="14">
        <v>1514.5</v>
      </c>
      <c r="G10" s="13">
        <v>4</v>
      </c>
      <c r="H10" s="13"/>
      <c r="I10" s="14">
        <v>210.8</v>
      </c>
      <c r="J10" s="111">
        <v>116</v>
      </c>
      <c r="K10" s="25"/>
      <c r="L10" s="6">
        <v>3</v>
      </c>
      <c r="M10" s="89">
        <v>1020.84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58</v>
      </c>
      <c r="E11" s="13">
        <v>166</v>
      </c>
      <c r="F11" s="14">
        <v>7534.3</v>
      </c>
      <c r="G11" s="13">
        <v>4</v>
      </c>
      <c r="H11" s="13"/>
      <c r="I11" s="14">
        <v>185.2</v>
      </c>
      <c r="J11" s="112">
        <v>93</v>
      </c>
      <c r="K11" s="25"/>
      <c r="L11" s="6">
        <v>6</v>
      </c>
      <c r="M11" s="89">
        <v>2041.68</v>
      </c>
    </row>
    <row r="12" spans="2:13" ht="15.75">
      <c r="B12" s="8"/>
      <c r="C12" s="8" t="s">
        <v>31</v>
      </c>
      <c r="D12" s="13">
        <v>2</v>
      </c>
      <c r="E12" s="13">
        <v>6</v>
      </c>
      <c r="F12" s="14">
        <v>216</v>
      </c>
      <c r="G12" s="13">
        <v>0</v>
      </c>
      <c r="H12" s="13"/>
      <c r="I12" s="14">
        <v>0</v>
      </c>
      <c r="J12" s="113">
        <v>8</v>
      </c>
      <c r="K12" s="25"/>
      <c r="L12" s="6">
        <v>2</v>
      </c>
      <c r="M12" s="89">
        <v>800.56</v>
      </c>
    </row>
    <row r="13" spans="2:15" ht="15.75">
      <c r="B13" s="8"/>
      <c r="C13" s="8" t="s">
        <v>32</v>
      </c>
      <c r="D13" s="13">
        <v>1</v>
      </c>
      <c r="E13" s="13">
        <v>1</v>
      </c>
      <c r="F13" s="14">
        <v>18.4</v>
      </c>
      <c r="G13" s="13">
        <v>0</v>
      </c>
      <c r="H13" s="13"/>
      <c r="I13" s="14">
        <v>0</v>
      </c>
      <c r="J13" s="113">
        <v>3</v>
      </c>
      <c r="K13" s="25"/>
      <c r="L13" s="6">
        <v>0</v>
      </c>
      <c r="M13" s="89">
        <v>0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13">
        <v>35</v>
      </c>
      <c r="E14" s="13">
        <v>67</v>
      </c>
      <c r="F14" s="14">
        <v>4337.6</v>
      </c>
      <c r="G14" s="13">
        <v>6</v>
      </c>
      <c r="H14" s="13"/>
      <c r="I14" s="14">
        <v>696</v>
      </c>
      <c r="J14" s="111">
        <v>149</v>
      </c>
      <c r="K14" s="25"/>
      <c r="L14" s="6">
        <v>3</v>
      </c>
      <c r="M14" s="89">
        <v>1020.84</v>
      </c>
      <c r="O14" s="12"/>
      <c r="P14" s="12"/>
    </row>
    <row r="15" spans="2:15" ht="15.75">
      <c r="B15" s="8"/>
      <c r="C15" s="8" t="s">
        <v>10</v>
      </c>
      <c r="D15" s="13">
        <v>9</v>
      </c>
      <c r="E15" s="13">
        <v>35</v>
      </c>
      <c r="F15" s="14">
        <v>1207</v>
      </c>
      <c r="G15" s="13">
        <v>0</v>
      </c>
      <c r="H15" s="13"/>
      <c r="I15" s="14">
        <v>0</v>
      </c>
      <c r="J15" s="111">
        <v>79</v>
      </c>
      <c r="K15" s="25"/>
      <c r="L15" s="6">
        <v>5</v>
      </c>
      <c r="M15" s="89">
        <v>1701.4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10</v>
      </c>
      <c r="E16" s="13">
        <v>60</v>
      </c>
      <c r="F16" s="14">
        <v>1580.4</v>
      </c>
      <c r="G16" s="13">
        <v>3</v>
      </c>
      <c r="H16" s="13"/>
      <c r="I16" s="14">
        <v>290.4</v>
      </c>
      <c r="J16" s="111">
        <v>90</v>
      </c>
      <c r="K16" s="25"/>
      <c r="L16" s="6">
        <v>2</v>
      </c>
      <c r="M16" s="89">
        <v>680.56</v>
      </c>
      <c r="O16" s="12"/>
    </row>
    <row r="17" spans="2:13" ht="15.75">
      <c r="B17" s="8"/>
      <c r="C17" s="8" t="s">
        <v>13</v>
      </c>
      <c r="D17" s="13">
        <v>11</v>
      </c>
      <c r="E17" s="13">
        <v>21</v>
      </c>
      <c r="F17" s="14">
        <v>818.4</v>
      </c>
      <c r="G17" s="13">
        <v>6</v>
      </c>
      <c r="H17" s="13"/>
      <c r="I17" s="14">
        <v>1148</v>
      </c>
      <c r="J17" s="111">
        <v>59</v>
      </c>
      <c r="K17" s="25"/>
      <c r="L17" s="6">
        <v>1</v>
      </c>
      <c r="M17" s="89">
        <v>381.28</v>
      </c>
    </row>
    <row r="18" spans="2:15" ht="15.75">
      <c r="B18" s="8"/>
      <c r="C18" s="8" t="s">
        <v>14</v>
      </c>
      <c r="D18" s="13">
        <v>15</v>
      </c>
      <c r="E18" s="13">
        <v>28</v>
      </c>
      <c r="F18" s="14">
        <v>1168</v>
      </c>
      <c r="G18" s="13">
        <v>10</v>
      </c>
      <c r="H18" s="13"/>
      <c r="I18" s="14">
        <v>2205</v>
      </c>
      <c r="J18" s="111">
        <v>70</v>
      </c>
      <c r="K18" s="25"/>
      <c r="L18" s="6">
        <v>1</v>
      </c>
      <c r="M18" s="89">
        <v>680.56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30</v>
      </c>
      <c r="E19" s="13">
        <v>75</v>
      </c>
      <c r="F19" s="14">
        <v>2890.1</v>
      </c>
      <c r="G19" s="13">
        <v>6</v>
      </c>
      <c r="H19" s="13"/>
      <c r="I19" s="14">
        <v>408.4</v>
      </c>
      <c r="J19" s="111">
        <v>117</v>
      </c>
      <c r="K19" s="25"/>
      <c r="L19" s="6">
        <v>0</v>
      </c>
      <c r="M19" s="89">
        <v>0</v>
      </c>
      <c r="O19" s="12" t="e">
        <f>#REF!</f>
        <v>#REF!</v>
      </c>
      <c r="U19" s="86"/>
    </row>
    <row r="20" spans="2:21" ht="15.75">
      <c r="B20" s="8" t="s">
        <v>17</v>
      </c>
      <c r="C20" s="8" t="s">
        <v>18</v>
      </c>
      <c r="D20" s="13">
        <v>112</v>
      </c>
      <c r="E20" s="13">
        <v>214</v>
      </c>
      <c r="F20" s="14">
        <v>9302.4</v>
      </c>
      <c r="G20" s="13">
        <v>1</v>
      </c>
      <c r="H20" s="13"/>
      <c r="I20" s="14">
        <v>40</v>
      </c>
      <c r="J20" s="111">
        <v>132</v>
      </c>
      <c r="K20" s="25"/>
      <c r="L20" s="6">
        <v>8</v>
      </c>
      <c r="M20" s="89">
        <v>2722.24</v>
      </c>
      <c r="U20" s="86"/>
    </row>
    <row r="21" spans="2:21" ht="15.75">
      <c r="B21" s="8"/>
      <c r="C21" s="8" t="s">
        <v>26</v>
      </c>
      <c r="D21" s="13">
        <v>29</v>
      </c>
      <c r="E21" s="13">
        <v>86</v>
      </c>
      <c r="F21" s="14">
        <v>4006</v>
      </c>
      <c r="G21" s="13">
        <v>0</v>
      </c>
      <c r="H21" s="13"/>
      <c r="I21" s="14">
        <v>0</v>
      </c>
      <c r="J21" s="111">
        <v>16</v>
      </c>
      <c r="K21" s="25"/>
      <c r="L21" s="6">
        <v>2</v>
      </c>
      <c r="M21" s="89">
        <v>680.56</v>
      </c>
      <c r="U21" s="87"/>
    </row>
    <row r="22" spans="2:21" ht="15.75">
      <c r="B22" s="8"/>
      <c r="C22" s="8" t="s">
        <v>47</v>
      </c>
      <c r="D22" s="13">
        <v>13</v>
      </c>
      <c r="E22" s="13">
        <v>18</v>
      </c>
      <c r="F22" s="14">
        <v>1180</v>
      </c>
      <c r="G22" s="13">
        <v>0</v>
      </c>
      <c r="H22" s="13"/>
      <c r="I22" s="14">
        <v>0</v>
      </c>
      <c r="J22" s="111">
        <v>21</v>
      </c>
      <c r="K22" s="25"/>
      <c r="L22" s="6">
        <v>3</v>
      </c>
      <c r="M22" s="89">
        <v>1020.84</v>
      </c>
      <c r="O22" s="12" t="e">
        <f>#REF!+#REF!+#REF!</f>
        <v>#REF!</v>
      </c>
      <c r="U22" s="86"/>
    </row>
    <row r="23" spans="2:15" ht="15.75">
      <c r="B23" s="8" t="s">
        <v>19</v>
      </c>
      <c r="C23" s="8" t="s">
        <v>20</v>
      </c>
      <c r="D23" s="13">
        <v>103</v>
      </c>
      <c r="E23" s="13">
        <v>159</v>
      </c>
      <c r="F23" s="14">
        <v>7003.5</v>
      </c>
      <c r="G23" s="13">
        <v>0</v>
      </c>
      <c r="H23" s="13"/>
      <c r="I23" s="14">
        <v>0</v>
      </c>
      <c r="J23" s="111">
        <v>60</v>
      </c>
      <c r="K23" s="25"/>
      <c r="L23" s="6">
        <v>3</v>
      </c>
      <c r="M23" s="89">
        <v>1020.84</v>
      </c>
      <c r="O23" s="12" t="e">
        <f>#REF!</f>
        <v>#REF!</v>
      </c>
    </row>
    <row r="24" spans="2:13" ht="15.75">
      <c r="B24" s="8"/>
      <c r="C24" s="8" t="s">
        <v>48</v>
      </c>
      <c r="D24" s="13">
        <v>27</v>
      </c>
      <c r="E24" s="13">
        <v>41</v>
      </c>
      <c r="F24" s="14">
        <v>1780</v>
      </c>
      <c r="G24" s="13">
        <v>0</v>
      </c>
      <c r="H24" s="13"/>
      <c r="I24" s="14">
        <v>0</v>
      </c>
      <c r="J24" s="111">
        <v>13</v>
      </c>
      <c r="K24" s="25"/>
      <c r="L24" s="6">
        <v>0</v>
      </c>
      <c r="M24" s="89">
        <v>0</v>
      </c>
    </row>
    <row r="25" spans="2:13" ht="15.75">
      <c r="B25" s="8" t="s">
        <v>35</v>
      </c>
      <c r="C25" s="8" t="s">
        <v>33</v>
      </c>
      <c r="D25" s="13">
        <v>87</v>
      </c>
      <c r="E25" s="13">
        <v>240</v>
      </c>
      <c r="F25" s="14">
        <v>10758.8</v>
      </c>
      <c r="G25" s="13">
        <v>0</v>
      </c>
      <c r="H25" s="13"/>
      <c r="I25" s="14">
        <v>0</v>
      </c>
      <c r="J25" s="110">
        <v>78</v>
      </c>
      <c r="K25" s="25"/>
      <c r="L25" s="6">
        <v>1</v>
      </c>
      <c r="M25" s="89">
        <v>340.28</v>
      </c>
    </row>
    <row r="26" spans="2:13" ht="15.75">
      <c r="B26" s="8" t="s">
        <v>21</v>
      </c>
      <c r="C26" s="8" t="s">
        <v>22</v>
      </c>
      <c r="D26" s="13">
        <v>94</v>
      </c>
      <c r="E26" s="13">
        <v>240</v>
      </c>
      <c r="F26" s="14">
        <v>9243.35</v>
      </c>
      <c r="G26" s="13">
        <v>11</v>
      </c>
      <c r="H26" s="13"/>
      <c r="I26" s="14">
        <v>382</v>
      </c>
      <c r="J26" s="110">
        <v>59</v>
      </c>
      <c r="K26" s="25"/>
      <c r="L26" s="6">
        <v>9</v>
      </c>
      <c r="M26" s="89">
        <v>3062.52</v>
      </c>
    </row>
    <row r="27" spans="2:13" ht="15.75">
      <c r="B27" s="8" t="s">
        <v>67</v>
      </c>
      <c r="C27" s="8" t="s">
        <v>72</v>
      </c>
      <c r="D27" s="13">
        <v>20</v>
      </c>
      <c r="E27" s="13">
        <v>49</v>
      </c>
      <c r="F27" s="14">
        <v>1916.8</v>
      </c>
      <c r="G27" s="13">
        <v>2</v>
      </c>
      <c r="H27" s="13"/>
      <c r="I27" s="14">
        <v>82</v>
      </c>
      <c r="J27" s="111">
        <v>79</v>
      </c>
      <c r="K27" s="25"/>
      <c r="L27" s="6">
        <v>0</v>
      </c>
      <c r="M27" s="89">
        <v>0</v>
      </c>
    </row>
    <row r="28" spans="2:15" ht="15.75">
      <c r="B28" s="8"/>
      <c r="C28" s="17" t="s">
        <v>73</v>
      </c>
      <c r="D28" s="13">
        <v>16</v>
      </c>
      <c r="E28" s="13">
        <v>39</v>
      </c>
      <c r="F28" s="14">
        <v>1360</v>
      </c>
      <c r="G28" s="13">
        <v>2</v>
      </c>
      <c r="H28" s="13"/>
      <c r="I28" s="14">
        <v>138.8</v>
      </c>
      <c r="J28" s="111">
        <v>34</v>
      </c>
      <c r="K28" s="25"/>
      <c r="L28" s="6">
        <v>1</v>
      </c>
      <c r="M28" s="89">
        <v>420.28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268</v>
      </c>
      <c r="E29" s="13">
        <v>1067</v>
      </c>
      <c r="F29" s="14">
        <v>44663.5</v>
      </c>
      <c r="G29" s="13">
        <v>10</v>
      </c>
      <c r="H29" s="13"/>
      <c r="I29" s="14">
        <v>246.4</v>
      </c>
      <c r="J29" s="111">
        <v>102</v>
      </c>
      <c r="K29" s="25"/>
      <c r="L29" s="6">
        <v>5</v>
      </c>
      <c r="M29" s="89">
        <v>1986.4</v>
      </c>
    </row>
    <row r="30" spans="2:13" ht="15.75">
      <c r="B30" s="8"/>
      <c r="C30" s="8" t="s">
        <v>34</v>
      </c>
      <c r="D30" s="34">
        <v>20</v>
      </c>
      <c r="E30" s="34">
        <v>88</v>
      </c>
      <c r="F30" s="33">
        <v>2156</v>
      </c>
      <c r="G30" s="34">
        <v>0</v>
      </c>
      <c r="H30" s="34"/>
      <c r="I30" s="33">
        <v>0</v>
      </c>
      <c r="J30" s="111">
        <v>43</v>
      </c>
      <c r="K30" s="25"/>
      <c r="L30" s="6">
        <v>4</v>
      </c>
      <c r="M30" s="89">
        <v>1771.17</v>
      </c>
    </row>
    <row r="31" spans="2:13" ht="15.75">
      <c r="B31" s="121" t="s">
        <v>25</v>
      </c>
      <c r="C31" s="121"/>
      <c r="D31" s="20">
        <f>SUM(D6:D30)</f>
        <v>1171</v>
      </c>
      <c r="E31" s="20">
        <f>SUM(E6:E30)</f>
        <v>3374</v>
      </c>
      <c r="F31" s="21">
        <f>SUM(F6:F30)</f>
        <v>139483.15000000002</v>
      </c>
      <c r="G31" s="22">
        <f>SUM(G6:G30)</f>
        <v>260</v>
      </c>
      <c r="H31" s="22"/>
      <c r="I31" s="21">
        <f>SUM(I6:I30)</f>
        <v>23611.600000000002</v>
      </c>
      <c r="J31" s="23">
        <f>SUM(J6:J30)</f>
        <v>1620</v>
      </c>
      <c r="K31" s="21">
        <f>SUM(K6:K30)</f>
        <v>0</v>
      </c>
      <c r="L31" s="32">
        <f>SUM(L6:L30)</f>
        <v>81</v>
      </c>
      <c r="M31" s="19">
        <f>SUM(M6:M30)</f>
        <v>29069.010000000002</v>
      </c>
    </row>
    <row r="33" ht="15.75">
      <c r="M33" s="90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Narrow,Italic"Direktorat za informatiku i analitičko-statističkeposlove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F8" sqref="F8:G32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8" t="s">
        <v>86</v>
      </c>
      <c r="C2" s="118"/>
      <c r="D2" s="118"/>
      <c r="E2" s="118"/>
      <c r="F2" s="118"/>
      <c r="G2" s="118"/>
    </row>
    <row r="3" ht="10.5" customHeight="1" hidden="1" thickBot="1"/>
    <row r="5" spans="2:7" ht="13.5" customHeight="1">
      <c r="B5" s="122" t="s">
        <v>78</v>
      </c>
      <c r="C5" s="122"/>
      <c r="D5" s="122" t="s">
        <v>44</v>
      </c>
      <c r="E5" s="122"/>
      <c r="F5" s="124" t="s">
        <v>43</v>
      </c>
      <c r="G5" s="124"/>
    </row>
    <row r="6" spans="2:7" ht="45.75" customHeight="1">
      <c r="B6" s="122"/>
      <c r="C6" s="122"/>
      <c r="D6" s="122"/>
      <c r="E6" s="122"/>
      <c r="F6" s="124"/>
      <c r="G6" s="124"/>
    </row>
    <row r="7" spans="2:7" ht="17.25" customHeight="1">
      <c r="B7" s="122"/>
      <c r="C7" s="122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707</v>
      </c>
      <c r="E8" s="14">
        <v>62853.53</v>
      </c>
      <c r="F8" s="13">
        <v>288</v>
      </c>
      <c r="G8" s="14">
        <v>34905.34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74</v>
      </c>
      <c r="E9" s="14">
        <v>6033.43</v>
      </c>
      <c r="F9" s="13">
        <v>9</v>
      </c>
      <c r="G9" s="14">
        <v>1249.05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3"/>
      <c r="C10" s="8" t="s">
        <v>71</v>
      </c>
      <c r="D10" s="13">
        <v>104</v>
      </c>
      <c r="E10" s="14">
        <v>8595.7</v>
      </c>
      <c r="F10" s="13">
        <v>8</v>
      </c>
      <c r="G10" s="14">
        <v>908.4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72</v>
      </c>
      <c r="E11" s="14">
        <v>5514.62</v>
      </c>
      <c r="F11" s="8">
        <v>14</v>
      </c>
      <c r="G11" s="14">
        <v>1589.7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64</v>
      </c>
      <c r="E12" s="14">
        <v>5095.89</v>
      </c>
      <c r="F12" s="13">
        <v>4</v>
      </c>
      <c r="G12" s="14">
        <v>454.2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291</v>
      </c>
      <c r="E13" s="14">
        <v>23484.38</v>
      </c>
      <c r="F13" s="13">
        <v>43</v>
      </c>
      <c r="G13" s="14">
        <v>5223.35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13</v>
      </c>
      <c r="E14" s="14">
        <v>1089.55</v>
      </c>
      <c r="F14" s="13">
        <v>5</v>
      </c>
      <c r="G14" s="14">
        <v>567.75</v>
      </c>
      <c r="H14" t="e">
        <f>#REF!+#REF!</f>
        <v>#REF!</v>
      </c>
      <c r="I14">
        <v>4</v>
      </c>
      <c r="J14" s="2" t="e">
        <f>D14+#REF!</f>
        <v>#REF!</v>
      </c>
      <c r="V14" s="28"/>
    </row>
    <row r="15" spans="2:23" ht="15.75">
      <c r="B15" s="8"/>
      <c r="C15" s="8" t="s">
        <v>32</v>
      </c>
      <c r="D15" s="13">
        <v>3</v>
      </c>
      <c r="E15" s="14">
        <v>273.38</v>
      </c>
      <c r="F15" s="13">
        <v>1</v>
      </c>
      <c r="G15" s="14">
        <v>113.55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5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217</v>
      </c>
      <c r="E16" s="14">
        <v>17552.54</v>
      </c>
      <c r="F16" s="13">
        <v>26</v>
      </c>
      <c r="G16" s="14">
        <v>3088.57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106</v>
      </c>
      <c r="E17" s="14">
        <v>8413.88</v>
      </c>
      <c r="F17" s="13">
        <v>11</v>
      </c>
      <c r="G17" s="14">
        <v>1249.05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71</v>
      </c>
      <c r="E18" s="14">
        <v>5494.79</v>
      </c>
      <c r="F18" s="13">
        <v>18</v>
      </c>
      <c r="G18" s="14">
        <v>2157.45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79</v>
      </c>
      <c r="E19" s="14">
        <v>6144.36</v>
      </c>
      <c r="F19" s="13">
        <v>8</v>
      </c>
      <c r="G19" s="14">
        <v>908.4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71</v>
      </c>
      <c r="E20" s="14">
        <v>6033.83</v>
      </c>
      <c r="F20" s="13">
        <v>25</v>
      </c>
      <c r="G20" s="14">
        <v>3065.4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5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81</v>
      </c>
      <c r="E21" s="14">
        <v>6545.77</v>
      </c>
      <c r="F21" s="13">
        <v>21</v>
      </c>
      <c r="G21" s="14">
        <v>2384.55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157</v>
      </c>
      <c r="E22" s="14">
        <v>12328.64</v>
      </c>
      <c r="F22" s="13">
        <v>26</v>
      </c>
      <c r="G22" s="14">
        <v>3065.9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8"/>
    </row>
    <row r="23" spans="2:21" ht="15.75">
      <c r="B23" s="8"/>
      <c r="C23" s="8" t="s">
        <v>26</v>
      </c>
      <c r="D23" s="13">
        <v>20</v>
      </c>
      <c r="E23" s="14">
        <v>1549.61</v>
      </c>
      <c r="F23" s="13">
        <v>1</v>
      </c>
      <c r="G23" s="14">
        <v>113.55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34</v>
      </c>
      <c r="E24" s="14">
        <v>2760.63</v>
      </c>
      <c r="F24" s="13">
        <v>4</v>
      </c>
      <c r="G24" s="14">
        <v>476.92</v>
      </c>
      <c r="H24" s="65" t="e">
        <f>#REF!+#REF!</f>
        <v>#REF!</v>
      </c>
      <c r="I24" s="65"/>
      <c r="J24" s="66" t="e">
        <f>D24+#REF!</f>
        <v>#REF!</v>
      </c>
      <c r="K24" s="65"/>
      <c r="L24" s="65"/>
      <c r="M24" s="65"/>
      <c r="N24" s="65"/>
      <c r="O24" s="65"/>
      <c r="P24" s="65"/>
      <c r="Q24" s="65"/>
      <c r="R24" s="67"/>
      <c r="S24" s="65"/>
      <c r="T24" s="65"/>
      <c r="U24" s="64"/>
      <c r="V24" s="64" t="e">
        <f>#REF!+#REF!+#REF!</f>
        <v>#REF!</v>
      </c>
      <c r="W24" s="64" t="e">
        <f>#REF!+#REF!+#REF!+#REF!+#REF!+#REF!+#REF!+#REF!+#REF!</f>
        <v>#REF!</v>
      </c>
      <c r="X24" s="65"/>
      <c r="Y24" s="65"/>
    </row>
    <row r="25" spans="2:23" ht="15.75">
      <c r="B25" s="8" t="s">
        <v>19</v>
      </c>
      <c r="C25" s="8" t="s">
        <v>20</v>
      </c>
      <c r="D25" s="13">
        <v>85</v>
      </c>
      <c r="E25" s="14">
        <v>6890.83</v>
      </c>
      <c r="F25" s="13">
        <v>6</v>
      </c>
      <c r="G25" s="14">
        <v>681.3</v>
      </c>
      <c r="H25" t="e">
        <f>#REF!+#REF!</f>
        <v>#REF!</v>
      </c>
      <c r="I25">
        <v>0</v>
      </c>
      <c r="J25" s="2">
        <f>D25+E25</f>
        <v>6975.83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32</v>
      </c>
      <c r="E26" s="14">
        <v>2575.19</v>
      </c>
      <c r="F26" s="13">
        <v>4</v>
      </c>
      <c r="G26" s="14">
        <v>476.92</v>
      </c>
      <c r="H26" t="e">
        <f>#REF!+#REF!</f>
        <v>#REF!</v>
      </c>
      <c r="J26" s="2" t="e">
        <f>D26+#REF!</f>
        <v>#REF!</v>
      </c>
      <c r="R26" s="11"/>
      <c r="V26" s="28"/>
    </row>
    <row r="27" spans="2:23" ht="15.75">
      <c r="B27" s="8" t="s">
        <v>35</v>
      </c>
      <c r="C27" s="8" t="s">
        <v>33</v>
      </c>
      <c r="D27" s="13">
        <v>193</v>
      </c>
      <c r="E27" s="14">
        <v>15287.26</v>
      </c>
      <c r="F27" s="13">
        <v>19</v>
      </c>
      <c r="G27" s="14">
        <v>2316.49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213</v>
      </c>
      <c r="E28" s="16">
        <v>16922.72</v>
      </c>
      <c r="F28" s="13">
        <v>22</v>
      </c>
      <c r="G28" s="16">
        <v>2656.64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38</v>
      </c>
      <c r="E29" s="14">
        <v>3080.01</v>
      </c>
      <c r="F29" s="13">
        <v>3</v>
      </c>
      <c r="G29" s="14">
        <v>340.65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32</v>
      </c>
      <c r="E30" s="14">
        <v>2432.65</v>
      </c>
      <c r="F30" s="13">
        <v>2</v>
      </c>
      <c r="G30" s="14">
        <v>227.1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96</v>
      </c>
      <c r="E31" s="14">
        <v>7799.98</v>
      </c>
      <c r="F31" s="13">
        <v>8</v>
      </c>
      <c r="G31" s="14">
        <v>931.12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8"/>
    </row>
    <row r="32" spans="2:23" ht="15.75" customHeight="1" thickBot="1">
      <c r="B32" s="8"/>
      <c r="C32" s="8" t="s">
        <v>34</v>
      </c>
      <c r="D32" s="13">
        <v>13</v>
      </c>
      <c r="E32" s="14">
        <v>847.48</v>
      </c>
      <c r="F32" s="13">
        <v>4</v>
      </c>
      <c r="G32" s="14">
        <v>454.2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21" t="s">
        <v>25</v>
      </c>
      <c r="C33" s="121"/>
      <c r="D33" s="22">
        <f>SUM(D8:D32)</f>
        <v>2866</v>
      </c>
      <c r="E33" s="60">
        <f aca="true" t="shared" si="0" ref="E33:S33">SUM(E8:E32)</f>
        <v>235600.65</v>
      </c>
      <c r="F33" s="22">
        <f t="shared" si="0"/>
        <v>580</v>
      </c>
      <c r="G33" s="60">
        <f t="shared" si="0"/>
        <v>69605.55</v>
      </c>
      <c r="H33" s="24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30" t="e">
        <f>SUM(U8:U32)</f>
        <v>#REF!</v>
      </c>
      <c r="V33" s="28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7"/>
      <c r="F35" s="5"/>
      <c r="G35" s="29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1">
      <selection activeCell="K8" sqref="K8:L32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8" t="s">
        <v>87</v>
      </c>
      <c r="D2" s="118"/>
      <c r="E2" s="118"/>
      <c r="F2" s="118"/>
      <c r="G2" s="118"/>
      <c r="H2" s="118"/>
      <c r="I2" s="118"/>
      <c r="J2" s="118"/>
      <c r="K2" s="118"/>
      <c r="L2" s="118"/>
    </row>
    <row r="3" ht="8.25" customHeight="1"/>
    <row r="4" ht="7.5" customHeight="1"/>
    <row r="5" spans="3:12" ht="13.5" customHeight="1">
      <c r="C5" s="122" t="s">
        <v>78</v>
      </c>
      <c r="D5" s="122"/>
      <c r="E5" s="124" t="s">
        <v>75</v>
      </c>
      <c r="F5" s="124"/>
      <c r="G5" s="128" t="s">
        <v>81</v>
      </c>
      <c r="H5" s="129"/>
      <c r="I5" s="128" t="s">
        <v>82</v>
      </c>
      <c r="J5" s="129"/>
      <c r="K5" s="128" t="s">
        <v>76</v>
      </c>
      <c r="L5" s="129"/>
    </row>
    <row r="6" spans="3:12" ht="45.75" customHeight="1">
      <c r="C6" s="122"/>
      <c r="D6" s="122"/>
      <c r="E6" s="124"/>
      <c r="F6" s="124"/>
      <c r="G6" s="130"/>
      <c r="H6" s="131"/>
      <c r="I6" s="130"/>
      <c r="J6" s="131"/>
      <c r="K6" s="130"/>
      <c r="L6" s="131"/>
    </row>
    <row r="7" spans="3:12" ht="17.25" customHeight="1">
      <c r="C7" s="122"/>
      <c r="D7" s="122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06" t="s">
        <v>5</v>
      </c>
      <c r="D8" s="106" t="s">
        <v>6</v>
      </c>
      <c r="E8" s="98"/>
      <c r="F8" s="99"/>
      <c r="G8" s="13">
        <v>473</v>
      </c>
      <c r="H8" s="14">
        <v>123844</v>
      </c>
      <c r="I8" s="13">
        <v>472</v>
      </c>
      <c r="J8" s="14">
        <v>31793.81</v>
      </c>
      <c r="K8" s="13">
        <v>570</v>
      </c>
      <c r="L8" s="14">
        <v>124381.86</v>
      </c>
    </row>
    <row r="9" spans="3:12" ht="15.75">
      <c r="C9" s="106"/>
      <c r="D9" s="106" t="s">
        <v>70</v>
      </c>
      <c r="E9" s="98"/>
      <c r="F9" s="99"/>
      <c r="G9" s="13">
        <v>41</v>
      </c>
      <c r="H9" s="14">
        <v>10762</v>
      </c>
      <c r="I9" s="13">
        <v>41</v>
      </c>
      <c r="J9" s="14">
        <v>2775.22</v>
      </c>
      <c r="K9" s="13">
        <v>50</v>
      </c>
      <c r="L9" s="14">
        <v>10850.76</v>
      </c>
    </row>
    <row r="10" spans="3:12" ht="15.75">
      <c r="C10" s="106"/>
      <c r="D10" s="106" t="s">
        <v>71</v>
      </c>
      <c r="E10" s="98"/>
      <c r="F10" s="99"/>
      <c r="G10" s="13">
        <v>20</v>
      </c>
      <c r="H10" s="14">
        <v>4927</v>
      </c>
      <c r="I10" s="13">
        <v>20</v>
      </c>
      <c r="J10" s="14">
        <v>1270.55</v>
      </c>
      <c r="K10" s="13">
        <v>61</v>
      </c>
      <c r="L10" s="101">
        <v>13061.1</v>
      </c>
    </row>
    <row r="11" spans="3:12" ht="15.75">
      <c r="C11" s="106" t="s">
        <v>68</v>
      </c>
      <c r="D11" s="106" t="s">
        <v>69</v>
      </c>
      <c r="E11" s="98"/>
      <c r="F11" s="99"/>
      <c r="G11" s="13">
        <v>83</v>
      </c>
      <c r="H11" s="14">
        <v>21364</v>
      </c>
      <c r="I11" s="13">
        <v>83</v>
      </c>
      <c r="J11" s="14">
        <v>5509.16</v>
      </c>
      <c r="K11" s="8">
        <v>70</v>
      </c>
      <c r="L11" s="14">
        <v>14869.56</v>
      </c>
    </row>
    <row r="12" spans="3:12" ht="15.75">
      <c r="C12" s="106" t="s">
        <v>45</v>
      </c>
      <c r="D12" s="106" t="s">
        <v>7</v>
      </c>
      <c r="E12" s="98"/>
      <c r="F12" s="99"/>
      <c r="G12" s="13">
        <v>91</v>
      </c>
      <c r="H12" s="14">
        <v>22266</v>
      </c>
      <c r="I12" s="13">
        <v>92</v>
      </c>
      <c r="J12" s="14">
        <v>5809.86</v>
      </c>
      <c r="K12" s="13">
        <v>80</v>
      </c>
      <c r="L12" s="14">
        <v>16678.02</v>
      </c>
    </row>
    <row r="13" spans="3:12" ht="15.75">
      <c r="C13" s="106" t="s">
        <v>29</v>
      </c>
      <c r="D13" s="106" t="s">
        <v>30</v>
      </c>
      <c r="E13" s="98"/>
      <c r="F13" s="99"/>
      <c r="G13" s="13">
        <v>201</v>
      </c>
      <c r="H13" s="14">
        <v>47976</v>
      </c>
      <c r="I13" s="13">
        <v>195</v>
      </c>
      <c r="J13" s="14">
        <v>11999.9</v>
      </c>
      <c r="K13" s="13">
        <v>268</v>
      </c>
      <c r="L13" s="14">
        <v>56062.26</v>
      </c>
    </row>
    <row r="14" spans="3:12" ht="15.75">
      <c r="C14" s="106"/>
      <c r="D14" s="106" t="s">
        <v>31</v>
      </c>
      <c r="E14" s="98"/>
      <c r="F14" s="99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1607.52</v>
      </c>
    </row>
    <row r="15" spans="3:12" ht="15.75">
      <c r="C15" s="106"/>
      <c r="D15" s="106" t="s">
        <v>32</v>
      </c>
      <c r="E15" s="98"/>
      <c r="F15" s="99"/>
      <c r="G15" s="13">
        <v>11</v>
      </c>
      <c r="H15" s="14">
        <v>2336</v>
      </c>
      <c r="I15" s="13">
        <v>11</v>
      </c>
      <c r="J15" s="14">
        <v>602.4</v>
      </c>
      <c r="K15" s="13">
        <v>8</v>
      </c>
      <c r="L15" s="14">
        <v>1607.52</v>
      </c>
    </row>
    <row r="16" spans="3:12" ht="15.75">
      <c r="C16" s="106" t="s">
        <v>8</v>
      </c>
      <c r="D16" s="106" t="s">
        <v>9</v>
      </c>
      <c r="E16" s="98"/>
      <c r="F16" s="99"/>
      <c r="G16" s="13">
        <v>106</v>
      </c>
      <c r="H16" s="14">
        <v>26784.9</v>
      </c>
      <c r="I16" s="13">
        <v>106</v>
      </c>
      <c r="J16" s="14">
        <v>6875.62</v>
      </c>
      <c r="K16" s="13">
        <v>151</v>
      </c>
      <c r="L16" s="14">
        <v>33155.1</v>
      </c>
    </row>
    <row r="17" spans="3:12" ht="15.75">
      <c r="C17" s="106"/>
      <c r="D17" s="106" t="s">
        <v>10</v>
      </c>
      <c r="E17" s="13"/>
      <c r="F17" s="14"/>
      <c r="G17" s="13">
        <v>40</v>
      </c>
      <c r="H17" s="14">
        <v>9999</v>
      </c>
      <c r="I17" s="13">
        <v>40</v>
      </c>
      <c r="J17" s="14">
        <v>2578.47</v>
      </c>
      <c r="K17" s="13">
        <v>78</v>
      </c>
      <c r="L17" s="14">
        <v>16878.96</v>
      </c>
    </row>
    <row r="18" spans="3:12" ht="15.75">
      <c r="C18" s="106" t="s">
        <v>11</v>
      </c>
      <c r="D18" s="106" t="s">
        <v>12</v>
      </c>
      <c r="E18" s="98"/>
      <c r="F18" s="99"/>
      <c r="G18" s="13">
        <v>75</v>
      </c>
      <c r="H18" s="14">
        <v>20962</v>
      </c>
      <c r="I18" s="13">
        <v>75</v>
      </c>
      <c r="J18" s="14">
        <v>5405.46</v>
      </c>
      <c r="K18" s="13">
        <v>62</v>
      </c>
      <c r="L18" s="14">
        <v>14065.8</v>
      </c>
    </row>
    <row r="19" spans="3:12" ht="15.75">
      <c r="C19" s="106"/>
      <c r="D19" s="106" t="s">
        <v>13</v>
      </c>
      <c r="E19" s="98"/>
      <c r="F19" s="99"/>
      <c r="G19" s="13">
        <v>52</v>
      </c>
      <c r="H19" s="14">
        <v>13454</v>
      </c>
      <c r="I19" s="13">
        <v>52</v>
      </c>
      <c r="J19" s="14">
        <v>3469.42</v>
      </c>
      <c r="K19" s="13">
        <v>27</v>
      </c>
      <c r="L19" s="14">
        <v>6028.2</v>
      </c>
    </row>
    <row r="20" spans="3:12" ht="15.75">
      <c r="C20" s="106"/>
      <c r="D20" s="106" t="s">
        <v>14</v>
      </c>
      <c r="E20" s="13"/>
      <c r="F20" s="14"/>
      <c r="G20" s="13">
        <v>64</v>
      </c>
      <c r="H20" s="14">
        <v>17630</v>
      </c>
      <c r="I20" s="13">
        <v>64</v>
      </c>
      <c r="J20" s="14">
        <v>4546.22</v>
      </c>
      <c r="K20" s="13">
        <v>63</v>
      </c>
      <c r="L20" s="14">
        <v>13663.92</v>
      </c>
    </row>
    <row r="21" spans="3:12" ht="15.75">
      <c r="C21" s="106" t="s">
        <v>15</v>
      </c>
      <c r="D21" s="106" t="s">
        <v>16</v>
      </c>
      <c r="E21" s="98"/>
      <c r="F21" s="99"/>
      <c r="G21" s="13">
        <v>106</v>
      </c>
      <c r="H21" s="14">
        <v>28282.8</v>
      </c>
      <c r="I21" s="13">
        <v>106</v>
      </c>
      <c r="J21" s="14">
        <v>7293.3</v>
      </c>
      <c r="K21" s="13">
        <v>106</v>
      </c>
      <c r="L21" s="14">
        <v>21500.58</v>
      </c>
    </row>
    <row r="22" spans="3:12" ht="15.75">
      <c r="C22" s="106" t="s">
        <v>17</v>
      </c>
      <c r="D22" s="106" t="s">
        <v>18</v>
      </c>
      <c r="E22" s="98"/>
      <c r="F22" s="99"/>
      <c r="G22" s="13">
        <v>87</v>
      </c>
      <c r="H22" s="14">
        <v>20705</v>
      </c>
      <c r="I22" s="13">
        <v>87</v>
      </c>
      <c r="J22" s="14">
        <v>5321.23</v>
      </c>
      <c r="K22" s="13">
        <v>90</v>
      </c>
      <c r="L22" s="14">
        <v>18888.36</v>
      </c>
    </row>
    <row r="23" spans="3:12" ht="15.75">
      <c r="C23" s="106"/>
      <c r="D23" s="106" t="s">
        <v>26</v>
      </c>
      <c r="E23" s="13"/>
      <c r="F23" s="14"/>
      <c r="G23" s="13">
        <v>7</v>
      </c>
      <c r="H23" s="14">
        <v>1707</v>
      </c>
      <c r="I23" s="13">
        <v>7</v>
      </c>
      <c r="J23" s="14">
        <v>440.19</v>
      </c>
      <c r="K23" s="13">
        <v>17</v>
      </c>
      <c r="L23" s="14">
        <v>3817.86</v>
      </c>
    </row>
    <row r="24" spans="3:12" ht="15.75">
      <c r="C24" s="106"/>
      <c r="D24" s="106" t="s">
        <v>47</v>
      </c>
      <c r="E24" s="98"/>
      <c r="F24" s="99"/>
      <c r="G24" s="13">
        <v>1</v>
      </c>
      <c r="H24" s="14">
        <v>193</v>
      </c>
      <c r="I24" s="13">
        <v>0</v>
      </c>
      <c r="J24" s="14">
        <v>0</v>
      </c>
      <c r="K24" s="13">
        <v>18</v>
      </c>
      <c r="L24" s="14">
        <v>3817.86</v>
      </c>
    </row>
    <row r="25" spans="3:12" ht="15.75">
      <c r="C25" s="106" t="s">
        <v>19</v>
      </c>
      <c r="D25" s="106" t="s">
        <v>20</v>
      </c>
      <c r="E25" s="98"/>
      <c r="F25" s="99"/>
      <c r="G25" s="13">
        <v>21</v>
      </c>
      <c r="H25" s="14">
        <v>5622</v>
      </c>
      <c r="I25" s="13">
        <v>21</v>
      </c>
      <c r="J25" s="14">
        <v>1431.18</v>
      </c>
      <c r="K25" s="13">
        <v>52</v>
      </c>
      <c r="L25" s="14">
        <v>11051.7</v>
      </c>
    </row>
    <row r="26" spans="3:12" ht="15.75">
      <c r="C26" s="106"/>
      <c r="D26" s="106" t="s">
        <v>48</v>
      </c>
      <c r="E26" s="98"/>
      <c r="F26" s="99"/>
      <c r="G26" s="13">
        <v>7</v>
      </c>
      <c r="H26" s="14">
        <v>1994</v>
      </c>
      <c r="I26" s="13">
        <v>7</v>
      </c>
      <c r="J26" s="14">
        <v>514.18</v>
      </c>
      <c r="K26" s="13">
        <v>19</v>
      </c>
      <c r="L26" s="14">
        <v>3817.86</v>
      </c>
    </row>
    <row r="27" spans="3:12" ht="15.75">
      <c r="C27" s="106" t="s">
        <v>35</v>
      </c>
      <c r="D27" s="106" t="s">
        <v>33</v>
      </c>
      <c r="E27" s="98"/>
      <c r="F27" s="99"/>
      <c r="G27" s="13">
        <v>66</v>
      </c>
      <c r="H27" s="14">
        <v>15789.2</v>
      </c>
      <c r="I27" s="13">
        <v>66</v>
      </c>
      <c r="J27" s="14">
        <v>4071.63</v>
      </c>
      <c r="K27" s="13">
        <v>122</v>
      </c>
      <c r="L27" s="14">
        <v>26122.2</v>
      </c>
    </row>
    <row r="28" spans="3:12" ht="15.75">
      <c r="C28" s="106" t="s">
        <v>21</v>
      </c>
      <c r="D28" s="106" t="s">
        <v>22</v>
      </c>
      <c r="E28" s="98"/>
      <c r="F28" s="99"/>
      <c r="G28" s="102">
        <v>152</v>
      </c>
      <c r="H28" s="16">
        <v>46344</v>
      </c>
      <c r="I28" s="13">
        <v>151</v>
      </c>
      <c r="J28" s="14">
        <v>12496.73</v>
      </c>
      <c r="K28" s="13">
        <v>219</v>
      </c>
      <c r="L28" s="16">
        <v>53648.58</v>
      </c>
    </row>
    <row r="29" spans="3:12" ht="15.75">
      <c r="C29" s="106" t="s">
        <v>67</v>
      </c>
      <c r="D29" s="106" t="s">
        <v>72</v>
      </c>
      <c r="E29" s="13"/>
      <c r="F29" s="14"/>
      <c r="G29" s="13">
        <v>32</v>
      </c>
      <c r="H29" s="14">
        <v>8245</v>
      </c>
      <c r="I29" s="13">
        <v>32</v>
      </c>
      <c r="J29" s="14">
        <v>2126.13</v>
      </c>
      <c r="K29" s="13">
        <v>46</v>
      </c>
      <c r="L29" s="14">
        <v>9645.12</v>
      </c>
    </row>
    <row r="30" spans="3:12" ht="15.75">
      <c r="C30" s="106"/>
      <c r="D30" s="107" t="s">
        <v>73</v>
      </c>
      <c r="E30" s="98"/>
      <c r="F30" s="99"/>
      <c r="G30" s="13">
        <v>19</v>
      </c>
      <c r="H30" s="14">
        <v>4733</v>
      </c>
      <c r="I30" s="13">
        <v>19</v>
      </c>
      <c r="J30" s="14">
        <v>1220.53</v>
      </c>
      <c r="K30" s="13">
        <v>35</v>
      </c>
      <c r="L30" s="14">
        <v>7032.9</v>
      </c>
    </row>
    <row r="31" spans="3:12" ht="15.75">
      <c r="C31" s="106" t="s">
        <v>23</v>
      </c>
      <c r="D31" s="106" t="s">
        <v>24</v>
      </c>
      <c r="E31" s="98"/>
      <c r="F31" s="99"/>
      <c r="G31" s="13">
        <v>51</v>
      </c>
      <c r="H31" s="14">
        <v>11622</v>
      </c>
      <c r="I31" s="13">
        <v>51</v>
      </c>
      <c r="J31" s="14">
        <v>2997.02</v>
      </c>
      <c r="K31" s="13">
        <v>113</v>
      </c>
      <c r="L31" s="14">
        <v>23509.98</v>
      </c>
    </row>
    <row r="32" spans="3:12" ht="15.75" customHeight="1">
      <c r="C32" s="106"/>
      <c r="D32" s="106" t="s">
        <v>34</v>
      </c>
      <c r="E32" s="98"/>
      <c r="F32" s="99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2813.16</v>
      </c>
    </row>
    <row r="33" spans="3:12" ht="15.75">
      <c r="C33" s="121" t="s">
        <v>25</v>
      </c>
      <c r="D33" s="121"/>
      <c r="E33" s="22">
        <f aca="true" t="shared" si="0" ref="E33:J33">SUM(E8:E32)</f>
        <v>0</v>
      </c>
      <c r="F33" s="60">
        <f t="shared" si="0"/>
        <v>0</v>
      </c>
      <c r="G33" s="22">
        <f t="shared" si="0"/>
        <v>1837</v>
      </c>
      <c r="H33" s="60">
        <f t="shared" si="0"/>
        <v>475302.9</v>
      </c>
      <c r="I33" s="22">
        <f t="shared" si="0"/>
        <v>1829</v>
      </c>
      <c r="J33" s="60">
        <f t="shared" si="0"/>
        <v>122549.58</v>
      </c>
      <c r="K33" s="22">
        <f>SUM(K8:K32)</f>
        <v>2346</v>
      </c>
      <c r="L33" s="60">
        <f>SUM(L8:L32)</f>
        <v>508576.73999999993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7"/>
      <c r="G35" s="27"/>
      <c r="H35" s="27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31"/>
      <c r="K41" s="31"/>
      <c r="L41" s="31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O15" sqref="O15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1" t="s">
        <v>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6.5" thickBot="1"/>
    <row r="3" spans="1:11" ht="54.75" thickBot="1">
      <c r="A3" s="36" t="s">
        <v>53</v>
      </c>
      <c r="B3" s="37" t="s">
        <v>54</v>
      </c>
      <c r="C3" s="38" t="s">
        <v>55</v>
      </c>
      <c r="D3" s="39" t="s">
        <v>56</v>
      </c>
      <c r="E3" s="158" t="s">
        <v>57</v>
      </c>
      <c r="F3" s="159"/>
      <c r="G3" s="40" t="s">
        <v>58</v>
      </c>
      <c r="H3" s="41"/>
      <c r="I3" s="41"/>
      <c r="J3" s="42" t="s">
        <v>59</v>
      </c>
      <c r="K3" s="43" t="s">
        <v>60</v>
      </c>
    </row>
    <row r="4" spans="1:11" ht="18">
      <c r="A4" s="139">
        <v>1</v>
      </c>
      <c r="B4" s="152">
        <v>4211</v>
      </c>
      <c r="C4" s="154" t="s">
        <v>41</v>
      </c>
      <c r="D4" s="44"/>
      <c r="E4" s="161">
        <f>'I '!C32</f>
        <v>7168</v>
      </c>
      <c r="F4" s="161">
        <f>'I '!D32</f>
        <v>13754</v>
      </c>
      <c r="G4" s="156">
        <f>'I '!E32</f>
        <v>368531.07</v>
      </c>
      <c r="H4" s="114"/>
      <c r="I4" s="45"/>
      <c r="J4" s="147" t="s">
        <v>90</v>
      </c>
      <c r="K4" s="136" t="s">
        <v>89</v>
      </c>
    </row>
    <row r="5" spans="1:11" ht="18.75" thickBot="1">
      <c r="A5" s="140"/>
      <c r="B5" s="153"/>
      <c r="C5" s="155"/>
      <c r="D5" s="46">
        <v>18567</v>
      </c>
      <c r="E5" s="162"/>
      <c r="F5" s="162"/>
      <c r="G5" s="157"/>
      <c r="H5" s="115"/>
      <c r="I5" s="47"/>
      <c r="J5" s="148"/>
      <c r="K5" s="137"/>
    </row>
    <row r="6" spans="1:11" ht="18">
      <c r="A6" s="139">
        <v>2</v>
      </c>
      <c r="B6" s="141">
        <v>4213</v>
      </c>
      <c r="C6" s="143" t="s">
        <v>39</v>
      </c>
      <c r="D6" s="48"/>
      <c r="E6" s="163">
        <f>'I '!F32</f>
        <v>8192</v>
      </c>
      <c r="F6" s="163">
        <f>'I '!G32</f>
        <v>27784</v>
      </c>
      <c r="G6" s="145">
        <f>'I '!H32</f>
        <v>807430.52</v>
      </c>
      <c r="H6" s="116"/>
      <c r="I6" s="49"/>
      <c r="J6" s="147" t="s">
        <v>90</v>
      </c>
      <c r="K6" s="136" t="s">
        <v>89</v>
      </c>
    </row>
    <row r="7" spans="1:11" ht="18.75" thickBot="1">
      <c r="A7" s="140"/>
      <c r="B7" s="142"/>
      <c r="C7" s="144"/>
      <c r="D7" s="50">
        <v>39030</v>
      </c>
      <c r="E7" s="164"/>
      <c r="F7" s="164"/>
      <c r="G7" s="146"/>
      <c r="H7" s="138"/>
      <c r="I7" s="49"/>
      <c r="J7" s="148"/>
      <c r="K7" s="137"/>
    </row>
    <row r="8" spans="1:11" ht="18">
      <c r="A8" s="51">
        <v>3</v>
      </c>
      <c r="B8" s="52">
        <v>4213</v>
      </c>
      <c r="C8" s="53" t="s">
        <v>61</v>
      </c>
      <c r="D8" s="54"/>
      <c r="E8" s="149">
        <f>' II'!L31</f>
        <v>81</v>
      </c>
      <c r="F8" s="150"/>
      <c r="G8" s="93">
        <f>' II'!M31</f>
        <v>29069.010000000002</v>
      </c>
      <c r="H8" s="138"/>
      <c r="I8" s="49"/>
      <c r="J8" s="73" t="s">
        <v>90</v>
      </c>
      <c r="K8" s="74" t="s">
        <v>89</v>
      </c>
    </row>
    <row r="9" spans="1:11" ht="54">
      <c r="A9" s="55">
        <v>4</v>
      </c>
      <c r="B9" s="56">
        <v>4213</v>
      </c>
      <c r="C9" s="57" t="s">
        <v>62</v>
      </c>
      <c r="D9" s="58"/>
      <c r="E9" s="132">
        <f>' II'!D31</f>
        <v>1171</v>
      </c>
      <c r="F9" s="133"/>
      <c r="G9" s="117">
        <f>' II'!F31</f>
        <v>139483.15000000002</v>
      </c>
      <c r="H9" s="138"/>
      <c r="I9" s="59"/>
      <c r="J9" s="6" t="s">
        <v>91</v>
      </c>
      <c r="K9" s="74" t="s">
        <v>89</v>
      </c>
    </row>
    <row r="10" spans="1:11" ht="54.75">
      <c r="A10" s="55">
        <v>5</v>
      </c>
      <c r="B10" s="56">
        <v>4213</v>
      </c>
      <c r="C10" s="57" t="s">
        <v>63</v>
      </c>
      <c r="D10" s="58"/>
      <c r="E10" s="132">
        <f>' II'!G31</f>
        <v>260</v>
      </c>
      <c r="F10" s="133"/>
      <c r="G10" s="117">
        <f>' II'!I31</f>
        <v>23611.600000000002</v>
      </c>
      <c r="H10" s="108"/>
      <c r="I10" s="59"/>
      <c r="J10" s="6" t="s">
        <v>91</v>
      </c>
      <c r="K10" s="74" t="s">
        <v>89</v>
      </c>
    </row>
    <row r="11" spans="1:11" ht="18">
      <c r="A11" s="55">
        <v>6</v>
      </c>
      <c r="B11" s="56">
        <v>4214</v>
      </c>
      <c r="C11" s="57" t="s">
        <v>64</v>
      </c>
      <c r="D11" s="58">
        <v>5836</v>
      </c>
      <c r="E11" s="132">
        <f>'III '!D33</f>
        <v>2866</v>
      </c>
      <c r="F11" s="133"/>
      <c r="G11" s="134">
        <f>'III '!E33</f>
        <v>235600.65</v>
      </c>
      <c r="H11" s="135"/>
      <c r="I11" s="49"/>
      <c r="J11" s="73" t="s">
        <v>90</v>
      </c>
      <c r="K11" s="74" t="s">
        <v>89</v>
      </c>
    </row>
    <row r="12" spans="1:12" ht="18">
      <c r="A12" s="55">
        <v>7</v>
      </c>
      <c r="B12" s="56">
        <v>4214</v>
      </c>
      <c r="C12" s="57" t="s">
        <v>65</v>
      </c>
      <c r="D12" s="58"/>
      <c r="E12" s="132">
        <f>'III '!F33</f>
        <v>580</v>
      </c>
      <c r="F12" s="133"/>
      <c r="G12" s="94">
        <f>'III '!G33</f>
        <v>69605.55</v>
      </c>
      <c r="H12" s="116"/>
      <c r="I12" s="49"/>
      <c r="J12" s="73" t="s">
        <v>90</v>
      </c>
      <c r="K12" s="74" t="s">
        <v>89</v>
      </c>
      <c r="L12" s="96"/>
    </row>
    <row r="13" spans="1:12" ht="18">
      <c r="A13" s="55">
        <v>8</v>
      </c>
      <c r="B13" s="56">
        <v>4215</v>
      </c>
      <c r="C13" s="57" t="s">
        <v>66</v>
      </c>
      <c r="D13" s="58">
        <v>4545</v>
      </c>
      <c r="E13" s="132">
        <f>'I '!K32</f>
        <v>18480</v>
      </c>
      <c r="F13" s="133"/>
      <c r="G13" s="94">
        <f>'I '!L32</f>
        <v>1345794.42</v>
      </c>
      <c r="H13" s="138"/>
      <c r="I13" s="49"/>
      <c r="J13" s="73" t="s">
        <v>90</v>
      </c>
      <c r="K13" s="74" t="s">
        <v>89</v>
      </c>
      <c r="L13" s="97"/>
    </row>
    <row r="14" spans="1:12" ht="18">
      <c r="A14" s="55">
        <v>9</v>
      </c>
      <c r="B14" s="56">
        <v>4215</v>
      </c>
      <c r="C14" s="57" t="s">
        <v>36</v>
      </c>
      <c r="D14" s="58">
        <v>1166</v>
      </c>
      <c r="E14" s="132">
        <f>'I '!I32</f>
        <v>2788</v>
      </c>
      <c r="F14" s="133"/>
      <c r="G14" s="94">
        <f>'I '!J32</f>
        <v>537837.6799999998</v>
      </c>
      <c r="H14" s="160"/>
      <c r="I14" s="59"/>
      <c r="J14" s="73" t="s">
        <v>90</v>
      </c>
      <c r="K14" s="74" t="s">
        <v>89</v>
      </c>
      <c r="L14" s="96"/>
    </row>
    <row r="15" spans="1:15" ht="37.5" customHeight="1">
      <c r="A15" s="55">
        <v>10</v>
      </c>
      <c r="B15" s="56">
        <v>4215</v>
      </c>
      <c r="C15" s="81" t="s">
        <v>76</v>
      </c>
      <c r="D15" s="78"/>
      <c r="E15" s="132">
        <f>' IV -ISPRAVNA'!K33</f>
        <v>2346</v>
      </c>
      <c r="F15" s="133"/>
      <c r="G15" s="94">
        <f>' IV -ISPRAVNA'!L33</f>
        <v>508576.73999999993</v>
      </c>
      <c r="H15" s="100"/>
      <c r="I15" s="59"/>
      <c r="J15" s="73" t="s">
        <v>90</v>
      </c>
      <c r="K15" s="74" t="s">
        <v>89</v>
      </c>
      <c r="O15" s="12"/>
    </row>
    <row r="16" spans="1:15" ht="37.5" customHeight="1">
      <c r="A16" s="55">
        <v>11</v>
      </c>
      <c r="B16" s="61">
        <v>4217</v>
      </c>
      <c r="C16" s="79" t="s">
        <v>77</v>
      </c>
      <c r="D16" s="82"/>
      <c r="E16" s="132">
        <f>'I '!M32</f>
        <v>423</v>
      </c>
      <c r="F16" s="133"/>
      <c r="G16" s="134">
        <f>'I '!N32</f>
        <v>122358.95999999999</v>
      </c>
      <c r="H16" s="135"/>
      <c r="I16" s="59"/>
      <c r="J16" s="73" t="s">
        <v>90</v>
      </c>
      <c r="K16" s="74" t="s">
        <v>89</v>
      </c>
      <c r="O16" s="12"/>
    </row>
    <row r="17" spans="1:11" ht="36.75" hidden="1" thickBot="1">
      <c r="A17" s="55">
        <v>12</v>
      </c>
      <c r="B17" s="61">
        <v>4218</v>
      </c>
      <c r="C17" s="103" t="s">
        <v>75</v>
      </c>
      <c r="D17" s="80"/>
      <c r="E17" s="172">
        <f>' IV -ISPRAVNA'!E33</f>
        <v>0</v>
      </c>
      <c r="F17" s="173"/>
      <c r="G17" s="95">
        <f>' IV -ISPRAVNA'!F33</f>
        <v>0</v>
      </c>
      <c r="H17" s="109"/>
      <c r="I17" s="59"/>
      <c r="J17" s="73" t="s">
        <v>79</v>
      </c>
      <c r="K17" s="74" t="s">
        <v>80</v>
      </c>
    </row>
    <row r="18" spans="1:11" ht="36.75" thickBot="1">
      <c r="A18" s="55">
        <v>12</v>
      </c>
      <c r="B18" s="75">
        <v>4218</v>
      </c>
      <c r="C18" s="104" t="s">
        <v>84</v>
      </c>
      <c r="D18" s="68"/>
      <c r="E18" s="168">
        <f>' IV -ISPRAVNA'!G33</f>
        <v>1837</v>
      </c>
      <c r="F18" s="169"/>
      <c r="G18" s="170">
        <f>' IV -ISPRAVNA'!H33</f>
        <v>475302.9</v>
      </c>
      <c r="H18" s="171"/>
      <c r="I18" s="68"/>
      <c r="J18" s="73" t="s">
        <v>90</v>
      </c>
      <c r="K18" s="74" t="s">
        <v>89</v>
      </c>
    </row>
    <row r="19" spans="1:11" ht="36.75" thickBot="1">
      <c r="A19" s="105">
        <v>13</v>
      </c>
      <c r="B19" s="76">
        <v>4218</v>
      </c>
      <c r="C19" s="69" t="s">
        <v>83</v>
      </c>
      <c r="D19" s="70"/>
      <c r="E19" s="165">
        <f>' IV -ISPRAVNA'!I33</f>
        <v>1829</v>
      </c>
      <c r="F19" s="165"/>
      <c r="G19" s="166">
        <f>' IV -ISPRAVNA'!J33</f>
        <v>122549.58</v>
      </c>
      <c r="H19" s="167"/>
      <c r="I19" s="62"/>
      <c r="J19" s="77" t="s">
        <v>92</v>
      </c>
      <c r="K19" s="72" t="s">
        <v>89</v>
      </c>
    </row>
    <row r="20" spans="7:10" ht="15.75">
      <c r="G20" s="96">
        <f>SUM(G4:H19)</f>
        <v>4785751.829999999</v>
      </c>
      <c r="J20" s="12"/>
    </row>
    <row r="21" spans="7:14" ht="15.75">
      <c r="G21" s="12">
        <f>G20-G19</f>
        <v>4663202.249999999</v>
      </c>
      <c r="N21" s="12"/>
    </row>
    <row r="22" ht="15.75">
      <c r="G22" s="83">
        <v>3706.2</v>
      </c>
    </row>
    <row r="23" ht="15.75">
      <c r="G23" s="12">
        <f>G21-G22</f>
        <v>4659496.049999999</v>
      </c>
    </row>
    <row r="24" spans="3:18" ht="15.75">
      <c r="C24" s="12"/>
      <c r="G24" s="91"/>
      <c r="N24" s="12"/>
      <c r="R24" s="92"/>
    </row>
    <row r="28" ht="15.75">
      <c r="G28" s="92"/>
    </row>
  </sheetData>
  <sheetProtection/>
  <mergeCells count="36"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A1:K1"/>
    <mergeCell ref="A4:A5"/>
    <mergeCell ref="B4:B5"/>
    <mergeCell ref="C4:C5"/>
    <mergeCell ref="G4:G5"/>
    <mergeCell ref="E3:F3"/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</mergeCells>
  <printOptions/>
  <pageMargins left="0" right="0" top="0.7480314960629921" bottom="0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2021-05-19T06:21:17Z</cp:lastPrinted>
  <dcterms:created xsi:type="dcterms:W3CDTF">2004-03-12T09:29:14Z</dcterms:created>
  <dcterms:modified xsi:type="dcterms:W3CDTF">2021-11-04T12:46:59Z</dcterms:modified>
  <cp:category/>
  <cp:version/>
  <cp:contentType/>
  <cp:contentStatus/>
</cp:coreProperties>
</file>