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597" activeTab="0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<sst xmlns="http://schemas.openxmlformats.org/spreadsheetml/2006/main" count="289" uniqueCount="107">
  <si>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</si>
  <si>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</si>
  <si>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</si>
  <si>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</si>
  <si>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</si>
  <si>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</si>
  <si>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</si>
  <si>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</si>
  <si>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</si>
  <si>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</si>
  <si>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</si>
  <si>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</si>
  <si>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</si>
  <si>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</si>
  <si>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</si>
  <si>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</si>
  <si>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</si>
  <si>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</si>
  <si>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</si>
  <si>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</si>
  <si>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</si>
  <si>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</si>
  <si>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</si>
  <si>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</si>
  <si>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</si>
  <si>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</si>
  <si>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</si>
  <si>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</si>
  <si>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</si>
  <si>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</si>
  <si>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</si>
  <si>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</si>
  <si>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</si>
  <si>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</si>
  <si>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</si>
  <si>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</si>
  <si>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</si>
  <si>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</si>
  <si>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</si>
  <si>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</si>
  <si>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</si>
  <si>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</si>
  <si>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</si>
  <si>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</si>
  <si>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</si>
  <si>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</si>
  <si>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</si>
  <si>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</si>
  <si>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</si>
  <si>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</si>
  <si>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</si>
  <si>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</si>
  <si>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</si>
  <si>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</si>
  <si>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</si>
  <si>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</si>
  <si>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</si>
  <si>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</si>
  <si>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</si>
  <si>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</si>
  <si>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</si>
  <si>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</si>
  <si>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</si>
  <si>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</si>
  <si>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</si>
  <si>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</si>
  <si>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</si>
  <si>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</si>
  <si>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</si>
  <si>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</si>
  <si>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</si>
  <si>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</si>
  <si>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</si>
  <si>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</si>
  <si>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</si>
  <si>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</si>
  <si>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</si>
  <si>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</si>
  <si>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</si>
  <si>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</si>
  <si>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</si>
  <si>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</si>
  <si>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</si>
  <si>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</si>
  <si>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</si>
  <si>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</si>
  <si>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broj nos.prava</t>
  </si>
  <si>
    <t>Dodatak za djecu 0-18godina</t>
  </si>
  <si>
    <t>Dodatak za djecu 0-18</t>
  </si>
  <si>
    <t>broj razlika</t>
  </si>
  <si>
    <t>Iznos razlike</t>
  </si>
  <si>
    <t>sumarni iznos</t>
  </si>
  <si>
    <t>ukupan broj</t>
  </si>
  <si>
    <t>ukupan iznos</t>
  </si>
  <si>
    <t>korisnici iz 2022.godine koji imaju pravo na razliku u skladu sa Izmjenama i dopunama Zakona o SIDZ("Sl.list CG",br.003/23)</t>
  </si>
  <si>
    <t xml:space="preserve">Naknada za novorođeno djete-Korisnici iz 2022godine koji imaju pravo na razliku u skladu sa Izmjenama i dopunama Zakona o SIDZ ( Sl.list CG 003/23) </t>
  </si>
  <si>
    <t>Ukupno za RCG</t>
  </si>
  <si>
    <t>15.06.2023</t>
  </si>
  <si>
    <t>PREGLED BROJA KORISNIKA I ISPLAĆENIH SREDSTAVA  KORISNIKA MATERIJALNIH DAVANJA I USLUGA IZ OBLASTI SOCIJALNE I DJEČJE ZAŠTITE  ZA MJESEC JUN 2023.GODINE</t>
  </si>
  <si>
    <t>17.07.2023</t>
  </si>
  <si>
    <t>01-402/23-974/6</t>
  </si>
  <si>
    <t>01-402/23-1005/6</t>
  </si>
  <si>
    <t>REKAPITULAR ZA JUN 2023 .GODINE</t>
  </si>
  <si>
    <t>REKAPITULAR ZA JUN 2023.godine</t>
  </si>
  <si>
    <t xml:space="preserve">                        REKAPITULAR ZA JUN 2023.godine</t>
  </si>
  <si>
    <t xml:space="preserve">                        REKAPITULAR ZA JUN  2023.godine</t>
  </si>
  <si>
    <t>korisnici koji su ostvarili pravo u junu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</si>
</sst>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name val="Calibri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5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17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2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4" fontId="5" fillId="0" borderId="17" xfId="0" applyNumberFormat="1" applyFont="1" applyFill="1" applyBorder="1" applyAlignment="1">
      <alignment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7" fillId="33" borderId="10" xfId="0" applyNumberFormat="1" applyFont="1" applyFill="1" applyBorder="1" applyAlignment="1">
      <alignment horizontal="right"/>
    </xf>
    <xf numFmtId="171" fontId="5" fillId="33" borderId="10" xfId="45" applyFont="1" applyFill="1" applyBorder="1" applyAlignment="1">
      <alignment/>
    </xf>
    <xf numFmtId="171" fontId="7" fillId="33" borderId="10" xfId="42" applyFont="1" applyFill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right" wrapText="1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 horizontal="center" vertical="center"/>
    </xf>
    <xf numFmtId="175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174" fontId="5" fillId="33" borderId="17" xfId="0" applyNumberFormat="1" applyFont="1" applyFill="1" applyBorder="1" applyAlignment="1">
      <alignment/>
    </xf>
    <xf numFmtId="175" fontId="5" fillId="33" borderId="17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75" fontId="7" fillId="33" borderId="10" xfId="42" applyNumberFormat="1" applyFont="1" applyFill="1" applyBorder="1" applyAlignment="1">
      <alignment/>
    </xf>
    <xf numFmtId="174" fontId="7" fillId="33" borderId="10" xfId="42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175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right"/>
    </xf>
    <xf numFmtId="174" fontId="7" fillId="33" borderId="10" xfId="42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/>
    </xf>
    <xf numFmtId="175" fontId="7" fillId="33" borderId="10" xfId="0" applyNumberFormat="1" applyFont="1" applyFill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12" fillId="33" borderId="12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right" vertical="center"/>
    </xf>
    <xf numFmtId="49" fontId="5" fillId="33" borderId="30" xfId="0" applyNumberFormat="1" applyFont="1" applyFill="1" applyBorder="1" applyAlignment="1">
      <alignment horizontal="right" vertic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33" borderId="10" xfId="0" applyNumberFormat="1" applyFont="1" applyFill="1" applyBorder="1" applyAlignment="1">
      <alignment horizontal="center" vertical="center"/>
    </xf>
    <xf numFmtId="175" fontId="12" fillId="33" borderId="10" xfId="0" applyNumberFormat="1" applyFont="1" applyFill="1" applyBorder="1" applyAlignment="1">
      <alignment horizontal="center" vertical="center"/>
    </xf>
    <xf numFmtId="174" fontId="12" fillId="33" borderId="10" xfId="0" applyNumberFormat="1" applyFont="1" applyFill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74" fontId="12" fillId="33" borderId="24" xfId="0" applyNumberFormat="1" applyFont="1" applyFill="1" applyBorder="1" applyAlignment="1">
      <alignment horizontal="center" wrapText="1"/>
    </xf>
    <xf numFmtId="174" fontId="12" fillId="33" borderId="23" xfId="0" applyNumberFormat="1" applyFont="1" applyFill="1" applyBorder="1" applyAlignment="1">
      <alignment horizontal="center" wrapText="1"/>
    </xf>
    <xf numFmtId="174" fontId="12" fillId="33" borderId="10" xfId="0" applyNumberFormat="1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8"/>
  <sheetViews>
    <sheetView tabSelected="1" zoomScalePageLayoutView="0" workbookViewId="0" topLeftCell="A10">
      <selection activeCell="Q32" sqref="Q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04" t="s">
        <v>78</v>
      </c>
      <c r="B4" s="104"/>
      <c r="C4" s="104" t="s">
        <v>41</v>
      </c>
      <c r="D4" s="104"/>
      <c r="E4" s="104"/>
      <c r="F4" s="104" t="s">
        <v>87</v>
      </c>
      <c r="G4" s="104"/>
      <c r="H4" s="104"/>
      <c r="I4" s="104" t="s">
        <v>39</v>
      </c>
      <c r="J4" s="104"/>
      <c r="K4" s="104"/>
      <c r="L4" s="104" t="s">
        <v>36</v>
      </c>
      <c r="M4" s="104"/>
      <c r="N4" s="105" t="s">
        <v>40</v>
      </c>
      <c r="O4" s="105"/>
      <c r="P4" s="101" t="s">
        <v>77</v>
      </c>
      <c r="Q4" s="101"/>
    </row>
    <row r="5" spans="1:17" ht="45" customHeight="1">
      <c r="A5" s="104"/>
      <c r="B5" s="104"/>
      <c r="C5" s="8" t="s">
        <v>0</v>
      </c>
      <c r="D5" s="8" t="s">
        <v>1</v>
      </c>
      <c r="E5" s="7" t="s">
        <v>2</v>
      </c>
      <c r="F5" s="8" t="s">
        <v>0</v>
      </c>
      <c r="G5" s="8" t="s">
        <v>1</v>
      </c>
      <c r="H5" s="7" t="s">
        <v>2</v>
      </c>
      <c r="I5" s="8" t="s">
        <v>3</v>
      </c>
      <c r="J5" s="8" t="s">
        <v>38</v>
      </c>
      <c r="K5" s="7" t="s">
        <v>2</v>
      </c>
      <c r="L5" s="7" t="s">
        <v>4</v>
      </c>
      <c r="M5" s="7" t="s">
        <v>2</v>
      </c>
      <c r="N5" s="7" t="s">
        <v>4</v>
      </c>
      <c r="O5" s="7" t="s">
        <v>28</v>
      </c>
      <c r="P5" s="7" t="s">
        <v>4</v>
      </c>
      <c r="Q5" s="7" t="s">
        <v>28</v>
      </c>
    </row>
    <row r="6" spans="1:18" ht="15.75">
      <c r="A6" s="6" t="s">
        <v>5</v>
      </c>
      <c r="B6" s="6" t="s">
        <v>6</v>
      </c>
      <c r="C6" s="63">
        <v>1545</v>
      </c>
      <c r="D6" s="63">
        <v>3008</v>
      </c>
      <c r="E6" s="64">
        <v>166443.62</v>
      </c>
      <c r="F6" s="63">
        <v>21486</v>
      </c>
      <c r="G6" s="63">
        <v>37453</v>
      </c>
      <c r="H6" s="64">
        <v>1203870</v>
      </c>
      <c r="I6" s="63">
        <v>1258</v>
      </c>
      <c r="J6" s="63">
        <v>4488</v>
      </c>
      <c r="K6" s="65">
        <v>148831.22</v>
      </c>
      <c r="L6" s="63">
        <v>956</v>
      </c>
      <c r="M6" s="64">
        <v>265314.62</v>
      </c>
      <c r="N6" s="63">
        <v>5444</v>
      </c>
      <c r="O6" s="64">
        <v>500451.04</v>
      </c>
      <c r="P6" s="63">
        <v>198</v>
      </c>
      <c r="Q6" s="64">
        <v>85475.74</v>
      </c>
      <c r="R6" s="48"/>
    </row>
    <row r="7" spans="1:17" ht="15.75">
      <c r="A7" s="6"/>
      <c r="B7" s="6" t="s">
        <v>70</v>
      </c>
      <c r="C7" s="63">
        <v>93</v>
      </c>
      <c r="D7" s="63">
        <v>134</v>
      </c>
      <c r="E7" s="64">
        <v>7946.15</v>
      </c>
      <c r="F7" s="63">
        <v>1793</v>
      </c>
      <c r="G7" s="63">
        <v>3245</v>
      </c>
      <c r="H7" s="64">
        <v>97380</v>
      </c>
      <c r="I7" s="63">
        <v>49</v>
      </c>
      <c r="J7" s="63">
        <v>130</v>
      </c>
      <c r="K7" s="65">
        <v>5261.96</v>
      </c>
      <c r="L7" s="63">
        <v>76</v>
      </c>
      <c r="M7" s="64">
        <v>20425.08</v>
      </c>
      <c r="N7" s="63">
        <v>776</v>
      </c>
      <c r="O7" s="64">
        <v>61785.12</v>
      </c>
      <c r="P7" s="63">
        <v>17</v>
      </c>
      <c r="Q7" s="64">
        <v>6711.39</v>
      </c>
    </row>
    <row r="8" spans="1:17" ht="15.75">
      <c r="A8" s="6"/>
      <c r="B8" s="6" t="s">
        <v>71</v>
      </c>
      <c r="C8" s="63">
        <v>113</v>
      </c>
      <c r="D8" s="63">
        <v>262</v>
      </c>
      <c r="E8" s="65">
        <v>14685.64</v>
      </c>
      <c r="F8" s="63">
        <v>1453</v>
      </c>
      <c r="G8" s="63">
        <v>2952</v>
      </c>
      <c r="H8" s="64">
        <v>88560</v>
      </c>
      <c r="I8" s="63">
        <v>114</v>
      </c>
      <c r="J8" s="63">
        <v>409</v>
      </c>
      <c r="K8" s="65">
        <v>13662.17</v>
      </c>
      <c r="L8" s="63">
        <v>121</v>
      </c>
      <c r="M8" s="64">
        <v>35079.06</v>
      </c>
      <c r="N8" s="63">
        <v>720</v>
      </c>
      <c r="O8" s="64">
        <v>66164.22</v>
      </c>
      <c r="P8" s="63">
        <v>9</v>
      </c>
      <c r="Q8" s="64">
        <v>4731.78</v>
      </c>
    </row>
    <row r="9" spans="1:17" ht="15.75">
      <c r="A9" s="6" t="s">
        <v>68</v>
      </c>
      <c r="B9" s="6" t="s">
        <v>69</v>
      </c>
      <c r="C9" s="63">
        <v>111</v>
      </c>
      <c r="D9" s="63">
        <v>180</v>
      </c>
      <c r="E9" s="64">
        <v>10268.16</v>
      </c>
      <c r="F9" s="63">
        <v>1671</v>
      </c>
      <c r="G9" s="63">
        <v>3096</v>
      </c>
      <c r="H9" s="64">
        <v>92910</v>
      </c>
      <c r="I9" s="63">
        <v>72</v>
      </c>
      <c r="J9" s="63">
        <v>225</v>
      </c>
      <c r="K9" s="65">
        <v>7793.76</v>
      </c>
      <c r="L9" s="63">
        <v>95</v>
      </c>
      <c r="M9" s="64">
        <v>25183.03</v>
      </c>
      <c r="N9" s="63">
        <v>628</v>
      </c>
      <c r="O9" s="64">
        <v>50080.98</v>
      </c>
      <c r="P9" s="63">
        <v>15</v>
      </c>
      <c r="Q9" s="64">
        <v>6235.42</v>
      </c>
    </row>
    <row r="10" spans="1:17" ht="15.75">
      <c r="A10" s="6" t="s">
        <v>45</v>
      </c>
      <c r="B10" s="6" t="s">
        <v>46</v>
      </c>
      <c r="C10" s="63">
        <v>139</v>
      </c>
      <c r="D10" s="63">
        <v>232</v>
      </c>
      <c r="E10" s="64">
        <v>12613.34</v>
      </c>
      <c r="F10" s="63">
        <v>1452</v>
      </c>
      <c r="G10" s="63">
        <v>2458</v>
      </c>
      <c r="H10" s="64">
        <v>73830</v>
      </c>
      <c r="I10" s="63">
        <v>132</v>
      </c>
      <c r="J10" s="63">
        <v>384</v>
      </c>
      <c r="K10" s="65">
        <v>14521.63</v>
      </c>
      <c r="L10" s="63">
        <v>120</v>
      </c>
      <c r="M10" s="64">
        <v>31867.76</v>
      </c>
      <c r="N10" s="63">
        <v>1152</v>
      </c>
      <c r="O10" s="64">
        <v>91961.1</v>
      </c>
      <c r="P10" s="63">
        <v>14</v>
      </c>
      <c r="Q10" s="64">
        <v>4968.16</v>
      </c>
    </row>
    <row r="11" spans="1:17" ht="15.75">
      <c r="A11" s="6" t="s">
        <v>29</v>
      </c>
      <c r="B11" s="6" t="s">
        <v>30</v>
      </c>
      <c r="C11" s="63">
        <v>699</v>
      </c>
      <c r="D11" s="63">
        <v>1346</v>
      </c>
      <c r="E11" s="64">
        <v>72649.56</v>
      </c>
      <c r="F11" s="63">
        <v>6726</v>
      </c>
      <c r="G11" s="63">
        <v>12144</v>
      </c>
      <c r="H11" s="64">
        <v>367950</v>
      </c>
      <c r="I11" s="63">
        <v>796</v>
      </c>
      <c r="J11" s="63">
        <v>2384</v>
      </c>
      <c r="K11" s="65">
        <v>86332.74</v>
      </c>
      <c r="L11" s="63">
        <v>371</v>
      </c>
      <c r="M11" s="64">
        <v>102348.91</v>
      </c>
      <c r="N11" s="63">
        <v>2864</v>
      </c>
      <c r="O11" s="64">
        <v>256577.4</v>
      </c>
      <c r="P11" s="63">
        <v>41</v>
      </c>
      <c r="Q11" s="64">
        <v>15753.15</v>
      </c>
    </row>
    <row r="12" spans="1:17" ht="15.75">
      <c r="A12" s="6"/>
      <c r="B12" s="6" t="s">
        <v>31</v>
      </c>
      <c r="C12" s="63">
        <v>14</v>
      </c>
      <c r="D12" s="63">
        <v>19</v>
      </c>
      <c r="E12" s="64">
        <v>1077.7</v>
      </c>
      <c r="F12" s="63">
        <v>181</v>
      </c>
      <c r="G12" s="63">
        <v>332</v>
      </c>
      <c r="H12" s="64">
        <v>9960</v>
      </c>
      <c r="I12" s="63">
        <v>24</v>
      </c>
      <c r="J12" s="63">
        <v>44</v>
      </c>
      <c r="K12" s="65">
        <v>2310.01</v>
      </c>
      <c r="L12" s="63">
        <v>13</v>
      </c>
      <c r="M12" s="64">
        <v>3527.81</v>
      </c>
      <c r="N12" s="63">
        <v>143</v>
      </c>
      <c r="O12" s="64">
        <v>12420.72</v>
      </c>
      <c r="P12" s="63">
        <v>2</v>
      </c>
      <c r="Q12" s="64">
        <v>805</v>
      </c>
    </row>
    <row r="13" spans="1:17" ht="15.75">
      <c r="A13" s="6"/>
      <c r="B13" s="6" t="s">
        <v>32</v>
      </c>
      <c r="C13" s="63">
        <v>8</v>
      </c>
      <c r="D13" s="63">
        <v>22</v>
      </c>
      <c r="E13" s="64">
        <v>1165.6</v>
      </c>
      <c r="F13" s="63">
        <v>101</v>
      </c>
      <c r="G13" s="66">
        <v>187</v>
      </c>
      <c r="H13" s="67">
        <v>5610</v>
      </c>
      <c r="I13" s="63">
        <v>16</v>
      </c>
      <c r="J13" s="63">
        <v>49</v>
      </c>
      <c r="K13" s="65">
        <v>1825.37</v>
      </c>
      <c r="L13" s="63">
        <v>8</v>
      </c>
      <c r="M13" s="64">
        <v>2170.96</v>
      </c>
      <c r="N13" s="63">
        <v>84</v>
      </c>
      <c r="O13" s="64">
        <v>6847.32</v>
      </c>
      <c r="P13" s="63">
        <v>2</v>
      </c>
      <c r="Q13" s="64">
        <v>112.5</v>
      </c>
    </row>
    <row r="14" spans="1:17" ht="15.75">
      <c r="A14" s="6" t="s">
        <v>8</v>
      </c>
      <c r="B14" s="6" t="s">
        <v>9</v>
      </c>
      <c r="C14" s="63">
        <v>326</v>
      </c>
      <c r="D14" s="63">
        <v>634</v>
      </c>
      <c r="E14" s="64">
        <v>34976.84</v>
      </c>
      <c r="F14" s="63">
        <v>4752</v>
      </c>
      <c r="G14" s="63">
        <v>8233</v>
      </c>
      <c r="H14" s="64">
        <v>251970</v>
      </c>
      <c r="I14" s="63">
        <v>261</v>
      </c>
      <c r="J14" s="63">
        <v>919</v>
      </c>
      <c r="K14" s="65">
        <v>32023.72</v>
      </c>
      <c r="L14" s="63">
        <v>217</v>
      </c>
      <c r="M14" s="64">
        <v>59954.62</v>
      </c>
      <c r="N14" s="63">
        <v>1327</v>
      </c>
      <c r="O14" s="64">
        <v>107566.62</v>
      </c>
      <c r="P14" s="63">
        <v>41</v>
      </c>
      <c r="Q14" s="64">
        <v>17812.2</v>
      </c>
    </row>
    <row r="15" spans="1:17" ht="15.75">
      <c r="A15" s="6"/>
      <c r="B15" s="6" t="s">
        <v>10</v>
      </c>
      <c r="C15" s="63">
        <v>145</v>
      </c>
      <c r="D15" s="63">
        <v>302</v>
      </c>
      <c r="E15" s="64">
        <v>16301.05</v>
      </c>
      <c r="F15" s="63">
        <v>2008</v>
      </c>
      <c r="G15" s="63">
        <v>3619</v>
      </c>
      <c r="H15" s="64">
        <v>109290</v>
      </c>
      <c r="I15" s="63">
        <v>138</v>
      </c>
      <c r="J15" s="63">
        <v>484</v>
      </c>
      <c r="K15" s="65">
        <v>15936.8</v>
      </c>
      <c r="L15" s="63">
        <v>114</v>
      </c>
      <c r="M15" s="64">
        <v>30737.14</v>
      </c>
      <c r="N15" s="63">
        <v>712</v>
      </c>
      <c r="O15" s="64">
        <v>61940.71</v>
      </c>
      <c r="P15" s="63">
        <v>8</v>
      </c>
      <c r="Q15" s="64">
        <v>3322.5</v>
      </c>
    </row>
    <row r="16" spans="1:17" ht="15.75">
      <c r="A16" s="6" t="s">
        <v>11</v>
      </c>
      <c r="B16" s="6" t="s">
        <v>12</v>
      </c>
      <c r="C16" s="63">
        <v>56</v>
      </c>
      <c r="D16" s="63">
        <v>82</v>
      </c>
      <c r="E16" s="64">
        <v>5032.26</v>
      </c>
      <c r="F16" s="63">
        <v>2482</v>
      </c>
      <c r="G16" s="63">
        <v>4323</v>
      </c>
      <c r="H16" s="64">
        <v>131850</v>
      </c>
      <c r="I16" s="63">
        <v>29</v>
      </c>
      <c r="J16" s="63">
        <v>63</v>
      </c>
      <c r="K16" s="65">
        <v>3214.66</v>
      </c>
      <c r="L16" s="63">
        <v>76</v>
      </c>
      <c r="M16" s="64">
        <v>20425.08</v>
      </c>
      <c r="N16" s="63">
        <v>370</v>
      </c>
      <c r="O16" s="64">
        <v>29937.12</v>
      </c>
      <c r="P16" s="63">
        <v>2</v>
      </c>
      <c r="Q16" s="64">
        <v>910</v>
      </c>
    </row>
    <row r="17" spans="1:17" ht="15.75">
      <c r="A17" s="6"/>
      <c r="B17" s="6" t="s">
        <v>13</v>
      </c>
      <c r="C17" s="63">
        <v>43</v>
      </c>
      <c r="D17" s="63">
        <v>66</v>
      </c>
      <c r="E17" s="64">
        <v>4117.13</v>
      </c>
      <c r="F17" s="63">
        <v>1854</v>
      </c>
      <c r="G17" s="63">
        <v>3290</v>
      </c>
      <c r="H17" s="64">
        <v>99120</v>
      </c>
      <c r="I17" s="63">
        <v>25</v>
      </c>
      <c r="J17" s="63">
        <v>71</v>
      </c>
      <c r="K17" s="65">
        <v>2764.16</v>
      </c>
      <c r="L17" s="63">
        <v>44</v>
      </c>
      <c r="M17" s="64">
        <v>12519.53</v>
      </c>
      <c r="N17" s="63">
        <v>268</v>
      </c>
      <c r="O17" s="64">
        <v>21736.26</v>
      </c>
      <c r="P17" s="63">
        <v>2</v>
      </c>
      <c r="Q17" s="64">
        <v>656.39</v>
      </c>
    </row>
    <row r="18" spans="1:17" ht="15.75">
      <c r="A18" s="6"/>
      <c r="B18" s="6" t="s">
        <v>14</v>
      </c>
      <c r="C18" s="63">
        <v>81</v>
      </c>
      <c r="D18" s="63">
        <v>105</v>
      </c>
      <c r="E18" s="64">
        <v>6530.84</v>
      </c>
      <c r="F18" s="63">
        <v>3253</v>
      </c>
      <c r="G18" s="63">
        <v>5506</v>
      </c>
      <c r="H18" s="64">
        <v>171210</v>
      </c>
      <c r="I18" s="63">
        <v>32</v>
      </c>
      <c r="J18" s="63">
        <v>84</v>
      </c>
      <c r="K18" s="65">
        <v>3508.43</v>
      </c>
      <c r="L18" s="63">
        <v>85</v>
      </c>
      <c r="M18" s="64">
        <v>22966.93</v>
      </c>
      <c r="N18" s="63">
        <v>323</v>
      </c>
      <c r="O18" s="64">
        <v>26194.98</v>
      </c>
      <c r="P18" s="63">
        <v>7</v>
      </c>
      <c r="Q18" s="64">
        <v>3080</v>
      </c>
    </row>
    <row r="19" spans="1:17" ht="15.75">
      <c r="A19" s="6" t="s">
        <v>15</v>
      </c>
      <c r="B19" s="6" t="s">
        <v>16</v>
      </c>
      <c r="C19" s="63">
        <v>73</v>
      </c>
      <c r="D19" s="63">
        <v>87</v>
      </c>
      <c r="E19" s="64">
        <v>5633.4</v>
      </c>
      <c r="F19" s="63">
        <v>3128</v>
      </c>
      <c r="G19" s="63">
        <v>5355</v>
      </c>
      <c r="H19" s="64">
        <v>160740</v>
      </c>
      <c r="I19" s="63">
        <v>21</v>
      </c>
      <c r="J19" s="63">
        <v>50</v>
      </c>
      <c r="K19" s="65">
        <v>2264.83</v>
      </c>
      <c r="L19" s="63">
        <v>139</v>
      </c>
      <c r="M19" s="64">
        <v>37620.91</v>
      </c>
      <c r="N19" s="63">
        <v>643</v>
      </c>
      <c r="O19" s="64">
        <v>51195.66</v>
      </c>
      <c r="P19" s="63">
        <v>8</v>
      </c>
      <c r="Q19" s="64">
        <v>3042.67</v>
      </c>
    </row>
    <row r="20" spans="1:17" ht="15.75">
      <c r="A20" s="6" t="s">
        <v>17</v>
      </c>
      <c r="B20" s="6" t="s">
        <v>18</v>
      </c>
      <c r="C20" s="63">
        <v>500</v>
      </c>
      <c r="D20" s="63">
        <v>1082</v>
      </c>
      <c r="E20" s="64">
        <v>56541.17</v>
      </c>
      <c r="F20" s="63">
        <v>2305</v>
      </c>
      <c r="G20" s="63">
        <v>4215</v>
      </c>
      <c r="H20" s="64">
        <v>127260</v>
      </c>
      <c r="I20" s="63">
        <v>592</v>
      </c>
      <c r="J20" s="63">
        <v>2031</v>
      </c>
      <c r="K20" s="65">
        <v>67445.35</v>
      </c>
      <c r="L20" s="63">
        <v>141</v>
      </c>
      <c r="M20" s="64">
        <v>38380.64</v>
      </c>
      <c r="N20" s="63">
        <v>2165</v>
      </c>
      <c r="O20" s="64">
        <v>228270.54</v>
      </c>
      <c r="P20" s="63">
        <v>18</v>
      </c>
      <c r="Q20" s="64">
        <v>7151.17</v>
      </c>
    </row>
    <row r="21" spans="1:17" ht="15.75">
      <c r="A21" s="6"/>
      <c r="B21" s="6" t="s">
        <v>26</v>
      </c>
      <c r="C21" s="63">
        <v>56</v>
      </c>
      <c r="D21" s="63">
        <v>119</v>
      </c>
      <c r="E21" s="64">
        <v>6295.18</v>
      </c>
      <c r="F21" s="63">
        <v>349</v>
      </c>
      <c r="G21" s="63">
        <v>668</v>
      </c>
      <c r="H21" s="64">
        <v>20040</v>
      </c>
      <c r="I21" s="63">
        <v>61</v>
      </c>
      <c r="J21" s="63">
        <v>223</v>
      </c>
      <c r="K21" s="65">
        <v>7195.89</v>
      </c>
      <c r="L21" s="63">
        <v>22</v>
      </c>
      <c r="M21" s="64">
        <v>5771.1</v>
      </c>
      <c r="N21" s="63">
        <v>325</v>
      </c>
      <c r="O21" s="64">
        <v>26113.5</v>
      </c>
      <c r="P21" s="63">
        <v>4</v>
      </c>
      <c r="Q21" s="64">
        <v>1715</v>
      </c>
    </row>
    <row r="22" spans="1:17" ht="15.75">
      <c r="A22" s="6"/>
      <c r="B22" s="6" t="s">
        <v>47</v>
      </c>
      <c r="C22" s="68">
        <v>149</v>
      </c>
      <c r="D22" s="68">
        <v>376</v>
      </c>
      <c r="E22" s="64">
        <v>19371.34</v>
      </c>
      <c r="F22" s="68">
        <v>253</v>
      </c>
      <c r="G22" s="68">
        <v>506</v>
      </c>
      <c r="H22" s="64">
        <v>15180</v>
      </c>
      <c r="I22" s="68">
        <v>189</v>
      </c>
      <c r="J22" s="68">
        <v>729</v>
      </c>
      <c r="K22" s="65">
        <v>23554.78</v>
      </c>
      <c r="L22" s="63">
        <v>30</v>
      </c>
      <c r="M22" s="64">
        <v>8716.35</v>
      </c>
      <c r="N22" s="63">
        <v>456</v>
      </c>
      <c r="O22" s="64">
        <v>37652.96</v>
      </c>
      <c r="P22" s="63">
        <v>8</v>
      </c>
      <c r="Q22" s="64">
        <v>3360</v>
      </c>
    </row>
    <row r="23" spans="1:17" ht="15.75">
      <c r="A23" s="6" t="s">
        <v>19</v>
      </c>
      <c r="B23" s="6" t="s">
        <v>20</v>
      </c>
      <c r="C23" s="63">
        <v>241</v>
      </c>
      <c r="D23" s="63">
        <v>583</v>
      </c>
      <c r="E23" s="64">
        <v>30153.16</v>
      </c>
      <c r="F23" s="63">
        <v>673</v>
      </c>
      <c r="G23" s="63">
        <v>1389</v>
      </c>
      <c r="H23" s="64">
        <v>42378</v>
      </c>
      <c r="I23" s="63">
        <v>287</v>
      </c>
      <c r="J23" s="63">
        <v>1093</v>
      </c>
      <c r="K23" s="65">
        <v>35104.19</v>
      </c>
      <c r="L23" s="63">
        <v>68</v>
      </c>
      <c r="M23" s="64">
        <v>18453.16</v>
      </c>
      <c r="N23" s="63">
        <v>882</v>
      </c>
      <c r="O23" s="64">
        <v>70463.7</v>
      </c>
      <c r="P23" s="63">
        <v>13</v>
      </c>
      <c r="Q23" s="64">
        <v>5009.89</v>
      </c>
    </row>
    <row r="24" spans="1:17" ht="15.75">
      <c r="A24" s="6"/>
      <c r="B24" s="6" t="s">
        <v>48</v>
      </c>
      <c r="C24" s="63">
        <v>76</v>
      </c>
      <c r="D24" s="63">
        <v>167</v>
      </c>
      <c r="E24" s="64">
        <v>8669.76</v>
      </c>
      <c r="F24" s="63">
        <v>233</v>
      </c>
      <c r="G24" s="63">
        <v>451</v>
      </c>
      <c r="H24" s="64">
        <v>13530</v>
      </c>
      <c r="I24" s="63">
        <v>131</v>
      </c>
      <c r="J24" s="63">
        <v>370</v>
      </c>
      <c r="K24" s="65">
        <v>14576.74</v>
      </c>
      <c r="L24" s="63">
        <v>28</v>
      </c>
      <c r="M24" s="64">
        <v>7598.36</v>
      </c>
      <c r="N24" s="63">
        <v>271</v>
      </c>
      <c r="O24" s="64">
        <v>21577.02</v>
      </c>
      <c r="P24" s="63">
        <v>2</v>
      </c>
      <c r="Q24" s="64">
        <v>780</v>
      </c>
    </row>
    <row r="25" spans="1:17" ht="15.75">
      <c r="A25" s="6" t="s">
        <v>35</v>
      </c>
      <c r="B25" s="6" t="s">
        <v>33</v>
      </c>
      <c r="C25" s="63">
        <v>861</v>
      </c>
      <c r="D25" s="63">
        <v>2005</v>
      </c>
      <c r="E25" s="64">
        <v>104017.53</v>
      </c>
      <c r="F25" s="63">
        <v>1915</v>
      </c>
      <c r="G25" s="63">
        <v>3753</v>
      </c>
      <c r="H25" s="64">
        <v>113580</v>
      </c>
      <c r="I25" s="63">
        <v>1005</v>
      </c>
      <c r="J25" s="63">
        <v>3917</v>
      </c>
      <c r="K25" s="65">
        <v>123221.95</v>
      </c>
      <c r="L25" s="63">
        <v>175</v>
      </c>
      <c r="M25" s="64">
        <v>47191.19</v>
      </c>
      <c r="N25" s="63">
        <v>1972</v>
      </c>
      <c r="O25" s="64">
        <v>176210.55</v>
      </c>
      <c r="P25" s="63">
        <v>13</v>
      </c>
      <c r="Q25" s="64">
        <v>5675</v>
      </c>
    </row>
    <row r="26" spans="1:17" ht="15.75">
      <c r="A26" s="6" t="s">
        <v>21</v>
      </c>
      <c r="B26" s="6" t="s">
        <v>22</v>
      </c>
      <c r="C26" s="63">
        <v>352</v>
      </c>
      <c r="D26" s="63">
        <v>713</v>
      </c>
      <c r="E26" s="64">
        <v>38635.86</v>
      </c>
      <c r="F26" s="63">
        <v>4152</v>
      </c>
      <c r="G26" s="63">
        <v>7826</v>
      </c>
      <c r="H26" s="64">
        <v>235890</v>
      </c>
      <c r="I26" s="63">
        <v>395</v>
      </c>
      <c r="J26" s="63">
        <v>1307</v>
      </c>
      <c r="K26" s="65">
        <v>44665.04</v>
      </c>
      <c r="L26" s="63">
        <v>318</v>
      </c>
      <c r="M26" s="64">
        <v>87994.19</v>
      </c>
      <c r="N26" s="63">
        <v>2765</v>
      </c>
      <c r="O26" s="64">
        <v>236930.87</v>
      </c>
      <c r="P26" s="63">
        <v>15</v>
      </c>
      <c r="Q26" s="64">
        <v>5556.21</v>
      </c>
    </row>
    <row r="27" spans="1:17" ht="15.75">
      <c r="A27" s="6" t="s">
        <v>67</v>
      </c>
      <c r="B27" s="6" t="s">
        <v>72</v>
      </c>
      <c r="C27" s="63">
        <v>56</v>
      </c>
      <c r="D27" s="63">
        <v>103</v>
      </c>
      <c r="E27" s="64">
        <v>5545.8</v>
      </c>
      <c r="F27" s="63">
        <v>593</v>
      </c>
      <c r="G27" s="63">
        <v>1029</v>
      </c>
      <c r="H27" s="64">
        <v>30870</v>
      </c>
      <c r="I27" s="63">
        <v>69</v>
      </c>
      <c r="J27" s="63">
        <v>191</v>
      </c>
      <c r="K27" s="65">
        <v>7256.59</v>
      </c>
      <c r="L27" s="63">
        <v>53</v>
      </c>
      <c r="M27" s="64">
        <v>13785.49</v>
      </c>
      <c r="N27" s="63">
        <v>966</v>
      </c>
      <c r="O27" s="64">
        <v>76912.92</v>
      </c>
      <c r="P27" s="63">
        <v>5</v>
      </c>
      <c r="Q27" s="64">
        <v>1582.13</v>
      </c>
    </row>
    <row r="28" spans="1:17" ht="15.75">
      <c r="A28" s="6"/>
      <c r="B28" s="10" t="s">
        <v>73</v>
      </c>
      <c r="C28" s="63">
        <v>93</v>
      </c>
      <c r="D28" s="63">
        <v>189</v>
      </c>
      <c r="E28" s="64">
        <v>10069.42</v>
      </c>
      <c r="F28" s="63">
        <v>561</v>
      </c>
      <c r="G28" s="63">
        <v>986</v>
      </c>
      <c r="H28" s="64">
        <v>29580</v>
      </c>
      <c r="I28" s="63">
        <v>139</v>
      </c>
      <c r="J28" s="63">
        <v>363</v>
      </c>
      <c r="K28" s="65">
        <v>14816.4</v>
      </c>
      <c r="L28" s="63">
        <v>48</v>
      </c>
      <c r="M28" s="64">
        <v>15142.96</v>
      </c>
      <c r="N28" s="63">
        <v>365</v>
      </c>
      <c r="O28" s="64">
        <v>29061.3</v>
      </c>
      <c r="P28" s="63">
        <v>15</v>
      </c>
      <c r="Q28" s="64">
        <v>6406.13</v>
      </c>
    </row>
    <row r="29" spans="1:17" ht="15.75">
      <c r="A29" s="6" t="s">
        <v>23</v>
      </c>
      <c r="B29" s="6" t="s">
        <v>24</v>
      </c>
      <c r="C29" s="63">
        <v>201</v>
      </c>
      <c r="D29" s="63">
        <v>338</v>
      </c>
      <c r="E29" s="65">
        <v>18854.8</v>
      </c>
      <c r="F29" s="63">
        <v>2040</v>
      </c>
      <c r="G29" s="63">
        <v>3401</v>
      </c>
      <c r="H29" s="65">
        <v>102030</v>
      </c>
      <c r="I29" s="63">
        <v>247</v>
      </c>
      <c r="J29" s="63">
        <v>626</v>
      </c>
      <c r="K29" s="65">
        <v>24317.54</v>
      </c>
      <c r="L29" s="63">
        <v>149</v>
      </c>
      <c r="M29" s="64">
        <v>40663.73</v>
      </c>
      <c r="N29" s="63">
        <v>1949</v>
      </c>
      <c r="O29" s="64">
        <v>170535.09</v>
      </c>
      <c r="P29" s="63">
        <v>7</v>
      </c>
      <c r="Q29" s="64">
        <v>2368.76</v>
      </c>
    </row>
    <row r="30" spans="1:17" ht="15.75">
      <c r="A30" s="6"/>
      <c r="B30" s="6" t="s">
        <v>34</v>
      </c>
      <c r="C30" s="63">
        <v>11</v>
      </c>
      <c r="D30" s="63">
        <v>13</v>
      </c>
      <c r="E30" s="64">
        <v>772.42</v>
      </c>
      <c r="F30" s="63">
        <v>270</v>
      </c>
      <c r="G30" s="63">
        <v>499</v>
      </c>
      <c r="H30" s="64">
        <v>15030</v>
      </c>
      <c r="I30" s="63">
        <v>30</v>
      </c>
      <c r="J30" s="63">
        <v>38</v>
      </c>
      <c r="K30" s="64">
        <v>2530.85</v>
      </c>
      <c r="L30" s="63">
        <v>13</v>
      </c>
      <c r="M30" s="64">
        <v>3428.29</v>
      </c>
      <c r="N30" s="63">
        <v>282</v>
      </c>
      <c r="O30" s="64">
        <v>26752.32</v>
      </c>
      <c r="P30" s="69">
        <v>1</v>
      </c>
      <c r="Q30" s="70">
        <v>201.39</v>
      </c>
    </row>
    <row r="31" spans="1:23" ht="15.75" customHeight="1" hidden="1">
      <c r="A31" s="102" t="s">
        <v>27</v>
      </c>
      <c r="B31" s="102"/>
      <c r="C31" s="63"/>
      <c r="D31" s="63"/>
      <c r="E31" s="64"/>
      <c r="F31" s="64"/>
      <c r="G31" s="64"/>
      <c r="H31" s="64"/>
      <c r="I31" s="63"/>
      <c r="J31" s="63"/>
      <c r="K31" s="64"/>
      <c r="L31" s="68"/>
      <c r="M31" s="64"/>
      <c r="N31" s="68"/>
      <c r="O31" s="64"/>
      <c r="P31" s="68"/>
      <c r="Q31" s="64"/>
      <c r="U31" t="s">
        <v>96</v>
      </c>
      <c r="V31">
        <v>27343</v>
      </c>
      <c r="W31">
        <v>2648053.65</v>
      </c>
    </row>
    <row r="32" spans="1:17" ht="15.75">
      <c r="A32" s="103" t="s">
        <v>25</v>
      </c>
      <c r="B32" s="103"/>
      <c r="C32" s="71">
        <f aca="true" t="shared" si="0" ref="C32:N32">SUM(C6:C30)</f>
        <v>6042</v>
      </c>
      <c r="D32" s="71">
        <f t="shared" si="0"/>
        <v>12167</v>
      </c>
      <c r="E32" s="72">
        <f t="shared" si="0"/>
        <v>658367.7300000002</v>
      </c>
      <c r="F32" s="73">
        <f aca="true" t="shared" si="1" ref="F32:K32">SUM(F6:F30)</f>
        <v>65684</v>
      </c>
      <c r="G32" s="73">
        <f t="shared" si="1"/>
        <v>116916</v>
      </c>
      <c r="H32" s="72">
        <f t="shared" si="1"/>
        <v>3609618</v>
      </c>
      <c r="I32" s="71">
        <f t="shared" si="1"/>
        <v>6112</v>
      </c>
      <c r="J32" s="71">
        <f t="shared" si="1"/>
        <v>20672</v>
      </c>
      <c r="K32" s="72">
        <f t="shared" si="1"/>
        <v>704936.7800000001</v>
      </c>
      <c r="L32" s="71">
        <f t="shared" si="0"/>
        <v>3480</v>
      </c>
      <c r="M32" s="72">
        <f t="shared" si="0"/>
        <v>957266.9000000001</v>
      </c>
      <c r="N32" s="73">
        <f t="shared" si="0"/>
        <v>27852</v>
      </c>
      <c r="O32" s="72">
        <f>SUM(O6:O30)</f>
        <v>2445340.0199999996</v>
      </c>
      <c r="P32" s="73">
        <f>SUM(P6:P30)</f>
        <v>467</v>
      </c>
      <c r="Q32" s="72">
        <f>SUM(Q6:Q30)</f>
        <v>193422.58000000007</v>
      </c>
    </row>
    <row r="34" spans="2:5" ht="15.75" hidden="1">
      <c r="B34" t="s">
        <v>86</v>
      </c>
      <c r="E34" s="53">
        <f>C32+F32+I32+L32+N32+P32+' II'!D31+' II'!G31+' II'!J31+' II'!L31+'III '!D33+'III '!F33+' IV '!E33+' IV '!G33+' IV '!I33+' IV '!K33</f>
        <v>135774</v>
      </c>
    </row>
    <row r="36" spans="5:14" ht="15.75">
      <c r="E36" s="9"/>
      <c r="F36" s="9"/>
      <c r="G36" s="9"/>
      <c r="H36" s="9"/>
      <c r="K36" s="9"/>
      <c r="N36" s="2"/>
    </row>
    <row r="38" ht="15.75">
      <c r="Q38" s="9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horizontalDpi="600" verticalDpi="600"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B2">
      <selection activeCell="J31" sqref="J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00" t="s">
        <v>103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5"/>
      <c r="K3" s="5"/>
      <c r="L3" s="4"/>
      <c r="M3" s="4"/>
    </row>
    <row r="4" spans="2:13" ht="76.5" customHeight="1">
      <c r="B4" s="104" t="s">
        <v>78</v>
      </c>
      <c r="C4" s="104"/>
      <c r="D4" s="106" t="s">
        <v>49</v>
      </c>
      <c r="E4" s="106"/>
      <c r="F4" s="106"/>
      <c r="G4" s="107" t="s">
        <v>52</v>
      </c>
      <c r="H4" s="107"/>
      <c r="I4" s="108"/>
      <c r="J4" s="109" t="s">
        <v>37</v>
      </c>
      <c r="K4" s="108"/>
      <c r="L4" s="106" t="s">
        <v>42</v>
      </c>
      <c r="M4" s="106"/>
    </row>
    <row r="5" spans="2:13" ht="33" customHeight="1">
      <c r="B5" s="104"/>
      <c r="C5" s="104"/>
      <c r="D5" s="8" t="s">
        <v>50</v>
      </c>
      <c r="E5" s="8" t="s">
        <v>51</v>
      </c>
      <c r="F5" s="7" t="s">
        <v>2</v>
      </c>
      <c r="G5" s="12" t="s">
        <v>50</v>
      </c>
      <c r="H5" s="12"/>
      <c r="I5" s="7" t="s">
        <v>2</v>
      </c>
      <c r="J5" s="7" t="s">
        <v>4</v>
      </c>
      <c r="K5" s="7" t="s">
        <v>2</v>
      </c>
      <c r="L5" s="7" t="s">
        <v>4</v>
      </c>
      <c r="M5" s="7" t="s">
        <v>2</v>
      </c>
    </row>
    <row r="6" spans="2:13" ht="15.75">
      <c r="B6" s="6" t="s">
        <v>5</v>
      </c>
      <c r="C6" s="6" t="s">
        <v>6</v>
      </c>
      <c r="D6" s="74">
        <v>343</v>
      </c>
      <c r="E6" s="63">
        <v>1324</v>
      </c>
      <c r="F6" s="64">
        <v>56901.6</v>
      </c>
      <c r="G6" s="75">
        <v>269</v>
      </c>
      <c r="H6" s="76"/>
      <c r="I6" s="65">
        <v>26787</v>
      </c>
      <c r="J6" s="97">
        <v>133</v>
      </c>
      <c r="K6" s="55"/>
      <c r="L6" s="77">
        <v>5</v>
      </c>
      <c r="M6" s="64">
        <v>2389.08</v>
      </c>
    </row>
    <row r="7" spans="2:13" ht="15.75">
      <c r="B7" s="6"/>
      <c r="C7" s="6" t="s">
        <v>70</v>
      </c>
      <c r="D7" s="74">
        <v>33</v>
      </c>
      <c r="E7" s="74">
        <v>153</v>
      </c>
      <c r="F7" s="78">
        <v>6183.2</v>
      </c>
      <c r="G7" s="75">
        <v>30</v>
      </c>
      <c r="H7" s="75"/>
      <c r="I7" s="79">
        <v>2277.2</v>
      </c>
      <c r="J7" s="90">
        <v>10</v>
      </c>
      <c r="K7" s="55"/>
      <c r="L7" s="77">
        <v>1</v>
      </c>
      <c r="M7" s="64">
        <v>398.18</v>
      </c>
    </row>
    <row r="8" spans="2:15" ht="15.75">
      <c r="B8" s="6"/>
      <c r="C8" s="6" t="s">
        <v>71</v>
      </c>
      <c r="D8" s="68">
        <v>10</v>
      </c>
      <c r="E8" s="68">
        <v>29</v>
      </c>
      <c r="F8" s="64">
        <v>1697.2</v>
      </c>
      <c r="G8" s="80">
        <v>8</v>
      </c>
      <c r="H8" s="80"/>
      <c r="I8" s="65">
        <v>873.2</v>
      </c>
      <c r="J8" s="90">
        <v>11</v>
      </c>
      <c r="K8" s="55"/>
      <c r="L8" s="77">
        <v>1</v>
      </c>
      <c r="M8" s="81">
        <v>398.18</v>
      </c>
      <c r="O8" s="9" t="e">
        <f>#REF!+#REF!+#REF!+#REF!</f>
        <v>#REF!</v>
      </c>
    </row>
    <row r="9" spans="2:15" ht="15.75">
      <c r="B9" s="6" t="s">
        <v>68</v>
      </c>
      <c r="C9" s="6" t="s">
        <v>74</v>
      </c>
      <c r="D9" s="68">
        <v>33</v>
      </c>
      <c r="E9" s="68">
        <v>122</v>
      </c>
      <c r="F9" s="64">
        <v>4909.26</v>
      </c>
      <c r="G9" s="80">
        <v>21</v>
      </c>
      <c r="H9" s="80"/>
      <c r="I9" s="65">
        <v>3911.43</v>
      </c>
      <c r="J9" s="90">
        <v>22</v>
      </c>
      <c r="K9" s="55"/>
      <c r="L9" s="77">
        <v>0</v>
      </c>
      <c r="M9" s="64">
        <v>0</v>
      </c>
      <c r="O9" s="9"/>
    </row>
    <row r="10" spans="2:15" ht="15.75">
      <c r="B10" s="6" t="s">
        <v>45</v>
      </c>
      <c r="C10" s="6" t="s">
        <v>46</v>
      </c>
      <c r="D10" s="63">
        <v>27</v>
      </c>
      <c r="E10" s="63">
        <v>129</v>
      </c>
      <c r="F10" s="64">
        <v>3872.4</v>
      </c>
      <c r="G10" s="76">
        <v>10</v>
      </c>
      <c r="H10" s="76"/>
      <c r="I10" s="65">
        <v>765.3</v>
      </c>
      <c r="J10" s="90">
        <v>26</v>
      </c>
      <c r="K10" s="55"/>
      <c r="L10" s="82">
        <v>0</v>
      </c>
      <c r="M10" s="70">
        <v>0</v>
      </c>
      <c r="O10" s="9" t="e">
        <f>#REF!</f>
        <v>#REF!</v>
      </c>
    </row>
    <row r="11" spans="2:13" ht="15.75">
      <c r="B11" s="6" t="s">
        <v>29</v>
      </c>
      <c r="C11" s="6" t="s">
        <v>30</v>
      </c>
      <c r="D11" s="63">
        <v>258</v>
      </c>
      <c r="E11" s="63">
        <v>1320</v>
      </c>
      <c r="F11" s="64">
        <v>50687.69</v>
      </c>
      <c r="G11" s="76">
        <v>29</v>
      </c>
      <c r="H11" s="76"/>
      <c r="I11" s="65">
        <v>4262</v>
      </c>
      <c r="J11" s="98">
        <v>97</v>
      </c>
      <c r="K11" s="55"/>
      <c r="L11" s="77">
        <v>5</v>
      </c>
      <c r="M11" s="64">
        <v>2047.5</v>
      </c>
    </row>
    <row r="12" spans="2:13" ht="15.75">
      <c r="B12" s="6"/>
      <c r="C12" s="6" t="s">
        <v>31</v>
      </c>
      <c r="D12" s="63">
        <v>7</v>
      </c>
      <c r="E12" s="63">
        <v>16</v>
      </c>
      <c r="F12" s="64">
        <v>913.6</v>
      </c>
      <c r="G12" s="76">
        <v>0</v>
      </c>
      <c r="H12" s="76"/>
      <c r="I12" s="65">
        <v>0</v>
      </c>
      <c r="J12" s="90">
        <v>8</v>
      </c>
      <c r="K12" s="55"/>
      <c r="L12" s="77">
        <v>0</v>
      </c>
      <c r="M12" s="64">
        <v>0</v>
      </c>
    </row>
    <row r="13" spans="2:15" ht="15.75">
      <c r="B13" s="6"/>
      <c r="C13" s="6" t="s">
        <v>32</v>
      </c>
      <c r="D13" s="63">
        <v>6</v>
      </c>
      <c r="E13" s="63">
        <v>17</v>
      </c>
      <c r="F13" s="64">
        <v>946</v>
      </c>
      <c r="G13" s="76">
        <v>0</v>
      </c>
      <c r="H13" s="76"/>
      <c r="I13" s="65">
        <v>0</v>
      </c>
      <c r="J13" s="90">
        <v>2</v>
      </c>
      <c r="K13" s="55"/>
      <c r="L13" s="77">
        <v>0</v>
      </c>
      <c r="M13" s="64">
        <v>0</v>
      </c>
      <c r="O13" s="9" t="e">
        <f>#REF!+#REF!+#REF!</f>
        <v>#REF!</v>
      </c>
    </row>
    <row r="14" spans="2:16" ht="15.75">
      <c r="B14" s="6" t="s">
        <v>8</v>
      </c>
      <c r="C14" s="6" t="s">
        <v>9</v>
      </c>
      <c r="D14" s="63">
        <v>106</v>
      </c>
      <c r="E14" s="63">
        <v>379</v>
      </c>
      <c r="F14" s="64">
        <v>18949.4</v>
      </c>
      <c r="G14" s="76">
        <v>22</v>
      </c>
      <c r="H14" s="76"/>
      <c r="I14" s="65">
        <v>7736</v>
      </c>
      <c r="J14" s="90">
        <v>139</v>
      </c>
      <c r="K14" s="55"/>
      <c r="L14" s="77">
        <v>1</v>
      </c>
      <c r="M14" s="64">
        <v>398.18</v>
      </c>
      <c r="O14" s="9"/>
      <c r="P14" s="9"/>
    </row>
    <row r="15" spans="2:15" ht="15.75">
      <c r="B15" s="6"/>
      <c r="C15" s="6" t="s">
        <v>10</v>
      </c>
      <c r="D15" s="63">
        <v>45</v>
      </c>
      <c r="E15" s="63">
        <v>165</v>
      </c>
      <c r="F15" s="64">
        <v>9591.46</v>
      </c>
      <c r="G15" s="76">
        <v>0</v>
      </c>
      <c r="H15" s="76"/>
      <c r="I15" s="65">
        <v>0</v>
      </c>
      <c r="J15" s="90">
        <v>71</v>
      </c>
      <c r="K15" s="55"/>
      <c r="L15" s="77">
        <v>2</v>
      </c>
      <c r="M15" s="64">
        <v>796.36</v>
      </c>
      <c r="O15" s="9" t="e">
        <f>#REF!+#REF!</f>
        <v>#REF!</v>
      </c>
    </row>
    <row r="16" spans="2:15" ht="15.75">
      <c r="B16" s="6" t="s">
        <v>11</v>
      </c>
      <c r="C16" s="6" t="s">
        <v>12</v>
      </c>
      <c r="D16" s="63">
        <v>21</v>
      </c>
      <c r="E16" s="63">
        <v>140</v>
      </c>
      <c r="F16" s="64">
        <v>5374.8</v>
      </c>
      <c r="G16" s="76">
        <v>12</v>
      </c>
      <c r="H16" s="76"/>
      <c r="I16" s="65">
        <v>4804</v>
      </c>
      <c r="J16" s="90">
        <v>3</v>
      </c>
      <c r="K16" s="55"/>
      <c r="L16" s="77">
        <v>1</v>
      </c>
      <c r="M16" s="64">
        <v>398.18</v>
      </c>
      <c r="O16" s="9"/>
    </row>
    <row r="17" spans="2:13" ht="15.75">
      <c r="B17" s="6"/>
      <c r="C17" s="6" t="s">
        <v>13</v>
      </c>
      <c r="D17" s="63">
        <v>28</v>
      </c>
      <c r="E17" s="63">
        <v>89</v>
      </c>
      <c r="F17" s="64">
        <v>5280.6</v>
      </c>
      <c r="G17" s="76">
        <v>4</v>
      </c>
      <c r="H17" s="76"/>
      <c r="I17" s="65">
        <v>1020</v>
      </c>
      <c r="J17" s="90">
        <v>2</v>
      </c>
      <c r="K17" s="55"/>
      <c r="L17" s="77">
        <v>0</v>
      </c>
      <c r="M17" s="64">
        <v>0</v>
      </c>
    </row>
    <row r="18" spans="2:15" ht="15.75">
      <c r="B18" s="6"/>
      <c r="C18" s="6" t="s">
        <v>14</v>
      </c>
      <c r="D18" s="63">
        <v>38</v>
      </c>
      <c r="E18" s="63">
        <v>137</v>
      </c>
      <c r="F18" s="64">
        <v>6742</v>
      </c>
      <c r="G18" s="76">
        <v>30</v>
      </c>
      <c r="H18" s="76"/>
      <c r="I18" s="65">
        <v>13396</v>
      </c>
      <c r="J18" s="90">
        <v>2</v>
      </c>
      <c r="K18" s="55"/>
      <c r="L18" s="77">
        <v>0</v>
      </c>
      <c r="M18" s="64">
        <v>0</v>
      </c>
      <c r="O18" s="9" t="e">
        <f>#REF!+#REF!+#REF!</f>
        <v>#REF!</v>
      </c>
    </row>
    <row r="19" spans="2:21" ht="15.75">
      <c r="B19" s="6" t="s">
        <v>15</v>
      </c>
      <c r="C19" s="6" t="s">
        <v>16</v>
      </c>
      <c r="D19" s="63">
        <v>76</v>
      </c>
      <c r="E19" s="63">
        <v>210</v>
      </c>
      <c r="F19" s="64">
        <v>10688.9</v>
      </c>
      <c r="G19" s="76">
        <v>21</v>
      </c>
      <c r="H19" s="76"/>
      <c r="I19" s="65">
        <v>1720</v>
      </c>
      <c r="J19" s="90">
        <v>115</v>
      </c>
      <c r="K19" s="55"/>
      <c r="L19" s="77">
        <v>1</v>
      </c>
      <c r="M19" s="64">
        <v>398.18</v>
      </c>
      <c r="O19" s="9" t="e">
        <f>#REF!</f>
        <v>#REF!</v>
      </c>
      <c r="U19" s="23"/>
    </row>
    <row r="20" spans="2:21" ht="15.75">
      <c r="B20" s="6" t="s">
        <v>17</v>
      </c>
      <c r="C20" s="6" t="s">
        <v>18</v>
      </c>
      <c r="D20" s="63">
        <v>329</v>
      </c>
      <c r="E20" s="63">
        <v>834</v>
      </c>
      <c r="F20" s="64">
        <v>49034.4</v>
      </c>
      <c r="G20" s="76">
        <v>4</v>
      </c>
      <c r="H20" s="76"/>
      <c r="I20" s="65">
        <v>884</v>
      </c>
      <c r="J20" s="90">
        <v>125</v>
      </c>
      <c r="K20" s="55"/>
      <c r="L20" s="77">
        <v>2</v>
      </c>
      <c r="M20" s="64">
        <v>796.36</v>
      </c>
      <c r="U20" s="23"/>
    </row>
    <row r="21" spans="2:21" ht="15.75">
      <c r="B21" s="6"/>
      <c r="C21" s="6" t="s">
        <v>26</v>
      </c>
      <c r="D21" s="63">
        <v>19</v>
      </c>
      <c r="E21" s="63">
        <v>49</v>
      </c>
      <c r="F21" s="64">
        <v>2551</v>
      </c>
      <c r="G21" s="76">
        <v>0</v>
      </c>
      <c r="H21" s="76"/>
      <c r="I21" s="65">
        <v>0</v>
      </c>
      <c r="J21" s="90">
        <v>20</v>
      </c>
      <c r="K21" s="55"/>
      <c r="L21" s="77">
        <v>0</v>
      </c>
      <c r="M21" s="64">
        <v>0</v>
      </c>
      <c r="U21" s="24"/>
    </row>
    <row r="22" spans="2:21" ht="15.75">
      <c r="B22" s="6"/>
      <c r="C22" s="6" t="s">
        <v>47</v>
      </c>
      <c r="D22" s="63">
        <v>5</v>
      </c>
      <c r="E22" s="63">
        <v>38</v>
      </c>
      <c r="F22" s="64">
        <v>2330</v>
      </c>
      <c r="G22" s="76">
        <v>1</v>
      </c>
      <c r="H22" s="76"/>
      <c r="I22" s="65">
        <v>251.6</v>
      </c>
      <c r="J22" s="90">
        <v>14</v>
      </c>
      <c r="K22" s="55"/>
      <c r="L22" s="77">
        <v>0</v>
      </c>
      <c r="M22" s="64">
        <v>0</v>
      </c>
      <c r="O22" s="9" t="e">
        <f>#REF!+#REF!+#REF!</f>
        <v>#REF!</v>
      </c>
      <c r="U22" s="23"/>
    </row>
    <row r="23" spans="2:15" ht="15.75">
      <c r="B23" s="6" t="s">
        <v>19</v>
      </c>
      <c r="C23" s="6" t="s">
        <v>20</v>
      </c>
      <c r="D23" s="63">
        <v>266</v>
      </c>
      <c r="E23" s="63">
        <v>629</v>
      </c>
      <c r="F23" s="64">
        <v>34988.4</v>
      </c>
      <c r="G23" s="76">
        <v>3</v>
      </c>
      <c r="H23" s="76"/>
      <c r="I23" s="65">
        <v>700.2</v>
      </c>
      <c r="J23" s="90">
        <v>60</v>
      </c>
      <c r="K23" s="55"/>
      <c r="L23" s="77">
        <v>1</v>
      </c>
      <c r="M23" s="64">
        <v>398.18</v>
      </c>
      <c r="O23" s="9" t="e">
        <f>#REF!</f>
        <v>#REF!</v>
      </c>
    </row>
    <row r="24" spans="2:13" ht="15.75">
      <c r="B24" s="6"/>
      <c r="C24" s="6" t="s">
        <v>48</v>
      </c>
      <c r="D24" s="63">
        <v>105</v>
      </c>
      <c r="E24" s="63">
        <v>222</v>
      </c>
      <c r="F24" s="64">
        <v>11648.4</v>
      </c>
      <c r="G24" s="76">
        <v>0</v>
      </c>
      <c r="H24" s="76"/>
      <c r="I24" s="65">
        <v>0</v>
      </c>
      <c r="J24" s="90">
        <v>0</v>
      </c>
      <c r="K24" s="55"/>
      <c r="L24" s="77">
        <v>1</v>
      </c>
      <c r="M24" s="64">
        <v>398.18</v>
      </c>
    </row>
    <row r="25" spans="2:13" ht="15.75">
      <c r="B25" s="6" t="s">
        <v>35</v>
      </c>
      <c r="C25" s="6" t="s">
        <v>33</v>
      </c>
      <c r="D25" s="63">
        <v>122</v>
      </c>
      <c r="E25" s="63">
        <v>853</v>
      </c>
      <c r="F25" s="64">
        <v>55746.1</v>
      </c>
      <c r="G25" s="76">
        <v>4</v>
      </c>
      <c r="H25" s="76"/>
      <c r="I25" s="65">
        <v>1010</v>
      </c>
      <c r="J25" s="97">
        <v>113</v>
      </c>
      <c r="K25" s="55"/>
      <c r="L25" s="82">
        <v>4</v>
      </c>
      <c r="M25" s="70">
        <v>1592.72</v>
      </c>
    </row>
    <row r="26" spans="2:13" ht="15.75">
      <c r="B26" s="6" t="s">
        <v>21</v>
      </c>
      <c r="C26" s="6" t="s">
        <v>22</v>
      </c>
      <c r="D26" s="63">
        <v>321</v>
      </c>
      <c r="E26" s="63">
        <v>1583</v>
      </c>
      <c r="F26" s="64">
        <v>96475.7</v>
      </c>
      <c r="G26" s="76">
        <v>39</v>
      </c>
      <c r="H26" s="76"/>
      <c r="I26" s="65">
        <v>2721</v>
      </c>
      <c r="J26" s="97">
        <v>36</v>
      </c>
      <c r="K26" s="55"/>
      <c r="L26" s="77">
        <v>4</v>
      </c>
      <c r="M26" s="64">
        <v>1592.72</v>
      </c>
    </row>
    <row r="27" spans="2:13" ht="15.75">
      <c r="B27" s="6" t="s">
        <v>67</v>
      </c>
      <c r="C27" s="6" t="s">
        <v>72</v>
      </c>
      <c r="D27" s="63">
        <v>109</v>
      </c>
      <c r="E27" s="63">
        <v>468</v>
      </c>
      <c r="F27" s="64">
        <v>28889.1</v>
      </c>
      <c r="G27" s="76">
        <v>4</v>
      </c>
      <c r="H27" s="76"/>
      <c r="I27" s="65">
        <v>427</v>
      </c>
      <c r="J27" s="90">
        <v>27</v>
      </c>
      <c r="K27" s="55"/>
      <c r="L27" s="82">
        <v>1</v>
      </c>
      <c r="M27" s="70">
        <v>398.18</v>
      </c>
    </row>
    <row r="28" spans="2:15" ht="15.75">
      <c r="B28" s="6"/>
      <c r="C28" s="10" t="s">
        <v>73</v>
      </c>
      <c r="D28" s="63">
        <v>27</v>
      </c>
      <c r="E28" s="63">
        <v>72</v>
      </c>
      <c r="F28" s="64">
        <v>3088</v>
      </c>
      <c r="G28" s="76">
        <v>3</v>
      </c>
      <c r="H28" s="76"/>
      <c r="I28" s="65">
        <v>268</v>
      </c>
      <c r="J28" s="90">
        <v>22</v>
      </c>
      <c r="K28" s="55"/>
      <c r="L28" s="77">
        <v>0</v>
      </c>
      <c r="M28" s="64">
        <v>0</v>
      </c>
      <c r="O28" s="9" t="e">
        <f>#REF!+#REF!+#REF!</f>
        <v>#REF!</v>
      </c>
    </row>
    <row r="29" spans="2:13" ht="15.75">
      <c r="B29" s="6" t="s">
        <v>23</v>
      </c>
      <c r="C29" s="6" t="s">
        <v>24</v>
      </c>
      <c r="D29" s="63">
        <v>246</v>
      </c>
      <c r="E29" s="63">
        <v>900</v>
      </c>
      <c r="F29" s="64">
        <v>53672</v>
      </c>
      <c r="G29" s="76">
        <v>44</v>
      </c>
      <c r="H29" s="76"/>
      <c r="I29" s="65">
        <v>3272.4</v>
      </c>
      <c r="J29" s="90">
        <v>102</v>
      </c>
      <c r="K29" s="55"/>
      <c r="L29" s="77">
        <v>4</v>
      </c>
      <c r="M29" s="64">
        <v>1592.72</v>
      </c>
    </row>
    <row r="30" spans="2:13" ht="15.75">
      <c r="B30" s="6"/>
      <c r="C30" s="6" t="s">
        <v>34</v>
      </c>
      <c r="D30" s="76">
        <v>37</v>
      </c>
      <c r="E30" s="76">
        <v>117</v>
      </c>
      <c r="F30" s="65">
        <v>5334</v>
      </c>
      <c r="G30" s="76">
        <v>0</v>
      </c>
      <c r="H30" s="76"/>
      <c r="I30" s="65">
        <v>0</v>
      </c>
      <c r="J30" s="90">
        <v>43</v>
      </c>
      <c r="K30" s="55"/>
      <c r="L30" s="77">
        <v>1</v>
      </c>
      <c r="M30" s="64">
        <v>428.18</v>
      </c>
    </row>
    <row r="31" spans="2:13" ht="15.75">
      <c r="B31" s="103" t="s">
        <v>25</v>
      </c>
      <c r="C31" s="103"/>
      <c r="D31" s="73">
        <f>SUM(D6:D30)</f>
        <v>2617</v>
      </c>
      <c r="E31" s="73">
        <f>SUM(E6:E30)</f>
        <v>9995</v>
      </c>
      <c r="F31" s="56">
        <f>SUM(F6:F30)</f>
        <v>526495.21</v>
      </c>
      <c r="G31" s="83">
        <f>SUM(G6:G30)</f>
        <v>558</v>
      </c>
      <c r="H31" s="83"/>
      <c r="I31" s="56">
        <f>SUM(I6:I30)</f>
        <v>77086.33</v>
      </c>
      <c r="J31" s="99">
        <f>SUM(J6:J30)</f>
        <v>1203</v>
      </c>
      <c r="K31" s="56">
        <f>SUM(K6:K30)</f>
        <v>0</v>
      </c>
      <c r="L31" s="84">
        <f>SUM(L6:L30)</f>
        <v>35</v>
      </c>
      <c r="M31" s="72">
        <f>SUM(M6:M30)</f>
        <v>14421.079999999998</v>
      </c>
    </row>
    <row r="33" ht="15.75">
      <c r="M33" s="25"/>
    </row>
    <row r="34" spans="4:8" ht="15.75">
      <c r="D34" s="9"/>
      <c r="E34" s="9"/>
      <c r="F34" s="9"/>
      <c r="G34" s="9"/>
      <c r="H34" s="9"/>
    </row>
    <row r="35" spans="7:13" ht="15.75">
      <c r="G35" s="9"/>
      <c r="H35" s="9"/>
      <c r="M35" s="9"/>
    </row>
    <row r="36" spans="9:10" ht="15.75">
      <c r="I36" s="9"/>
      <c r="J36" s="9"/>
    </row>
    <row r="37" ht="15.75">
      <c r="L37" s="9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horizontalDpi="600" verticalDpi="600"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37"/>
  <sheetViews>
    <sheetView zoomScalePageLayoutView="0" workbookViewId="0" topLeftCell="B2">
      <selection activeCell="J6" sqref="J6:K6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15.5" style="0" customWidth="1"/>
    <col min="10" max="10" width="11.59765625" style="0" customWidth="1"/>
    <col min="11" max="11" width="13.8984375" style="0" customWidth="1"/>
    <col min="12" max="12" width="9.8984375" style="0" bestFit="1" customWidth="1"/>
  </cols>
  <sheetData>
    <row r="1" ht="38.25" customHeight="1"/>
    <row r="2" spans="2:11" ht="19.5" customHeight="1">
      <c r="B2" s="110" t="s">
        <v>104</v>
      </c>
      <c r="C2" s="110"/>
      <c r="D2" s="110"/>
      <c r="E2" s="110"/>
      <c r="F2" s="110"/>
      <c r="G2" s="110"/>
      <c r="H2" s="110"/>
      <c r="I2" s="110"/>
      <c r="J2" s="110"/>
      <c r="K2" s="110"/>
    </row>
    <row r="3" ht="10.5" customHeight="1" hidden="1" thickBot="1"/>
    <row r="5" spans="2:11" ht="13.5" customHeight="1">
      <c r="B5" s="104" t="s">
        <v>78</v>
      </c>
      <c r="C5" s="104"/>
      <c r="D5" s="111" t="s">
        <v>44</v>
      </c>
      <c r="E5" s="111"/>
      <c r="F5" s="112" t="s">
        <v>43</v>
      </c>
      <c r="G5" s="112"/>
      <c r="H5" s="112"/>
      <c r="I5" s="112"/>
      <c r="J5" s="112"/>
      <c r="K5" s="112"/>
    </row>
    <row r="6" spans="2:11" ht="57.75" customHeight="1">
      <c r="B6" s="104"/>
      <c r="C6" s="104"/>
      <c r="D6" s="111"/>
      <c r="E6" s="111"/>
      <c r="F6" s="106" t="s">
        <v>106</v>
      </c>
      <c r="G6" s="106"/>
      <c r="H6" s="106" t="s">
        <v>94</v>
      </c>
      <c r="I6" s="106"/>
      <c r="J6" s="106" t="s">
        <v>91</v>
      </c>
      <c r="K6" s="106"/>
    </row>
    <row r="7" spans="2:11" ht="17.25" customHeight="1">
      <c r="B7" s="104"/>
      <c r="C7" s="104"/>
      <c r="D7" s="7" t="s">
        <v>4</v>
      </c>
      <c r="E7" s="7" t="s">
        <v>2</v>
      </c>
      <c r="F7" s="7" t="s">
        <v>4</v>
      </c>
      <c r="G7" s="7" t="s">
        <v>2</v>
      </c>
      <c r="H7" s="59" t="s">
        <v>89</v>
      </c>
      <c r="I7" s="60" t="s">
        <v>90</v>
      </c>
      <c r="J7" s="60" t="s">
        <v>92</v>
      </c>
      <c r="K7" s="59" t="s">
        <v>93</v>
      </c>
    </row>
    <row r="8" spans="2:11" ht="15.75">
      <c r="B8" s="6" t="s">
        <v>5</v>
      </c>
      <c r="C8" s="6" t="s">
        <v>6</v>
      </c>
      <c r="D8" s="63">
        <v>592</v>
      </c>
      <c r="E8" s="64">
        <v>57041.66</v>
      </c>
      <c r="F8" s="63">
        <v>239</v>
      </c>
      <c r="G8" s="64">
        <v>281543.21</v>
      </c>
      <c r="H8" s="63">
        <v>2</v>
      </c>
      <c r="I8" s="64">
        <v>1556.59</v>
      </c>
      <c r="J8" s="63">
        <f>F8+H8</f>
        <v>241</v>
      </c>
      <c r="K8" s="64">
        <f>G8+I8</f>
        <v>283099.80000000005</v>
      </c>
    </row>
    <row r="9" spans="2:11" ht="15.75">
      <c r="B9" s="6"/>
      <c r="C9" s="6" t="s">
        <v>70</v>
      </c>
      <c r="D9" s="63">
        <v>60</v>
      </c>
      <c r="E9" s="64">
        <v>5884.98</v>
      </c>
      <c r="F9" s="63">
        <v>13</v>
      </c>
      <c r="G9" s="64">
        <v>12600</v>
      </c>
      <c r="H9" s="63">
        <v>0</v>
      </c>
      <c r="I9" s="64">
        <v>0</v>
      </c>
      <c r="J9" s="63">
        <f aca="true" t="shared" si="0" ref="J9:J33">F9+H9</f>
        <v>13</v>
      </c>
      <c r="K9" s="64">
        <f aca="true" t="shared" si="1" ref="K9:K33">G9+I9</f>
        <v>12600</v>
      </c>
    </row>
    <row r="10" spans="2:11" ht="15.75">
      <c r="B10" s="21"/>
      <c r="C10" s="6" t="s">
        <v>71</v>
      </c>
      <c r="D10" s="63">
        <v>88</v>
      </c>
      <c r="E10" s="64">
        <v>8485.16</v>
      </c>
      <c r="F10" s="63">
        <v>15</v>
      </c>
      <c r="G10" s="64">
        <v>13500</v>
      </c>
      <c r="H10" s="63">
        <v>0</v>
      </c>
      <c r="I10" s="64">
        <v>0</v>
      </c>
      <c r="J10" s="63">
        <f t="shared" si="0"/>
        <v>15</v>
      </c>
      <c r="K10" s="64">
        <f t="shared" si="1"/>
        <v>13500</v>
      </c>
    </row>
    <row r="11" spans="2:11" ht="15.75">
      <c r="B11" s="6" t="s">
        <v>68</v>
      </c>
      <c r="C11" s="6" t="s">
        <v>69</v>
      </c>
      <c r="D11" s="68">
        <v>44</v>
      </c>
      <c r="E11" s="64">
        <v>3995.62</v>
      </c>
      <c r="F11" s="68">
        <v>14</v>
      </c>
      <c r="G11" s="64">
        <v>12600</v>
      </c>
      <c r="H11" s="63">
        <v>0</v>
      </c>
      <c r="I11" s="64">
        <v>0</v>
      </c>
      <c r="J11" s="63">
        <f t="shared" si="0"/>
        <v>14</v>
      </c>
      <c r="K11" s="64">
        <f t="shared" si="1"/>
        <v>12600</v>
      </c>
    </row>
    <row r="12" spans="2:11" ht="15.75">
      <c r="B12" s="6" t="s">
        <v>45</v>
      </c>
      <c r="C12" s="6" t="s">
        <v>7</v>
      </c>
      <c r="D12" s="63">
        <v>39</v>
      </c>
      <c r="E12" s="64">
        <v>3520.63</v>
      </c>
      <c r="F12" s="63">
        <v>10</v>
      </c>
      <c r="G12" s="64">
        <v>9000</v>
      </c>
      <c r="H12" s="63">
        <v>0</v>
      </c>
      <c r="I12" s="64">
        <v>0</v>
      </c>
      <c r="J12" s="63">
        <f t="shared" si="0"/>
        <v>10</v>
      </c>
      <c r="K12" s="64">
        <f t="shared" si="1"/>
        <v>9000</v>
      </c>
    </row>
    <row r="13" spans="2:11" ht="15.75">
      <c r="B13" s="6" t="s">
        <v>29</v>
      </c>
      <c r="C13" s="6" t="s">
        <v>30</v>
      </c>
      <c r="D13" s="63">
        <v>263</v>
      </c>
      <c r="E13" s="64">
        <v>26730.14</v>
      </c>
      <c r="F13" s="63">
        <v>53</v>
      </c>
      <c r="G13" s="64">
        <v>49800</v>
      </c>
      <c r="H13" s="63">
        <v>0</v>
      </c>
      <c r="I13" s="64">
        <v>0</v>
      </c>
      <c r="J13" s="63">
        <f t="shared" si="0"/>
        <v>53</v>
      </c>
      <c r="K13" s="64">
        <f t="shared" si="1"/>
        <v>49800</v>
      </c>
    </row>
    <row r="14" spans="2:11" ht="15.75">
      <c r="B14" s="6"/>
      <c r="C14" s="6" t="s">
        <v>31</v>
      </c>
      <c r="D14" s="63">
        <v>9</v>
      </c>
      <c r="E14" s="64">
        <v>831.21</v>
      </c>
      <c r="F14" s="63">
        <v>0</v>
      </c>
      <c r="G14" s="64">
        <v>0</v>
      </c>
      <c r="H14" s="63">
        <v>0</v>
      </c>
      <c r="I14" s="64">
        <v>0</v>
      </c>
      <c r="J14" s="63">
        <f t="shared" si="0"/>
        <v>0</v>
      </c>
      <c r="K14" s="64">
        <f t="shared" si="1"/>
        <v>0</v>
      </c>
    </row>
    <row r="15" spans="2:11" ht="15.75">
      <c r="B15" s="6"/>
      <c r="C15" s="6" t="s">
        <v>32</v>
      </c>
      <c r="D15" s="63">
        <v>1</v>
      </c>
      <c r="E15" s="64">
        <v>96.28</v>
      </c>
      <c r="F15" s="63">
        <v>1</v>
      </c>
      <c r="G15" s="64">
        <v>900</v>
      </c>
      <c r="H15" s="63">
        <v>0</v>
      </c>
      <c r="I15" s="64">
        <v>0</v>
      </c>
      <c r="J15" s="63">
        <f t="shared" si="0"/>
        <v>1</v>
      </c>
      <c r="K15" s="64">
        <f t="shared" si="1"/>
        <v>900</v>
      </c>
    </row>
    <row r="16" spans="2:11" ht="15.75">
      <c r="B16" s="6" t="s">
        <v>8</v>
      </c>
      <c r="C16" s="6" t="s">
        <v>9</v>
      </c>
      <c r="D16" s="63">
        <v>173</v>
      </c>
      <c r="E16" s="64">
        <v>15524.01</v>
      </c>
      <c r="F16" s="63">
        <v>36</v>
      </c>
      <c r="G16" s="64">
        <v>33300</v>
      </c>
      <c r="H16" s="63">
        <v>0</v>
      </c>
      <c r="I16" s="64">
        <v>0</v>
      </c>
      <c r="J16" s="63">
        <f t="shared" si="0"/>
        <v>36</v>
      </c>
      <c r="K16" s="64">
        <f t="shared" si="1"/>
        <v>33300</v>
      </c>
    </row>
    <row r="17" spans="2:11" ht="15.75">
      <c r="B17" s="6"/>
      <c r="C17" s="6" t="s">
        <v>10</v>
      </c>
      <c r="D17" s="63">
        <v>97</v>
      </c>
      <c r="E17" s="64">
        <v>10079.35</v>
      </c>
      <c r="F17" s="63">
        <v>11</v>
      </c>
      <c r="G17" s="64">
        <v>10683.37</v>
      </c>
      <c r="H17" s="63">
        <v>0</v>
      </c>
      <c r="I17" s="64">
        <v>0</v>
      </c>
      <c r="J17" s="63">
        <f t="shared" si="0"/>
        <v>11</v>
      </c>
      <c r="K17" s="64">
        <f t="shared" si="1"/>
        <v>10683.37</v>
      </c>
    </row>
    <row r="18" spans="2:11" ht="15.75">
      <c r="B18" s="6" t="s">
        <v>11</v>
      </c>
      <c r="C18" s="6" t="s">
        <v>12</v>
      </c>
      <c r="D18" s="63">
        <v>53</v>
      </c>
      <c r="E18" s="64">
        <v>5451.6</v>
      </c>
      <c r="F18" s="63">
        <v>12</v>
      </c>
      <c r="G18" s="64">
        <v>10800</v>
      </c>
      <c r="H18" s="63">
        <v>0</v>
      </c>
      <c r="I18" s="64">
        <v>0</v>
      </c>
      <c r="J18" s="63">
        <f t="shared" si="0"/>
        <v>12</v>
      </c>
      <c r="K18" s="64">
        <f t="shared" si="1"/>
        <v>10800</v>
      </c>
    </row>
    <row r="19" spans="2:11" ht="15.75">
      <c r="B19" s="6"/>
      <c r="C19" s="6" t="s">
        <v>13</v>
      </c>
      <c r="D19" s="63">
        <v>50</v>
      </c>
      <c r="E19" s="64">
        <v>4862.25</v>
      </c>
      <c r="F19" s="63">
        <v>15</v>
      </c>
      <c r="G19" s="64">
        <v>14500</v>
      </c>
      <c r="H19" s="63">
        <v>0</v>
      </c>
      <c r="I19" s="64">
        <v>0</v>
      </c>
      <c r="J19" s="63">
        <f t="shared" si="0"/>
        <v>15</v>
      </c>
      <c r="K19" s="64">
        <f t="shared" si="1"/>
        <v>14500</v>
      </c>
    </row>
    <row r="20" spans="2:11" ht="15.75">
      <c r="B20" s="6"/>
      <c r="C20" s="6" t="s">
        <v>14</v>
      </c>
      <c r="D20" s="63">
        <v>47</v>
      </c>
      <c r="E20" s="64">
        <v>4652.6</v>
      </c>
      <c r="F20" s="63">
        <v>26</v>
      </c>
      <c r="G20" s="64">
        <v>32273.22</v>
      </c>
      <c r="H20" s="63">
        <v>0</v>
      </c>
      <c r="I20" s="64">
        <v>0</v>
      </c>
      <c r="J20" s="63">
        <f t="shared" si="0"/>
        <v>26</v>
      </c>
      <c r="K20" s="64">
        <f t="shared" si="1"/>
        <v>32273.22</v>
      </c>
    </row>
    <row r="21" spans="2:11" ht="15.75">
      <c r="B21" s="6" t="s">
        <v>15</v>
      </c>
      <c r="C21" s="6" t="s">
        <v>16</v>
      </c>
      <c r="D21" s="63">
        <v>68</v>
      </c>
      <c r="E21" s="64">
        <v>6592.23</v>
      </c>
      <c r="F21" s="63">
        <v>32</v>
      </c>
      <c r="G21" s="64">
        <v>28800</v>
      </c>
      <c r="H21" s="63">
        <v>0</v>
      </c>
      <c r="I21" s="64">
        <v>0</v>
      </c>
      <c r="J21" s="63">
        <f t="shared" si="0"/>
        <v>32</v>
      </c>
      <c r="K21" s="64">
        <f t="shared" si="1"/>
        <v>28800</v>
      </c>
    </row>
    <row r="22" spans="2:11" ht="15.75">
      <c r="B22" s="6" t="s">
        <v>17</v>
      </c>
      <c r="C22" s="6" t="s">
        <v>18</v>
      </c>
      <c r="D22" s="63">
        <v>132</v>
      </c>
      <c r="E22" s="64">
        <v>12184.39</v>
      </c>
      <c r="F22" s="63">
        <v>11</v>
      </c>
      <c r="G22" s="64">
        <v>10000</v>
      </c>
      <c r="H22" s="63">
        <v>0</v>
      </c>
      <c r="I22" s="64">
        <v>0</v>
      </c>
      <c r="J22" s="63">
        <f t="shared" si="0"/>
        <v>11</v>
      </c>
      <c r="K22" s="64">
        <f t="shared" si="1"/>
        <v>10000</v>
      </c>
    </row>
    <row r="23" spans="2:11" ht="15.75">
      <c r="B23" s="6"/>
      <c r="C23" s="6" t="s">
        <v>26</v>
      </c>
      <c r="D23" s="63">
        <v>21</v>
      </c>
      <c r="E23" s="64">
        <v>1707.37</v>
      </c>
      <c r="F23" s="63">
        <v>3</v>
      </c>
      <c r="G23" s="64">
        <v>2700</v>
      </c>
      <c r="H23" s="63">
        <v>0</v>
      </c>
      <c r="I23" s="64">
        <v>0</v>
      </c>
      <c r="J23" s="63">
        <f t="shared" si="0"/>
        <v>3</v>
      </c>
      <c r="K23" s="64">
        <f t="shared" si="1"/>
        <v>2700</v>
      </c>
    </row>
    <row r="24" spans="2:11" ht="15.75">
      <c r="B24" s="6"/>
      <c r="C24" s="6" t="s">
        <v>47</v>
      </c>
      <c r="D24" s="63">
        <v>25</v>
      </c>
      <c r="E24" s="64">
        <v>2551.94</v>
      </c>
      <c r="F24" s="63">
        <v>2</v>
      </c>
      <c r="G24" s="64">
        <v>1800</v>
      </c>
      <c r="H24" s="63">
        <v>0</v>
      </c>
      <c r="I24" s="64">
        <v>0</v>
      </c>
      <c r="J24" s="63">
        <f t="shared" si="0"/>
        <v>2</v>
      </c>
      <c r="K24" s="64">
        <f t="shared" si="1"/>
        <v>1800</v>
      </c>
    </row>
    <row r="25" spans="2:11" ht="15.75">
      <c r="B25" s="6" t="s">
        <v>19</v>
      </c>
      <c r="C25" s="6" t="s">
        <v>20</v>
      </c>
      <c r="D25" s="63">
        <v>78</v>
      </c>
      <c r="E25" s="64">
        <v>7264.06</v>
      </c>
      <c r="F25" s="63">
        <v>9</v>
      </c>
      <c r="G25" s="64">
        <v>8200</v>
      </c>
      <c r="H25" s="63">
        <v>0</v>
      </c>
      <c r="I25" s="64">
        <v>0</v>
      </c>
      <c r="J25" s="63">
        <f t="shared" si="0"/>
        <v>9</v>
      </c>
      <c r="K25" s="64">
        <f t="shared" si="1"/>
        <v>8200</v>
      </c>
    </row>
    <row r="26" spans="2:11" ht="15.75">
      <c r="B26" s="6"/>
      <c r="C26" s="6" t="s">
        <v>48</v>
      </c>
      <c r="D26" s="63">
        <v>30</v>
      </c>
      <c r="E26" s="64">
        <v>2742.52</v>
      </c>
      <c r="F26" s="63">
        <v>1</v>
      </c>
      <c r="G26" s="64">
        <v>900</v>
      </c>
      <c r="H26" s="63">
        <v>0</v>
      </c>
      <c r="I26" s="64">
        <v>0</v>
      </c>
      <c r="J26" s="63">
        <f t="shared" si="0"/>
        <v>1</v>
      </c>
      <c r="K26" s="64">
        <f t="shared" si="1"/>
        <v>900</v>
      </c>
    </row>
    <row r="27" spans="2:11" ht="15.75">
      <c r="B27" s="6" t="s">
        <v>35</v>
      </c>
      <c r="C27" s="6" t="s">
        <v>33</v>
      </c>
      <c r="D27" s="63">
        <v>152</v>
      </c>
      <c r="E27" s="64">
        <v>15388.15</v>
      </c>
      <c r="F27" s="63">
        <v>9</v>
      </c>
      <c r="G27" s="64">
        <v>8200</v>
      </c>
      <c r="H27" s="63">
        <v>5</v>
      </c>
      <c r="I27" s="64">
        <v>3993.5</v>
      </c>
      <c r="J27" s="63">
        <f t="shared" si="0"/>
        <v>14</v>
      </c>
      <c r="K27" s="64">
        <f t="shared" si="1"/>
        <v>12193.5</v>
      </c>
    </row>
    <row r="28" spans="2:11" ht="15.75">
      <c r="B28" s="6" t="s">
        <v>21</v>
      </c>
      <c r="C28" s="6" t="s">
        <v>22</v>
      </c>
      <c r="D28" s="63">
        <v>195</v>
      </c>
      <c r="E28" s="64">
        <v>19173.28</v>
      </c>
      <c r="F28" s="63">
        <v>45</v>
      </c>
      <c r="G28" s="64">
        <v>42473.22</v>
      </c>
      <c r="H28" s="63">
        <v>0</v>
      </c>
      <c r="I28" s="64">
        <v>0</v>
      </c>
      <c r="J28" s="63">
        <f t="shared" si="0"/>
        <v>45</v>
      </c>
      <c r="K28" s="64">
        <f t="shared" si="1"/>
        <v>42473.22</v>
      </c>
    </row>
    <row r="29" spans="2:11" ht="15.75">
      <c r="B29" s="6" t="s">
        <v>67</v>
      </c>
      <c r="C29" s="6" t="s">
        <v>72</v>
      </c>
      <c r="D29" s="63">
        <v>22</v>
      </c>
      <c r="E29" s="64">
        <v>2063.6</v>
      </c>
      <c r="F29" s="63">
        <v>1</v>
      </c>
      <c r="G29" s="64">
        <v>900</v>
      </c>
      <c r="H29" s="63">
        <v>0</v>
      </c>
      <c r="I29" s="64">
        <v>0</v>
      </c>
      <c r="J29" s="63">
        <f t="shared" si="0"/>
        <v>1</v>
      </c>
      <c r="K29" s="64">
        <f t="shared" si="1"/>
        <v>900</v>
      </c>
    </row>
    <row r="30" spans="2:11" ht="15.75">
      <c r="B30" s="6"/>
      <c r="C30" s="10" t="s">
        <v>73</v>
      </c>
      <c r="D30" s="63">
        <v>24</v>
      </c>
      <c r="E30" s="64">
        <v>2276.03</v>
      </c>
      <c r="F30" s="63">
        <v>3</v>
      </c>
      <c r="G30" s="64">
        <v>2700</v>
      </c>
      <c r="H30" s="63">
        <v>0</v>
      </c>
      <c r="I30" s="64">
        <v>0</v>
      </c>
      <c r="J30" s="63">
        <f t="shared" si="0"/>
        <v>3</v>
      </c>
      <c r="K30" s="64">
        <f t="shared" si="1"/>
        <v>2700</v>
      </c>
    </row>
    <row r="31" spans="2:11" ht="15.75">
      <c r="B31" s="6" t="s">
        <v>23</v>
      </c>
      <c r="C31" s="6" t="s">
        <v>24</v>
      </c>
      <c r="D31" s="63">
        <v>59</v>
      </c>
      <c r="E31" s="64">
        <v>5493.77</v>
      </c>
      <c r="F31" s="63">
        <v>11</v>
      </c>
      <c r="G31" s="64">
        <v>10000</v>
      </c>
      <c r="H31" s="63">
        <v>0</v>
      </c>
      <c r="I31" s="64">
        <v>0</v>
      </c>
      <c r="J31" s="63">
        <f t="shared" si="0"/>
        <v>11</v>
      </c>
      <c r="K31" s="64">
        <f t="shared" si="1"/>
        <v>10000</v>
      </c>
    </row>
    <row r="32" spans="2:11" ht="15.75" customHeight="1">
      <c r="B32" s="6"/>
      <c r="C32" s="6" t="s">
        <v>34</v>
      </c>
      <c r="D32" s="63">
        <v>13</v>
      </c>
      <c r="E32" s="64">
        <v>1257.43</v>
      </c>
      <c r="F32" s="63">
        <v>4</v>
      </c>
      <c r="G32" s="64">
        <v>3600</v>
      </c>
      <c r="H32" s="63">
        <v>0</v>
      </c>
      <c r="I32" s="64">
        <v>0</v>
      </c>
      <c r="J32" s="63">
        <f t="shared" si="0"/>
        <v>4</v>
      </c>
      <c r="K32" s="64">
        <f t="shared" si="1"/>
        <v>3600</v>
      </c>
    </row>
    <row r="33" spans="2:11" ht="15.75">
      <c r="B33" s="103" t="s">
        <v>25</v>
      </c>
      <c r="C33" s="103"/>
      <c r="D33" s="83">
        <f aca="true" t="shared" si="2" ref="D33:I33">SUM(D8:D32)</f>
        <v>2335</v>
      </c>
      <c r="E33" s="54">
        <f t="shared" si="2"/>
        <v>225850.26</v>
      </c>
      <c r="F33" s="83">
        <f t="shared" si="2"/>
        <v>576</v>
      </c>
      <c r="G33" s="54">
        <f t="shared" si="2"/>
        <v>601773.02</v>
      </c>
      <c r="H33" s="91">
        <f t="shared" si="2"/>
        <v>7</v>
      </c>
      <c r="I33" s="92">
        <f t="shared" si="2"/>
        <v>5550.09</v>
      </c>
      <c r="J33" s="91">
        <f t="shared" si="0"/>
        <v>583</v>
      </c>
      <c r="K33" s="92">
        <f t="shared" si="1"/>
        <v>607323.11</v>
      </c>
    </row>
    <row r="34" spans="4:7" ht="15.75">
      <c r="D34" s="4"/>
      <c r="E34" s="4"/>
      <c r="F34" s="4"/>
      <c r="G34" s="4"/>
    </row>
    <row r="35" spans="4:7" ht="15.75">
      <c r="D35" s="4"/>
      <c r="E35" s="13"/>
      <c r="F35" s="4"/>
      <c r="G35" s="14"/>
    </row>
    <row r="36" spans="4:12" ht="15.75">
      <c r="D36" s="4"/>
      <c r="E36" s="4"/>
      <c r="F36" s="4"/>
      <c r="G36" s="4"/>
      <c r="L36" s="9"/>
    </row>
    <row r="37" spans="3:10" ht="15.75">
      <c r="C37" s="3"/>
      <c r="J37" s="2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horizontalDpi="600" verticalDpi="600"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27" sqref="J2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8.25" customHeight="1"/>
    <row r="4" ht="7.5" customHeight="1"/>
    <row r="5" spans="1:12" ht="13.5" customHeight="1">
      <c r="A5" s="104" t="s">
        <v>78</v>
      </c>
      <c r="B5" s="104"/>
      <c r="C5" s="106" t="s">
        <v>75</v>
      </c>
      <c r="D5" s="106"/>
      <c r="E5" s="113" t="s">
        <v>79</v>
      </c>
      <c r="F5" s="114"/>
      <c r="G5" s="113" t="s">
        <v>80</v>
      </c>
      <c r="H5" s="114"/>
      <c r="I5" s="113" t="s">
        <v>84</v>
      </c>
      <c r="J5" s="114"/>
      <c r="K5" s="113" t="s">
        <v>76</v>
      </c>
      <c r="L5" s="114"/>
    </row>
    <row r="6" spans="1:12" ht="45.75" customHeight="1">
      <c r="A6" s="104"/>
      <c r="B6" s="104"/>
      <c r="C6" s="106"/>
      <c r="D6" s="106"/>
      <c r="E6" s="115"/>
      <c r="F6" s="116"/>
      <c r="G6" s="115"/>
      <c r="H6" s="116"/>
      <c r="I6" s="115"/>
      <c r="J6" s="116"/>
      <c r="K6" s="115"/>
      <c r="L6" s="116"/>
    </row>
    <row r="7" spans="1:12" ht="17.25" customHeight="1">
      <c r="A7" s="104"/>
      <c r="B7" s="104"/>
      <c r="C7" s="7" t="s">
        <v>4</v>
      </c>
      <c r="D7" s="7" t="s">
        <v>2</v>
      </c>
      <c r="E7" s="7" t="s">
        <v>4</v>
      </c>
      <c r="F7" s="7" t="s">
        <v>2</v>
      </c>
      <c r="G7" s="7" t="s">
        <v>4</v>
      </c>
      <c r="H7" s="7" t="s">
        <v>2</v>
      </c>
      <c r="I7" s="7" t="s">
        <v>4</v>
      </c>
      <c r="J7" s="7" t="s">
        <v>2</v>
      </c>
      <c r="K7" s="7" t="s">
        <v>4</v>
      </c>
      <c r="L7" s="7" t="s">
        <v>2</v>
      </c>
    </row>
    <row r="8" spans="1:12" ht="15.75">
      <c r="A8" s="29" t="s">
        <v>5</v>
      </c>
      <c r="B8" s="29" t="s">
        <v>6</v>
      </c>
      <c r="C8" s="32">
        <v>0</v>
      </c>
      <c r="D8" s="33">
        <v>0</v>
      </c>
      <c r="E8" s="76">
        <v>55</v>
      </c>
      <c r="F8" s="65">
        <v>14872</v>
      </c>
      <c r="G8" s="76">
        <v>55</v>
      </c>
      <c r="H8" s="65">
        <v>3832.77</v>
      </c>
      <c r="I8" s="63">
        <v>3323</v>
      </c>
      <c r="J8" s="64">
        <v>819043.2</v>
      </c>
      <c r="K8" s="63">
        <v>795</v>
      </c>
      <c r="L8" s="64">
        <v>204092.84</v>
      </c>
    </row>
    <row r="9" spans="1:12" ht="15.75">
      <c r="A9" s="29"/>
      <c r="B9" s="29" t="s">
        <v>70</v>
      </c>
      <c r="C9" s="32">
        <v>0</v>
      </c>
      <c r="D9" s="33">
        <v>0</v>
      </c>
      <c r="E9" s="76">
        <v>6</v>
      </c>
      <c r="F9" s="65">
        <v>1585</v>
      </c>
      <c r="G9" s="76">
        <v>6</v>
      </c>
      <c r="H9" s="65">
        <v>408.73</v>
      </c>
      <c r="I9" s="63">
        <v>411</v>
      </c>
      <c r="J9" s="64">
        <v>93456</v>
      </c>
      <c r="K9" s="63">
        <v>68</v>
      </c>
      <c r="L9" s="64">
        <v>17164.49</v>
      </c>
    </row>
    <row r="10" spans="1:12" ht="15.75">
      <c r="A10" s="29"/>
      <c r="B10" s="29" t="s">
        <v>71</v>
      </c>
      <c r="C10" s="32">
        <v>0</v>
      </c>
      <c r="D10" s="33">
        <v>0</v>
      </c>
      <c r="E10" s="76">
        <v>3</v>
      </c>
      <c r="F10" s="65">
        <v>792</v>
      </c>
      <c r="G10" s="76">
        <v>3</v>
      </c>
      <c r="H10" s="65">
        <v>204.24</v>
      </c>
      <c r="I10" s="63">
        <v>598</v>
      </c>
      <c r="J10" s="64">
        <v>119856</v>
      </c>
      <c r="K10" s="63">
        <v>78</v>
      </c>
      <c r="L10" s="85">
        <v>19515.79</v>
      </c>
    </row>
    <row r="11" spans="1:12" ht="15.75">
      <c r="A11" s="29" t="s">
        <v>68</v>
      </c>
      <c r="B11" s="29" t="s">
        <v>69</v>
      </c>
      <c r="C11" s="32">
        <v>0</v>
      </c>
      <c r="D11" s="33">
        <v>0</v>
      </c>
      <c r="E11" s="76">
        <v>8</v>
      </c>
      <c r="F11" s="65">
        <v>2329</v>
      </c>
      <c r="G11" s="76">
        <v>8</v>
      </c>
      <c r="H11" s="65">
        <v>600.57</v>
      </c>
      <c r="I11" s="63">
        <v>514</v>
      </c>
      <c r="J11" s="64">
        <v>123456</v>
      </c>
      <c r="K11" s="68">
        <v>81</v>
      </c>
      <c r="L11" s="64">
        <v>20221.18</v>
      </c>
    </row>
    <row r="12" spans="1:12" ht="15.75">
      <c r="A12" s="29" t="s">
        <v>45</v>
      </c>
      <c r="B12" s="29" t="s">
        <v>7</v>
      </c>
      <c r="C12" s="32">
        <v>0</v>
      </c>
      <c r="D12" s="33">
        <v>0</v>
      </c>
      <c r="E12" s="76">
        <v>4</v>
      </c>
      <c r="F12" s="65">
        <v>1026.07</v>
      </c>
      <c r="G12" s="76">
        <v>4</v>
      </c>
      <c r="H12" s="65">
        <v>291.13</v>
      </c>
      <c r="I12" s="63">
        <v>512</v>
      </c>
      <c r="J12" s="64">
        <v>155748.8</v>
      </c>
      <c r="K12" s="63">
        <v>85</v>
      </c>
      <c r="L12" s="64">
        <v>20691.44</v>
      </c>
    </row>
    <row r="13" spans="1:12" ht="15.75">
      <c r="A13" s="29" t="s">
        <v>29</v>
      </c>
      <c r="B13" s="29" t="s">
        <v>30</v>
      </c>
      <c r="C13" s="32">
        <v>0</v>
      </c>
      <c r="D13" s="33">
        <v>0</v>
      </c>
      <c r="E13" s="76">
        <v>19</v>
      </c>
      <c r="F13" s="65">
        <v>4663</v>
      </c>
      <c r="G13" s="76">
        <v>19</v>
      </c>
      <c r="H13" s="65">
        <v>1202.47</v>
      </c>
      <c r="I13" s="63">
        <v>2000</v>
      </c>
      <c r="J13" s="64">
        <v>488953.6</v>
      </c>
      <c r="K13" s="63">
        <v>317</v>
      </c>
      <c r="L13" s="64">
        <v>79944.2</v>
      </c>
    </row>
    <row r="14" spans="1:12" ht="15.75">
      <c r="A14" s="29"/>
      <c r="B14" s="29" t="s">
        <v>31</v>
      </c>
      <c r="C14" s="32">
        <v>0</v>
      </c>
      <c r="D14" s="33">
        <v>0</v>
      </c>
      <c r="E14" s="76">
        <v>0</v>
      </c>
      <c r="F14" s="65">
        <v>0</v>
      </c>
      <c r="G14" s="76">
        <v>0</v>
      </c>
      <c r="H14" s="65">
        <v>0</v>
      </c>
      <c r="I14" s="63">
        <v>87</v>
      </c>
      <c r="J14" s="64">
        <v>23184</v>
      </c>
      <c r="K14" s="63">
        <v>10</v>
      </c>
      <c r="L14" s="64">
        <v>2351.3</v>
      </c>
    </row>
    <row r="15" spans="1:12" ht="15.75">
      <c r="A15" s="29"/>
      <c r="B15" s="29" t="s">
        <v>32</v>
      </c>
      <c r="C15" s="32">
        <v>0</v>
      </c>
      <c r="D15" s="33">
        <v>0</v>
      </c>
      <c r="E15" s="76">
        <v>0</v>
      </c>
      <c r="F15" s="65">
        <v>0</v>
      </c>
      <c r="G15" s="76">
        <v>0</v>
      </c>
      <c r="H15" s="65">
        <v>0</v>
      </c>
      <c r="I15" s="63">
        <v>74</v>
      </c>
      <c r="J15" s="64">
        <v>18960</v>
      </c>
      <c r="K15" s="63">
        <v>6</v>
      </c>
      <c r="L15" s="64">
        <v>1410.78</v>
      </c>
    </row>
    <row r="16" spans="1:12" ht="15.75">
      <c r="A16" s="29" t="s">
        <v>8</v>
      </c>
      <c r="B16" s="29" t="s">
        <v>9</v>
      </c>
      <c r="C16" s="32">
        <v>0</v>
      </c>
      <c r="D16" s="33">
        <v>0</v>
      </c>
      <c r="E16" s="76">
        <v>10</v>
      </c>
      <c r="F16" s="65">
        <v>2786</v>
      </c>
      <c r="G16" s="76">
        <v>10</v>
      </c>
      <c r="H16" s="65">
        <v>718.42</v>
      </c>
      <c r="I16" s="63">
        <v>660</v>
      </c>
      <c r="J16" s="64">
        <v>166944</v>
      </c>
      <c r="K16" s="63">
        <v>184</v>
      </c>
      <c r="L16" s="64">
        <v>47966.52</v>
      </c>
    </row>
    <row r="17" spans="1:12" ht="15.75">
      <c r="A17" s="29"/>
      <c r="B17" s="29" t="s">
        <v>10</v>
      </c>
      <c r="C17" s="32">
        <v>0</v>
      </c>
      <c r="D17" s="33">
        <v>0</v>
      </c>
      <c r="E17" s="76">
        <v>3</v>
      </c>
      <c r="F17" s="65">
        <v>722</v>
      </c>
      <c r="G17" s="76">
        <v>4</v>
      </c>
      <c r="H17" s="65">
        <v>235.95</v>
      </c>
      <c r="I17" s="63">
        <v>346</v>
      </c>
      <c r="J17" s="64">
        <v>85140.8</v>
      </c>
      <c r="K17" s="63">
        <v>92</v>
      </c>
      <c r="L17" s="64">
        <v>23513</v>
      </c>
    </row>
    <row r="18" spans="1:12" ht="15.75">
      <c r="A18" s="29" t="s">
        <v>11</v>
      </c>
      <c r="B18" s="29" t="s">
        <v>12</v>
      </c>
      <c r="C18" s="32">
        <v>0</v>
      </c>
      <c r="D18" s="33">
        <v>0</v>
      </c>
      <c r="E18" s="76">
        <v>8</v>
      </c>
      <c r="F18" s="65">
        <v>2258</v>
      </c>
      <c r="G18" s="76">
        <v>8</v>
      </c>
      <c r="H18" s="65">
        <v>582.26</v>
      </c>
      <c r="I18" s="63">
        <v>326</v>
      </c>
      <c r="J18" s="64">
        <v>90384</v>
      </c>
      <c r="K18" s="63">
        <v>63</v>
      </c>
      <c r="L18" s="64">
        <v>16223.97</v>
      </c>
    </row>
    <row r="19" spans="1:12" ht="15.75">
      <c r="A19" s="29"/>
      <c r="B19" s="29" t="s">
        <v>13</v>
      </c>
      <c r="C19" s="32">
        <v>0</v>
      </c>
      <c r="D19" s="33">
        <v>0</v>
      </c>
      <c r="E19" s="76">
        <v>9</v>
      </c>
      <c r="F19" s="65">
        <v>2297.2</v>
      </c>
      <c r="G19" s="76">
        <v>9</v>
      </c>
      <c r="H19" s="65">
        <v>592.39</v>
      </c>
      <c r="I19" s="63">
        <v>127</v>
      </c>
      <c r="J19" s="64">
        <v>35472</v>
      </c>
      <c r="K19" s="63">
        <v>37</v>
      </c>
      <c r="L19" s="64">
        <v>9875.46</v>
      </c>
    </row>
    <row r="20" spans="1:12" ht="15.75">
      <c r="A20" s="29"/>
      <c r="B20" s="29" t="s">
        <v>14</v>
      </c>
      <c r="C20" s="32">
        <v>0</v>
      </c>
      <c r="D20" s="33">
        <v>0</v>
      </c>
      <c r="E20" s="76">
        <v>5</v>
      </c>
      <c r="F20" s="65">
        <v>1393</v>
      </c>
      <c r="G20" s="76">
        <v>5</v>
      </c>
      <c r="H20" s="65">
        <v>359.21</v>
      </c>
      <c r="I20" s="63">
        <v>215</v>
      </c>
      <c r="J20" s="64">
        <v>63744</v>
      </c>
      <c r="K20" s="63">
        <v>77</v>
      </c>
      <c r="L20" s="64">
        <v>19280.66</v>
      </c>
    </row>
    <row r="21" spans="1:12" ht="15.75">
      <c r="A21" s="29" t="s">
        <v>15</v>
      </c>
      <c r="B21" s="29" t="s">
        <v>16</v>
      </c>
      <c r="C21" s="32">
        <v>0</v>
      </c>
      <c r="D21" s="33">
        <v>0</v>
      </c>
      <c r="E21" s="76">
        <v>8</v>
      </c>
      <c r="F21" s="65">
        <v>2043</v>
      </c>
      <c r="G21" s="76">
        <v>8</v>
      </c>
      <c r="H21" s="65">
        <v>526.83</v>
      </c>
      <c r="I21" s="63">
        <v>393</v>
      </c>
      <c r="J21" s="64">
        <v>114192</v>
      </c>
      <c r="K21" s="63">
        <v>124</v>
      </c>
      <c r="L21" s="64">
        <v>29861.51</v>
      </c>
    </row>
    <row r="22" spans="1:12" ht="15.75">
      <c r="A22" s="29" t="s">
        <v>17</v>
      </c>
      <c r="B22" s="29" t="s">
        <v>18</v>
      </c>
      <c r="C22" s="32">
        <v>0</v>
      </c>
      <c r="D22" s="33">
        <v>0</v>
      </c>
      <c r="E22" s="76">
        <v>9</v>
      </c>
      <c r="F22" s="65">
        <v>2235</v>
      </c>
      <c r="G22" s="76">
        <v>9</v>
      </c>
      <c r="H22" s="65">
        <v>576.35</v>
      </c>
      <c r="I22" s="63">
        <v>895</v>
      </c>
      <c r="J22" s="64">
        <v>212400</v>
      </c>
      <c r="K22" s="63">
        <v>103</v>
      </c>
      <c r="L22" s="64">
        <v>25394.04</v>
      </c>
    </row>
    <row r="23" spans="1:12" ht="15.75">
      <c r="A23" s="29"/>
      <c r="B23" s="29" t="s">
        <v>26</v>
      </c>
      <c r="C23" s="32">
        <v>0</v>
      </c>
      <c r="D23" s="33">
        <v>0</v>
      </c>
      <c r="E23" s="76">
        <v>1</v>
      </c>
      <c r="F23" s="65">
        <v>264</v>
      </c>
      <c r="G23" s="76">
        <v>1</v>
      </c>
      <c r="H23" s="65">
        <v>68.08</v>
      </c>
      <c r="I23" s="63">
        <v>140</v>
      </c>
      <c r="J23" s="64">
        <v>32928</v>
      </c>
      <c r="K23" s="63">
        <v>17</v>
      </c>
      <c r="L23" s="64">
        <v>4467.47</v>
      </c>
    </row>
    <row r="24" spans="1:12" ht="15.75">
      <c r="A24" s="29"/>
      <c r="B24" s="29" t="s">
        <v>47</v>
      </c>
      <c r="C24" s="32">
        <v>0</v>
      </c>
      <c r="D24" s="33">
        <v>0</v>
      </c>
      <c r="E24" s="76">
        <v>1</v>
      </c>
      <c r="F24" s="65">
        <v>336</v>
      </c>
      <c r="G24" s="76">
        <v>1</v>
      </c>
      <c r="H24" s="65">
        <v>86.64</v>
      </c>
      <c r="I24" s="63">
        <v>174</v>
      </c>
      <c r="J24" s="64">
        <v>35280</v>
      </c>
      <c r="K24" s="63">
        <v>20</v>
      </c>
      <c r="L24" s="64">
        <v>4937.73</v>
      </c>
    </row>
    <row r="25" spans="1:12" ht="15.75">
      <c r="A25" s="29" t="s">
        <v>19</v>
      </c>
      <c r="B25" s="29" t="s">
        <v>20</v>
      </c>
      <c r="C25" s="32">
        <v>0</v>
      </c>
      <c r="D25" s="33">
        <v>0</v>
      </c>
      <c r="E25" s="76">
        <v>1</v>
      </c>
      <c r="F25" s="65">
        <v>336</v>
      </c>
      <c r="G25" s="76">
        <v>1</v>
      </c>
      <c r="H25" s="65">
        <v>68.08</v>
      </c>
      <c r="I25" s="63">
        <v>316</v>
      </c>
      <c r="J25" s="64">
        <v>69456</v>
      </c>
      <c r="K25" s="63">
        <v>60</v>
      </c>
      <c r="L25" s="64">
        <v>15048.32</v>
      </c>
    </row>
    <row r="26" spans="1:12" ht="15.75">
      <c r="A26" s="29"/>
      <c r="B26" s="29" t="s">
        <v>48</v>
      </c>
      <c r="C26" s="32">
        <v>0</v>
      </c>
      <c r="D26" s="33">
        <v>0</v>
      </c>
      <c r="E26" s="76">
        <v>0</v>
      </c>
      <c r="F26" s="65">
        <v>0</v>
      </c>
      <c r="G26" s="76">
        <v>0</v>
      </c>
      <c r="H26" s="65">
        <v>0</v>
      </c>
      <c r="I26" s="63">
        <v>90</v>
      </c>
      <c r="J26" s="64">
        <v>18720</v>
      </c>
      <c r="K26" s="63">
        <v>26</v>
      </c>
      <c r="L26" s="64">
        <v>6583.64</v>
      </c>
    </row>
    <row r="27" spans="1:12" ht="15.75">
      <c r="A27" s="29" t="s">
        <v>35</v>
      </c>
      <c r="B27" s="29" t="s">
        <v>33</v>
      </c>
      <c r="C27" s="32">
        <v>0</v>
      </c>
      <c r="D27" s="33">
        <v>0</v>
      </c>
      <c r="E27" s="76">
        <v>4</v>
      </c>
      <c r="F27" s="65">
        <v>915</v>
      </c>
      <c r="G27" s="76">
        <v>4</v>
      </c>
      <c r="H27" s="65">
        <v>235.95</v>
      </c>
      <c r="I27" s="63">
        <v>965</v>
      </c>
      <c r="J27" s="64">
        <v>226272</v>
      </c>
      <c r="K27" s="63">
        <v>146</v>
      </c>
      <c r="L27" s="64">
        <v>37620.8</v>
      </c>
    </row>
    <row r="28" spans="1:12" ht="15.75">
      <c r="A28" s="29" t="s">
        <v>21</v>
      </c>
      <c r="B28" s="29" t="s">
        <v>22</v>
      </c>
      <c r="C28" s="32">
        <v>0</v>
      </c>
      <c r="D28" s="33">
        <v>0</v>
      </c>
      <c r="E28" s="76">
        <v>7</v>
      </c>
      <c r="F28" s="65">
        <v>1564</v>
      </c>
      <c r="G28" s="76">
        <v>7</v>
      </c>
      <c r="H28" s="65">
        <v>403.32</v>
      </c>
      <c r="I28" s="63">
        <v>2182</v>
      </c>
      <c r="J28" s="64">
        <v>520064</v>
      </c>
      <c r="K28" s="63">
        <v>265</v>
      </c>
      <c r="L28" s="64">
        <v>69833.61</v>
      </c>
    </row>
    <row r="29" spans="1:12" ht="15.75">
      <c r="A29" s="29" t="s">
        <v>67</v>
      </c>
      <c r="B29" s="29" t="s">
        <v>72</v>
      </c>
      <c r="C29" s="32">
        <v>0</v>
      </c>
      <c r="D29" s="33">
        <v>0</v>
      </c>
      <c r="E29" s="76">
        <v>7</v>
      </c>
      <c r="F29" s="65">
        <v>2064</v>
      </c>
      <c r="G29" s="76">
        <v>7</v>
      </c>
      <c r="H29" s="65">
        <v>532.24</v>
      </c>
      <c r="I29" s="63">
        <v>317</v>
      </c>
      <c r="J29" s="64">
        <v>73536</v>
      </c>
      <c r="K29" s="63">
        <v>51</v>
      </c>
      <c r="L29" s="64">
        <v>12226.76</v>
      </c>
    </row>
    <row r="30" spans="1:12" ht="15.75">
      <c r="A30" s="29"/>
      <c r="B30" s="30" t="s">
        <v>73</v>
      </c>
      <c r="C30" s="32">
        <v>0</v>
      </c>
      <c r="D30" s="33">
        <v>0</v>
      </c>
      <c r="E30" s="76">
        <v>2</v>
      </c>
      <c r="F30" s="65">
        <v>457</v>
      </c>
      <c r="G30" s="76">
        <v>2</v>
      </c>
      <c r="H30" s="65">
        <v>117.85</v>
      </c>
      <c r="I30" s="63">
        <v>232</v>
      </c>
      <c r="J30" s="64">
        <v>56064</v>
      </c>
      <c r="K30" s="63">
        <v>36</v>
      </c>
      <c r="L30" s="64">
        <v>8464.68</v>
      </c>
    </row>
    <row r="31" spans="1:12" ht="15.75">
      <c r="A31" s="29" t="s">
        <v>23</v>
      </c>
      <c r="B31" s="29" t="s">
        <v>24</v>
      </c>
      <c r="C31" s="32">
        <v>0</v>
      </c>
      <c r="D31" s="33">
        <v>0</v>
      </c>
      <c r="E31" s="76">
        <v>2</v>
      </c>
      <c r="F31" s="65">
        <v>529</v>
      </c>
      <c r="G31" s="76">
        <v>2</v>
      </c>
      <c r="H31" s="65">
        <v>136.41</v>
      </c>
      <c r="I31" s="63">
        <v>602</v>
      </c>
      <c r="J31" s="64">
        <v>137040</v>
      </c>
      <c r="K31" s="63">
        <v>117</v>
      </c>
      <c r="L31" s="64">
        <v>28450.73</v>
      </c>
    </row>
    <row r="32" spans="1:12" ht="15.75" customHeight="1">
      <c r="A32" s="29"/>
      <c r="B32" s="29" t="s">
        <v>34</v>
      </c>
      <c r="C32" s="32">
        <v>0</v>
      </c>
      <c r="D32" s="33">
        <v>0</v>
      </c>
      <c r="E32" s="86">
        <v>0</v>
      </c>
      <c r="F32" s="87">
        <v>0</v>
      </c>
      <c r="G32" s="86">
        <v>0</v>
      </c>
      <c r="H32" s="87">
        <v>0</v>
      </c>
      <c r="I32" s="69">
        <v>98</v>
      </c>
      <c r="J32" s="70">
        <v>28752</v>
      </c>
      <c r="K32" s="69">
        <v>13</v>
      </c>
      <c r="L32" s="70">
        <v>3291.82</v>
      </c>
    </row>
    <row r="33" spans="1:12" ht="15.75">
      <c r="A33" s="103" t="s">
        <v>25</v>
      </c>
      <c r="B33" s="103"/>
      <c r="C33" s="11">
        <f aca="true" t="shared" si="0" ref="C33:L33">SUM(C8:C32)</f>
        <v>0</v>
      </c>
      <c r="D33" s="19">
        <f t="shared" si="0"/>
        <v>0</v>
      </c>
      <c r="E33" s="83">
        <f t="shared" si="0"/>
        <v>172</v>
      </c>
      <c r="F33" s="54">
        <f t="shared" si="0"/>
        <v>45466.27</v>
      </c>
      <c r="G33" s="83">
        <f t="shared" si="0"/>
        <v>173</v>
      </c>
      <c r="H33" s="54">
        <f t="shared" si="0"/>
        <v>11779.89</v>
      </c>
      <c r="I33" s="83">
        <f>SUM(I8:I32)</f>
        <v>15597</v>
      </c>
      <c r="J33" s="54">
        <f>SUM(J8:J32)</f>
        <v>3809046.4000000004</v>
      </c>
      <c r="K33" s="83">
        <f t="shared" si="0"/>
        <v>2871</v>
      </c>
      <c r="L33" s="54">
        <f t="shared" si="0"/>
        <v>728432.74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13"/>
      <c r="E35" s="13"/>
      <c r="F35" s="13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15"/>
      <c r="I41" s="15"/>
      <c r="J41" s="15"/>
      <c r="K41" s="15"/>
      <c r="L41" s="15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horizontalDpi="600" verticalDpi="600"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7">
      <selection activeCell="J8" sqref="J8:J9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9" t="s">
        <v>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6.5" thickBot="1"/>
    <row r="3" spans="1:11" ht="54">
      <c r="A3" s="35" t="s">
        <v>53</v>
      </c>
      <c r="B3" s="36" t="s">
        <v>54</v>
      </c>
      <c r="C3" s="37" t="s">
        <v>55</v>
      </c>
      <c r="D3" s="38" t="s">
        <v>56</v>
      </c>
      <c r="E3" s="131" t="s">
        <v>57</v>
      </c>
      <c r="F3" s="132"/>
      <c r="G3" s="39" t="s">
        <v>58</v>
      </c>
      <c r="H3" s="16"/>
      <c r="I3" s="16"/>
      <c r="J3" s="89" t="s">
        <v>59</v>
      </c>
      <c r="K3" s="40" t="s">
        <v>60</v>
      </c>
    </row>
    <row r="4" spans="1:11" ht="18">
      <c r="A4" s="120">
        <v>1</v>
      </c>
      <c r="B4" s="121">
        <v>4211</v>
      </c>
      <c r="C4" s="122" t="s">
        <v>41</v>
      </c>
      <c r="D4" s="41"/>
      <c r="E4" s="134">
        <f>'I '!C32</f>
        <v>6042</v>
      </c>
      <c r="F4" s="134">
        <f>'I '!D32</f>
        <v>12167</v>
      </c>
      <c r="G4" s="130">
        <f>'I '!E32</f>
        <v>658367.7300000002</v>
      </c>
      <c r="H4" s="42"/>
      <c r="I4" s="43"/>
      <c r="J4" s="142" t="s">
        <v>100</v>
      </c>
      <c r="K4" s="118" t="s">
        <v>99</v>
      </c>
    </row>
    <row r="5" spans="1:11" ht="18">
      <c r="A5" s="120"/>
      <c r="B5" s="121"/>
      <c r="C5" s="122"/>
      <c r="D5" s="18">
        <v>18567</v>
      </c>
      <c r="E5" s="135"/>
      <c r="F5" s="135"/>
      <c r="G5" s="130"/>
      <c r="H5" s="42"/>
      <c r="I5" s="43"/>
      <c r="J5" s="142"/>
      <c r="K5" s="119"/>
    </row>
    <row r="6" spans="1:11" ht="18">
      <c r="A6" s="120">
        <v>2</v>
      </c>
      <c r="B6" s="121">
        <v>4211</v>
      </c>
      <c r="C6" s="122" t="s">
        <v>88</v>
      </c>
      <c r="D6" s="18"/>
      <c r="E6" s="123">
        <f>'I '!F32</f>
        <v>65684</v>
      </c>
      <c r="F6" s="123">
        <f>'I '!G32</f>
        <v>116916</v>
      </c>
      <c r="G6" s="124">
        <f>'I '!H32</f>
        <v>3609618</v>
      </c>
      <c r="H6" s="42"/>
      <c r="I6" s="43"/>
      <c r="J6" s="142" t="s">
        <v>100</v>
      </c>
      <c r="K6" s="118" t="s">
        <v>99</v>
      </c>
    </row>
    <row r="7" spans="1:11" ht="18">
      <c r="A7" s="120"/>
      <c r="B7" s="121"/>
      <c r="C7" s="122"/>
      <c r="D7" s="18"/>
      <c r="E7" s="123"/>
      <c r="F7" s="123"/>
      <c r="G7" s="124"/>
      <c r="H7" s="42"/>
      <c r="I7" s="43"/>
      <c r="J7" s="142"/>
      <c r="K7" s="119"/>
    </row>
    <row r="8" spans="1:11" ht="18">
      <c r="A8" s="120">
        <v>3</v>
      </c>
      <c r="B8" s="121">
        <v>4213</v>
      </c>
      <c r="C8" s="122" t="s">
        <v>39</v>
      </c>
      <c r="D8" s="18"/>
      <c r="E8" s="125">
        <f>'I '!I32</f>
        <v>6112</v>
      </c>
      <c r="F8" s="125">
        <f>'I '!J32</f>
        <v>20672</v>
      </c>
      <c r="G8" s="128">
        <f>'I '!K32</f>
        <v>704936.7800000001</v>
      </c>
      <c r="H8" s="42"/>
      <c r="I8" s="43"/>
      <c r="J8" s="142" t="s">
        <v>100</v>
      </c>
      <c r="K8" s="118" t="s">
        <v>99</v>
      </c>
    </row>
    <row r="9" spans="1:11" ht="18">
      <c r="A9" s="120"/>
      <c r="B9" s="121"/>
      <c r="C9" s="122"/>
      <c r="D9" s="18">
        <v>39030</v>
      </c>
      <c r="E9" s="125"/>
      <c r="F9" s="125"/>
      <c r="G9" s="128"/>
      <c r="H9" s="127"/>
      <c r="I9" s="43"/>
      <c r="J9" s="142"/>
      <c r="K9" s="119"/>
    </row>
    <row r="10" spans="1:11" ht="18">
      <c r="A10" s="49">
        <v>4</v>
      </c>
      <c r="B10" s="50">
        <v>4213</v>
      </c>
      <c r="C10" s="17" t="s">
        <v>61</v>
      </c>
      <c r="D10" s="18"/>
      <c r="E10" s="125">
        <f>' II'!L31</f>
        <v>35</v>
      </c>
      <c r="F10" s="125"/>
      <c r="G10" s="93">
        <f>' II'!M31</f>
        <v>14421.079999999998</v>
      </c>
      <c r="H10" s="127"/>
      <c r="I10" s="43"/>
      <c r="J10" s="96" t="s">
        <v>100</v>
      </c>
      <c r="K10" s="88" t="s">
        <v>99</v>
      </c>
    </row>
    <row r="11" spans="1:11" ht="36">
      <c r="A11" s="49">
        <v>5</v>
      </c>
      <c r="B11" s="50">
        <v>4215</v>
      </c>
      <c r="C11" s="17" t="s">
        <v>62</v>
      </c>
      <c r="D11" s="18"/>
      <c r="E11" s="125">
        <f>' II'!D31</f>
        <v>2617</v>
      </c>
      <c r="F11" s="125"/>
      <c r="G11" s="31">
        <f>' II'!F31</f>
        <v>526495.21</v>
      </c>
      <c r="H11" s="127"/>
      <c r="I11" s="44"/>
      <c r="J11" s="96" t="s">
        <v>100</v>
      </c>
      <c r="K11" s="88" t="s">
        <v>99</v>
      </c>
    </row>
    <row r="12" spans="1:11" ht="36.75">
      <c r="A12" s="49">
        <v>6</v>
      </c>
      <c r="B12" s="50">
        <v>4215</v>
      </c>
      <c r="C12" s="17" t="s">
        <v>63</v>
      </c>
      <c r="D12" s="18"/>
      <c r="E12" s="125">
        <f>' II'!G31</f>
        <v>558</v>
      </c>
      <c r="F12" s="125"/>
      <c r="G12" s="31">
        <f>' II'!I31</f>
        <v>77086.33</v>
      </c>
      <c r="H12" s="94"/>
      <c r="I12" s="44"/>
      <c r="J12" s="96" t="s">
        <v>100</v>
      </c>
      <c r="K12" s="88" t="s">
        <v>99</v>
      </c>
    </row>
    <row r="13" spans="1:11" ht="18">
      <c r="A13" s="49">
        <v>7</v>
      </c>
      <c r="B13" s="50">
        <v>4214</v>
      </c>
      <c r="C13" s="17" t="s">
        <v>64</v>
      </c>
      <c r="D13" s="18">
        <v>5836</v>
      </c>
      <c r="E13" s="125">
        <f>'III '!D33</f>
        <v>2335</v>
      </c>
      <c r="F13" s="125"/>
      <c r="G13" s="126">
        <f>'III '!E33</f>
        <v>225850.26</v>
      </c>
      <c r="H13" s="126"/>
      <c r="I13" s="43"/>
      <c r="J13" s="96" t="s">
        <v>100</v>
      </c>
      <c r="K13" s="88" t="s">
        <v>99</v>
      </c>
    </row>
    <row r="14" spans="1:12" ht="18">
      <c r="A14" s="49">
        <v>8</v>
      </c>
      <c r="B14" s="50">
        <v>4214</v>
      </c>
      <c r="C14" s="17" t="s">
        <v>65</v>
      </c>
      <c r="D14" s="18"/>
      <c r="E14" s="125">
        <f>'III '!F33</f>
        <v>576</v>
      </c>
      <c r="F14" s="125"/>
      <c r="G14" s="93">
        <f>'III '!G33</f>
        <v>601773.02</v>
      </c>
      <c r="H14" s="42"/>
      <c r="I14" s="43"/>
      <c r="J14" s="96" t="s">
        <v>100</v>
      </c>
      <c r="K14" s="88" t="s">
        <v>99</v>
      </c>
      <c r="L14" s="26"/>
    </row>
    <row r="15" spans="1:12" ht="72">
      <c r="A15" s="49">
        <v>9</v>
      </c>
      <c r="B15" s="50">
        <v>4214</v>
      </c>
      <c r="C15" s="17" t="s">
        <v>95</v>
      </c>
      <c r="D15" s="18"/>
      <c r="E15" s="136">
        <f>'III '!H33</f>
        <v>7</v>
      </c>
      <c r="F15" s="137"/>
      <c r="G15" s="93">
        <f>'III '!I33</f>
        <v>5550.09</v>
      </c>
      <c r="H15" s="42"/>
      <c r="I15" s="43"/>
      <c r="J15" s="96" t="s">
        <v>100</v>
      </c>
      <c r="K15" s="88" t="s">
        <v>99</v>
      </c>
      <c r="L15" s="26"/>
    </row>
    <row r="16" spans="1:12" ht="18">
      <c r="A16" s="49">
        <v>10</v>
      </c>
      <c r="B16" s="50">
        <v>4215</v>
      </c>
      <c r="C16" s="57" t="s">
        <v>66</v>
      </c>
      <c r="D16" s="58">
        <v>4545</v>
      </c>
      <c r="E16" s="125">
        <f>'I '!N32</f>
        <v>27852</v>
      </c>
      <c r="F16" s="125"/>
      <c r="G16" s="93">
        <f>'I '!O32</f>
        <v>2445340.0199999996</v>
      </c>
      <c r="H16" s="127"/>
      <c r="I16" s="43"/>
      <c r="J16" s="96" t="s">
        <v>100</v>
      </c>
      <c r="K16" s="88" t="s">
        <v>99</v>
      </c>
      <c r="L16" s="27"/>
    </row>
    <row r="17" spans="1:12" ht="18">
      <c r="A17" s="49">
        <v>11</v>
      </c>
      <c r="B17" s="50">
        <v>4215</v>
      </c>
      <c r="C17" s="17" t="s">
        <v>36</v>
      </c>
      <c r="D17" s="18">
        <v>1166</v>
      </c>
      <c r="E17" s="125">
        <f>'I '!L32</f>
        <v>3480</v>
      </c>
      <c r="F17" s="125"/>
      <c r="G17" s="93">
        <f>'I '!M32</f>
        <v>957266.9000000001</v>
      </c>
      <c r="H17" s="133"/>
      <c r="I17" s="44"/>
      <c r="J17" s="96" t="s">
        <v>100</v>
      </c>
      <c r="K17" s="88" t="s">
        <v>99</v>
      </c>
      <c r="L17" s="26"/>
    </row>
    <row r="18" spans="1:15" ht="37.5" customHeight="1">
      <c r="A18" s="49">
        <v>12</v>
      </c>
      <c r="B18" s="50">
        <v>4215</v>
      </c>
      <c r="C18" s="45" t="s">
        <v>76</v>
      </c>
      <c r="D18" s="45"/>
      <c r="E18" s="125">
        <f>' IV '!K33</f>
        <v>2871</v>
      </c>
      <c r="F18" s="125"/>
      <c r="G18" s="93">
        <f>' IV '!L33</f>
        <v>728432.74</v>
      </c>
      <c r="H18" s="95"/>
      <c r="I18" s="44"/>
      <c r="J18" s="96" t="s">
        <v>100</v>
      </c>
      <c r="K18" s="88" t="s">
        <v>99</v>
      </c>
      <c r="O18" s="9"/>
    </row>
    <row r="19" spans="1:15" ht="37.5" customHeight="1">
      <c r="A19" s="49">
        <v>13</v>
      </c>
      <c r="B19" s="50">
        <v>4217</v>
      </c>
      <c r="C19" s="45" t="s">
        <v>77</v>
      </c>
      <c r="D19" s="45"/>
      <c r="E19" s="125">
        <f>'I '!P32</f>
        <v>467</v>
      </c>
      <c r="F19" s="125"/>
      <c r="G19" s="126">
        <f>'I '!Q32</f>
        <v>193422.58000000007</v>
      </c>
      <c r="H19" s="126"/>
      <c r="I19" s="44"/>
      <c r="J19" s="96" t="s">
        <v>100</v>
      </c>
      <c r="K19" s="88" t="s">
        <v>99</v>
      </c>
      <c r="O19" s="9"/>
    </row>
    <row r="20" spans="1:11" ht="36" customHeight="1" hidden="1">
      <c r="A20" s="49">
        <v>14</v>
      </c>
      <c r="B20" s="50">
        <v>4218</v>
      </c>
      <c r="C20" s="46" t="s">
        <v>75</v>
      </c>
      <c r="D20" s="45"/>
      <c r="E20" s="125">
        <f>' IV '!C33</f>
        <v>0</v>
      </c>
      <c r="F20" s="125"/>
      <c r="G20" s="93">
        <f>' IV '!D33</f>
        <v>0</v>
      </c>
      <c r="H20" s="95"/>
      <c r="I20" s="44"/>
      <c r="J20" s="96" t="s">
        <v>85</v>
      </c>
      <c r="K20" s="88" t="s">
        <v>97</v>
      </c>
    </row>
    <row r="21" spans="1:11" ht="36">
      <c r="A21" s="49">
        <v>14</v>
      </c>
      <c r="B21" s="51">
        <v>4218</v>
      </c>
      <c r="C21" s="28" t="s">
        <v>82</v>
      </c>
      <c r="D21" s="22"/>
      <c r="E21" s="138">
        <f>' IV '!E33</f>
        <v>172</v>
      </c>
      <c r="F21" s="138"/>
      <c r="G21" s="128">
        <f>' IV '!F33</f>
        <v>45466.27</v>
      </c>
      <c r="H21" s="128"/>
      <c r="I21" s="22"/>
      <c r="J21" s="96" t="s">
        <v>100</v>
      </c>
      <c r="K21" s="88" t="s">
        <v>99</v>
      </c>
    </row>
    <row r="22" spans="1:11" ht="36">
      <c r="A22" s="49">
        <v>15</v>
      </c>
      <c r="B22" s="51">
        <v>4218</v>
      </c>
      <c r="C22" s="34" t="s">
        <v>81</v>
      </c>
      <c r="D22" s="22"/>
      <c r="E22" s="138">
        <f>' IV '!G33</f>
        <v>173</v>
      </c>
      <c r="F22" s="138"/>
      <c r="G22" s="128">
        <f>' IV '!H33</f>
        <v>11779.89</v>
      </c>
      <c r="H22" s="128"/>
      <c r="I22" s="22"/>
      <c r="J22" s="96" t="s">
        <v>101</v>
      </c>
      <c r="K22" s="88" t="s">
        <v>99</v>
      </c>
    </row>
    <row r="23" spans="1:11" ht="37.5" customHeight="1" thickBot="1">
      <c r="A23" s="139">
        <v>16</v>
      </c>
      <c r="B23" s="52">
        <v>4218</v>
      </c>
      <c r="C23" s="47" t="s">
        <v>83</v>
      </c>
      <c r="D23" s="20"/>
      <c r="E23" s="117">
        <f>' IV '!I33</f>
        <v>15597</v>
      </c>
      <c r="F23" s="117"/>
      <c r="G23" s="61">
        <f>' IV '!J33</f>
        <v>3809046.4000000004</v>
      </c>
      <c r="H23" s="62"/>
      <c r="I23" s="20"/>
      <c r="J23" s="140" t="s">
        <v>100</v>
      </c>
      <c r="K23" s="141" t="s">
        <v>99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2023-07-19T12:17:49Z</cp:lastPrinted>
  <dcterms:created xsi:type="dcterms:W3CDTF">2004-03-12T09:29:14Z</dcterms:created>
  <dcterms:modified xsi:type="dcterms:W3CDTF">2023-07-20T06:08:03Z</dcterms:modified>
  <cp:category/>
  <cp:version/>
  <cp:contentType/>
  <cp:contentStatus/>
</cp:coreProperties>
</file>