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APRIL 2025\KONAČNI\"/>
    </mc:Choice>
  </mc:AlternateContent>
  <xr:revisionPtr revIDLastSave="0" documentId="13_ncr:1_{87320038-1794-4457-9C62-C6793D8AF2AB}" xr6:coauthVersionLast="36" xr6:coauthVersionMax="36" xr10:uidLastSave="{00000000-0000-0000-0000-000000000000}"/>
  <workbookProtection workbookAlgorithmName="SHA-512" workbookHashValue="346FQjvs7up2yPlF8Zf4o2hN/YensXtjn4H6Q+oNyyeOw2dp6tZK6TIExl6sG9XRbbWXHuwSPETypEhENtplpQ==" workbookSaltValue="EunU1fXSFIzUGgIGgRhz2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N253" i="3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<sst xmlns="http://schemas.openxmlformats.org/spreadsheetml/2006/main" count="1619" uniqueCount="559">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</sst>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21</xdr:col>
      <xdr:colOff>56029</xdr:colOff>
      <xdr:row>30</xdr:row>
      <xdr:rowOff>123265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440205" cy="3440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A6" sqref="A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April</v>
      </c>
      <c r="K10" s="158"/>
      <c r="L10" s="140" t="s">
        <v>6</v>
      </c>
      <c r="M10" s="157" t="str">
        <f>IF(J10="Januar","-",'Analitika 2025'!F4)</f>
        <v>Januar - April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5503468.9399999995</v>
      </c>
      <c r="K13" s="136">
        <f>IFERROR($J13/$J$37,0)</f>
        <v>7.144350782462382E-3</v>
      </c>
      <c r="L13" s="129"/>
      <c r="M13" s="141">
        <f>IF($J$10="Januar","-",
SUMPRODUCT((D13=VALUE(LEFT('Analitika 2025'!$C$9:$C$261,2)))*('Analitika 2025'!$F$9:$F$261)))</f>
        <v>21953612.920000006</v>
      </c>
      <c r="N13" s="136">
        <f>IF($J$10="Januar","-",IFERROR($M13/$M$37,0))</f>
        <v>1.4661232295599978E-2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5486425.6800000006</v>
      </c>
      <c r="K15" s="136">
        <f>IFERROR($J15/$J$37,0)</f>
        <v>7.1222260045733475E-3</v>
      </c>
      <c r="L15" s="129"/>
      <c r="M15" s="141">
        <f>IF($J$10="Januar","-",
SUMPRODUCT((D15=VALUE(LEFT('Analitika 2025'!$C$9:$C$261,2)))*('Analitika 2025'!$F$9:$F$261)))</f>
        <v>20397169.860000003</v>
      </c>
      <c r="N15" s="136">
        <f>IF($J$10="Januar","-",IFERROR($M15/$M$37,0))</f>
        <v>1.3621796402260264E-2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18545518.939999994</v>
      </c>
      <c r="K17" s="136">
        <f>IFERROR($J17/$J$37,0)</f>
        <v>2.4074941495020027E-2</v>
      </c>
      <c r="L17" s="129"/>
      <c r="M17" s="141">
        <f>IF($J$10="Januar","-",
SUMPRODUCT((D17=VALUE(LEFT('Analitika 2025'!$C$9:$C$261,2)))*('Analitika 2025'!$F$9:$F$261)))</f>
        <v>59508924.439999998</v>
      </c>
      <c r="N17" s="136">
        <f>IF($J$10="Januar","-",IFERROR($M17/$M$37,0))</f>
        <v>3.9741712129820431E-2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551573844.30000019</v>
      </c>
      <c r="K19" s="136">
        <f>IFERROR($J19/$J$37,0)</f>
        <v>0.71602784881175163</v>
      </c>
      <c r="L19" s="129"/>
      <c r="M19" s="141">
        <f>IF($J$10="Januar","-",
SUMPRODUCT((D19=VALUE(LEFT('Analitika 2025'!$C$9:$C$261,2)))*('Analitika 2025'!$F$9:$F$261)))</f>
        <v>700459850.51999986</v>
      </c>
      <c r="N19" s="136">
        <f>IF($J$10="Januar","-",IFERROR($M19/$M$37,0))</f>
        <v>0.46778653789869923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9809201.0499999989</v>
      </c>
      <c r="K21" s="136">
        <f>IFERROR($J21/$J$37,0)</f>
        <v>1.2733854585340553E-2</v>
      </c>
      <c r="L21" s="129"/>
      <c r="M21" s="141">
        <f>IF($J$10="Januar","-",
SUMPRODUCT((D21=VALUE(LEFT('Analitika 2025'!$C$9:$C$261,2)))*('Analitika 2025'!$F$9:$F$261)))</f>
        <v>33372755.539999988</v>
      </c>
      <c r="N21" s="136">
        <f>IF($J$10="Januar","-",IFERROR($M21/$M$37,0))</f>
        <v>2.2287252813429435E-2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7329919.2900000019</v>
      </c>
      <c r="K23" s="136">
        <f>IFERROR($J23/$J$37,0)</f>
        <v>9.5153647973341016E-3</v>
      </c>
      <c r="L23" s="129"/>
      <c r="M23" s="141">
        <f>IF($J$10="Januar","-",
SUMPRODUCT((D23=VALUE(LEFT('Analitika 2025'!$C$9:$C$261,2)))*('Analitika 2025'!$F$9:$F$261)))</f>
        <v>11872395.9</v>
      </c>
      <c r="N23" s="136">
        <f>IF($J$10="Januar","-",IFERROR($M23/$M$37,0))</f>
        <v>7.9287156437314425E-3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11938544.730000002</v>
      </c>
      <c r="K25" s="136">
        <f>IFERROR($J25/$J$37,0)</f>
        <v>1.5498070819172765E-2</v>
      </c>
      <c r="L25" s="129"/>
      <c r="M25" s="141">
        <f>IF($J$10="Januar","-",
SUMPRODUCT((D25=VALUE(LEFT('Analitika 2025'!$C$9:$C$261,2)))*('Analitika 2025'!$F$9:$F$261)))</f>
        <v>31886409.050000001</v>
      </c>
      <c r="N25" s="136">
        <f>IF($J$10="Januar","-",IFERROR($M25/$M$37,0))</f>
        <v>2.1294629355912472E-2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2148030.42</v>
      </c>
      <c r="K27" s="136">
        <f>IFERROR($J27/$J$37,0)</f>
        <v>2.7884745020256259E-3</v>
      </c>
      <c r="L27" s="129"/>
      <c r="M27" s="141">
        <f>IF($J$10="Januar","-",
SUMPRODUCT((D27=VALUE(LEFT('Analitika 2025'!$C$9:$C$261,2)))*('Analitika 2025'!$F$9:$F$261)))</f>
        <v>9714866.700000003</v>
      </c>
      <c r="N27" s="136">
        <f>IF($J$10="Januar","-",IFERROR($M27/$M$37,0))</f>
        <v>6.4878577356955961E-3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30548963.650000002</v>
      </c>
      <c r="K29" s="136">
        <f>IFERROR($J29/$J$37,0)</f>
        <v>3.9657262489482203E-2</v>
      </c>
      <c r="L29" s="129"/>
      <c r="M29" s="141">
        <f>IF($J$10="Januar","-",
SUMPRODUCT((D29=VALUE(LEFT('Analitika 2025'!$C$9:$C$261,2)))*('Analitika 2025'!$F$9:$F$261)))</f>
        <v>114559233.60000002</v>
      </c>
      <c r="N29" s="136">
        <f>IF($J$10="Januar","-",IFERROR($M29/$M$37,0))</f>
        <v>7.650583717295048E-2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1990098.3999999997</v>
      </c>
      <c r="K31" s="136">
        <f>IFERROR($J31/$J$37,0)</f>
        <v>2.583454402345938E-3</v>
      </c>
      <c r="L31" s="129"/>
      <c r="M31" s="141">
        <f>IF($J$10="Januar","-",
SUMPRODUCT((D31=VALUE(LEFT('Analitika 2025'!$C$9:$C$261,2)))*('Analitika 2025'!$F$9:$F$261)))</f>
        <v>6034328.7400000002</v>
      </c>
      <c r="N31" s="136">
        <f>IF($J$10="Januar","-",IFERROR($M31/$M$37,0))</f>
        <v>4.0298922882327608E-3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36311282.049999997</v>
      </c>
      <c r="K33" s="136">
        <f>IFERROR($J33/$J$37,0)</f>
        <v>4.7137639760374432E-2</v>
      </c>
      <c r="L33" s="129"/>
      <c r="M33" s="141">
        <f>IF($J$10="Januar","-",
SUMPRODUCT((D33=VALUE(LEFT('Analitika 2025'!$C$9:$C$261,2)))*('Analitika 2025'!$F$9:$F$261)))</f>
        <v>135783524.35999998</v>
      </c>
      <c r="N33" s="136">
        <f>IF($J$10="Januar","-",IFERROR($M33/$M$37,0))</f>
        <v>9.0680007878959065E-2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89139271.929999962</v>
      </c>
      <c r="K35" s="136">
        <f>IFERROR($J35/$J$37,0)</f>
        <v>0.11571651155011739</v>
      </c>
      <c r="L35" s="129"/>
      <c r="M35" s="141">
        <f>IF($J$10="Januar","-",
SUMPRODUCT((D35=VALUE(LEFT('Analitika 2025'!$C$9:$C$261,2)))*('Analitika 2025'!$F$9:$F$261)))</f>
        <v>351848994.55999988</v>
      </c>
      <c r="N35" s="136">
        <f>IF($J$10="Januar","-",IFERROR($M35/$M$37,0))</f>
        <v>0.23497452838470881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770324569.37999988</v>
      </c>
      <c r="K37" s="138">
        <f>IFERROR($J37/$J$37,0)</f>
        <v>1</v>
      </c>
      <c r="L37" s="135"/>
      <c r="M37" s="144">
        <f>SUM(M13:M35)</f>
        <v>1497392066.1899998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Bm2njc79aZHROm0a2esyKzfswrP01q8rdxx25/F5JWBX8gvrnY+iRk9bDm5YwzNf0SXqnOvAtTmo7enKR9+EuQ==" saltValue="/DQSiFvVod+WfYnbpF76d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B2" sqref="B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7965400000</v>
      </c>
      <c r="E4" s="42" t="s">
        <v>9</v>
      </c>
      <c r="F4" s="43" t="str">
        <f>Master!D6</f>
        <v>Januar - April</v>
      </c>
      <c r="G4" s="43"/>
      <c r="H4" s="43"/>
      <c r="I4" s="43"/>
      <c r="J4" s="43"/>
      <c r="K4" s="44" t="s">
        <v>10</v>
      </c>
      <c r="L4" s="45" t="str">
        <f>Master!D4</f>
        <v>April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1586311247.7799997</v>
      </c>
      <c r="F8" s="74">
        <f>SUM(F9:F261)</f>
        <v>1497392066.1899996</v>
      </c>
      <c r="G8" s="75">
        <f t="shared" ref="G8" si="0">IFERROR(F8/E8,0)</f>
        <v>0.94394594269287302</v>
      </c>
      <c r="H8" s="76">
        <f>F8/$D$4</f>
        <v>0.18798705227483861</v>
      </c>
      <c r="I8" s="74">
        <f>SUM(I9:I261)</f>
        <v>-88919181.590000167</v>
      </c>
      <c r="J8" s="77">
        <f t="shared" ref="J8:J9" si="1">IFERROR(I8/E8,0)</f>
        <v>-5.6054057307126953E-2</v>
      </c>
      <c r="K8" s="73">
        <f>SUM(K9:K261)</f>
        <v>785215879.29999959</v>
      </c>
      <c r="L8" s="74">
        <f>SUM(L9:L261)</f>
        <v>770324569.38000047</v>
      </c>
      <c r="M8" s="149">
        <f>IFERROR(L8/K8,0)</f>
        <v>0.981035393816444</v>
      </c>
      <c r="N8" s="149">
        <f>L8/$D$4</f>
        <v>9.6708836892058211E-2</v>
      </c>
      <c r="O8" s="74">
        <f>SUM(O9:O261)</f>
        <v>-14891309.919999974</v>
      </c>
      <c r="P8" s="77">
        <f t="shared" ref="P8:P9" si="2">IFERROR(O8/K8,0)</f>
        <v>-1.8964606183557071E-2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166473.17000000001</v>
      </c>
      <c r="F9" s="83">
        <f>IFERROR(VLOOKUP($C9,'2025'!$C$8:$U$263,19,FALSE),0)</f>
        <v>112161.81</v>
      </c>
      <c r="G9" s="84">
        <f t="shared" ref="G9" si="3">IFERROR(F9/E9,0)</f>
        <v>0.673753073843671</v>
      </c>
      <c r="H9" s="85">
        <f t="shared" ref="H9" si="4">F9/$D$4</f>
        <v>1.4081127124814823E-5</v>
      </c>
      <c r="I9" s="86">
        <f t="shared" ref="I9" si="5">F9-E9</f>
        <v>-54311.360000000015</v>
      </c>
      <c r="J9" s="87">
        <f t="shared" si="1"/>
        <v>-0.32624692615632905</v>
      </c>
      <c r="K9" s="150">
        <f>VLOOKUP($C9,'2025'!$C$273:$U$528,VLOOKUP($L$4,Master!$D$9:$G$20,4,FALSE),FALSE)</f>
        <v>43669.03</v>
      </c>
      <c r="L9" s="151">
        <f>VLOOKUP($C9,'2025'!$C$8:$U$263,VLOOKUP($L$4,Master!$D$9:$G$20,4,FALSE),FALSE)</f>
        <v>28583.969999999998</v>
      </c>
      <c r="M9" s="152">
        <f>IFERROR(L9/K9,0)</f>
        <v>0.65455930667569207</v>
      </c>
      <c r="N9" s="152">
        <f>L9/$D$4</f>
        <v>3.5885165842267804E-6</v>
      </c>
      <c r="O9" s="151">
        <f>L9-K9</f>
        <v>-15085.060000000001</v>
      </c>
      <c r="P9" s="153">
        <f t="shared" si="2"/>
        <v>-0.34544069332430788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14551.890000000001</v>
      </c>
      <c r="F10" s="83">
        <f>IFERROR(VLOOKUP($C10,'2025'!$C$8:$U$263,19,FALSE),0)</f>
        <v>11520</v>
      </c>
      <c r="G10" s="84">
        <f t="shared" ref="G10:G73" si="6">IFERROR(F10/E10,0)</f>
        <v>0.79164974446618264</v>
      </c>
      <c r="H10" s="85">
        <f t="shared" ref="H10:H73" si="7">F10/$D$4</f>
        <v>1.4462550531046777E-6</v>
      </c>
      <c r="I10" s="86">
        <f t="shared" ref="I10:I73" si="8">F10-E10</f>
        <v>-3031.8900000000012</v>
      </c>
      <c r="J10" s="87">
        <f t="shared" ref="J10:J73" si="9">IFERROR(I10/E10,0)</f>
        <v>-0.20835025553381734</v>
      </c>
      <c r="K10" s="82">
        <f>VLOOKUP($C10,'2025'!$C$273:$U$528,VLOOKUP($L$4,Master!$D$9:$G$20,4,FALSE),FALSE)</f>
        <v>3661.52</v>
      </c>
      <c r="L10" s="83">
        <f>VLOOKUP($C10,'2025'!$C$8:$U$263,VLOOKUP($L$4,Master!$D$9:$G$20,4,FALSE),FALSE)</f>
        <v>2880</v>
      </c>
      <c r="M10" s="154">
        <f t="shared" ref="M10:M73" si="10">IFERROR(L10/K10,0)</f>
        <v>0.78655858769035814</v>
      </c>
      <c r="N10" s="154">
        <f t="shared" ref="N10:N73" si="11">L10/$D$4</f>
        <v>3.6156376327616944E-7</v>
      </c>
      <c r="O10" s="83">
        <f t="shared" ref="O10:O73" si="12">L10-K10</f>
        <v>-781.52</v>
      </c>
      <c r="P10" s="87">
        <f t="shared" ref="P10:P73" si="13">IFERROR(O10/K10,0)</f>
        <v>-0.21344141230964189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647305.52999999991</v>
      </c>
      <c r="F11" s="83">
        <f>IFERROR(VLOOKUP($C11,'2025'!$C$8:$U$263,19,FALSE),0)</f>
        <v>576899.94000000018</v>
      </c>
      <c r="G11" s="84">
        <f t="shared" si="6"/>
        <v>0.89123283096314698</v>
      </c>
      <c r="H11" s="85">
        <f t="shared" si="7"/>
        <v>7.2425733798679316E-5</v>
      </c>
      <c r="I11" s="86">
        <f t="shared" si="8"/>
        <v>-70405.589999999735</v>
      </c>
      <c r="J11" s="87">
        <f t="shared" si="9"/>
        <v>-0.10876716903685303</v>
      </c>
      <c r="K11" s="82">
        <f>VLOOKUP($C11,'2025'!$C$273:$U$528,VLOOKUP($L$4,Master!$D$9:$G$20,4,FALSE),FALSE)</f>
        <v>204135.01999999993</v>
      </c>
      <c r="L11" s="83">
        <f>VLOOKUP($C11,'2025'!$C$8:$U$263,VLOOKUP($L$4,Master!$D$9:$G$20,4,FALSE),FALSE)</f>
        <v>223595.63000000006</v>
      </c>
      <c r="M11" s="154">
        <f t="shared" si="10"/>
        <v>1.0953320503262993</v>
      </c>
      <c r="N11" s="154">
        <f t="shared" si="11"/>
        <v>2.807086022045347E-5</v>
      </c>
      <c r="O11" s="83">
        <f t="shared" si="12"/>
        <v>19460.610000000132</v>
      </c>
      <c r="P11" s="87">
        <f t="shared" si="13"/>
        <v>9.533205032629942E-2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155529.04000000004</v>
      </c>
      <c r="F12" s="83">
        <f>IFERROR(VLOOKUP($C12,'2025'!$C$8:$U$263,19,FALSE),0)</f>
        <v>106988.51000000001</v>
      </c>
      <c r="G12" s="84">
        <f t="shared" si="6"/>
        <v>0.68790053613138735</v>
      </c>
      <c r="H12" s="85">
        <f t="shared" si="7"/>
        <v>1.3431655660732669E-5</v>
      </c>
      <c r="I12" s="86">
        <f t="shared" si="8"/>
        <v>-48540.530000000028</v>
      </c>
      <c r="J12" s="87">
        <f t="shared" si="9"/>
        <v>-0.3120994638686127</v>
      </c>
      <c r="K12" s="82">
        <f>VLOOKUP($C12,'2025'!$C$273:$U$528,VLOOKUP($L$4,Master!$D$9:$G$20,4,FALSE),FALSE)</f>
        <v>46289.740000000005</v>
      </c>
      <c r="L12" s="83">
        <f>VLOOKUP($C12,'2025'!$C$8:$U$263,VLOOKUP($L$4,Master!$D$9:$G$20,4,FALSE),FALSE)</f>
        <v>34710.18</v>
      </c>
      <c r="M12" s="154">
        <f t="shared" si="10"/>
        <v>0.74984607820221061</v>
      </c>
      <c r="N12" s="154">
        <f t="shared" si="11"/>
        <v>4.3576192030532054E-6</v>
      </c>
      <c r="O12" s="83">
        <f t="shared" si="12"/>
        <v>-11579.560000000005</v>
      </c>
      <c r="P12" s="87">
        <f t="shared" si="13"/>
        <v>-0.25015392179778939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656696.79999999993</v>
      </c>
      <c r="F13" s="83">
        <f>IFERROR(VLOOKUP($C13,'2025'!$C$8:$U$263,19,FALSE),0)</f>
        <v>517769.24</v>
      </c>
      <c r="G13" s="84">
        <f t="shared" si="6"/>
        <v>0.78844489572661236</v>
      </c>
      <c r="H13" s="85">
        <f t="shared" si="7"/>
        <v>6.5002289903834078E-5</v>
      </c>
      <c r="I13" s="86">
        <f t="shared" si="8"/>
        <v>-138927.55999999994</v>
      </c>
      <c r="J13" s="87">
        <f t="shared" si="9"/>
        <v>-0.21155510427338758</v>
      </c>
      <c r="K13" s="82">
        <f>VLOOKUP($C13,'2025'!$C$273:$U$528,VLOOKUP($L$4,Master!$D$9:$G$20,4,FALSE),FALSE)</f>
        <v>205639.58000000007</v>
      </c>
      <c r="L13" s="83">
        <f>VLOOKUP($C13,'2025'!$C$8:$U$263,VLOOKUP($L$4,Master!$D$9:$G$20,4,FALSE),FALSE)</f>
        <v>148790.51999999999</v>
      </c>
      <c r="M13" s="154">
        <f t="shared" si="10"/>
        <v>0.72355000919570023</v>
      </c>
      <c r="N13" s="154">
        <f t="shared" si="11"/>
        <v>1.8679604288547968E-5</v>
      </c>
      <c r="O13" s="83">
        <f t="shared" si="12"/>
        <v>-56849.060000000085</v>
      </c>
      <c r="P13" s="87">
        <f t="shared" si="13"/>
        <v>-0.27644999080429977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336831.08000000007</v>
      </c>
      <c r="F14" s="83">
        <f>IFERROR(VLOOKUP($C14,'2025'!$C$8:$U$263,19,FALSE),0)</f>
        <v>262158.27999999997</v>
      </c>
      <c r="G14" s="84">
        <f t="shared" si="6"/>
        <v>0.77830786873942837</v>
      </c>
      <c r="H14" s="85">
        <f t="shared" si="7"/>
        <v>3.2912129962086021E-5</v>
      </c>
      <c r="I14" s="86">
        <f t="shared" si="8"/>
        <v>-74672.800000000105</v>
      </c>
      <c r="J14" s="87">
        <f t="shared" si="9"/>
        <v>-0.22169213126057158</v>
      </c>
      <c r="K14" s="82">
        <f>VLOOKUP($C14,'2025'!$C$273:$U$528,VLOOKUP($L$4,Master!$D$9:$G$20,4,FALSE),FALSE)</f>
        <v>86923.840000000026</v>
      </c>
      <c r="L14" s="83">
        <f>VLOOKUP($C14,'2025'!$C$8:$U$263,VLOOKUP($L$4,Master!$D$9:$G$20,4,FALSE),FALSE)</f>
        <v>93618.599999999991</v>
      </c>
      <c r="M14" s="154">
        <f t="shared" si="10"/>
        <v>1.0770186867032101</v>
      </c>
      <c r="N14" s="154">
        <f t="shared" si="11"/>
        <v>1.1753157405779997E-5</v>
      </c>
      <c r="O14" s="83">
        <f t="shared" si="12"/>
        <v>6694.7599999999657</v>
      </c>
      <c r="P14" s="87">
        <f t="shared" si="13"/>
        <v>7.7018686703210118E-2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315998.3</v>
      </c>
      <c r="F15" s="83">
        <f>IFERROR(VLOOKUP($C15,'2025'!$C$8:$U$263,19,FALSE),0)</f>
        <v>271339.96999999997</v>
      </c>
      <c r="G15" s="84">
        <f t="shared" si="6"/>
        <v>0.85867541059556329</v>
      </c>
      <c r="H15" s="85">
        <f t="shared" si="7"/>
        <v>3.4064826625153789E-5</v>
      </c>
      <c r="I15" s="86">
        <f t="shared" si="8"/>
        <v>-44658.330000000016</v>
      </c>
      <c r="J15" s="87">
        <f t="shared" si="9"/>
        <v>-0.14132458940443673</v>
      </c>
      <c r="K15" s="82">
        <f>VLOOKUP($C15,'2025'!$C$273:$U$528,VLOOKUP($L$4,Master!$D$9:$G$20,4,FALSE),FALSE)</f>
        <v>82768.739999999991</v>
      </c>
      <c r="L15" s="83">
        <f>VLOOKUP($C15,'2025'!$C$8:$U$263,VLOOKUP($L$4,Master!$D$9:$G$20,4,FALSE),FALSE)</f>
        <v>122232.95999999999</v>
      </c>
      <c r="M15" s="154">
        <f t="shared" si="10"/>
        <v>1.4768010241547715</v>
      </c>
      <c r="N15" s="154">
        <f t="shared" si="11"/>
        <v>1.5345489240967183E-5</v>
      </c>
      <c r="O15" s="83">
        <f t="shared" si="12"/>
        <v>39464.22</v>
      </c>
      <c r="P15" s="87">
        <f t="shared" si="13"/>
        <v>0.47680102415477155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59807.66</v>
      </c>
      <c r="F16" s="83">
        <f>IFERROR(VLOOKUP($C16,'2025'!$C$8:$U$263,19,FALSE),0)</f>
        <v>42094.31</v>
      </c>
      <c r="G16" s="84">
        <f t="shared" si="6"/>
        <v>0.70382807152127325</v>
      </c>
      <c r="H16" s="85">
        <f t="shared" si="7"/>
        <v>5.2846448389283646E-6</v>
      </c>
      <c r="I16" s="86">
        <f t="shared" si="8"/>
        <v>-17713.350000000006</v>
      </c>
      <c r="J16" s="87">
        <f t="shared" si="9"/>
        <v>-0.2961719284787267</v>
      </c>
      <c r="K16" s="82">
        <f>VLOOKUP($C16,'2025'!$C$273:$U$528,VLOOKUP($L$4,Master!$D$9:$G$20,4,FALSE),FALSE)</f>
        <v>17447.29</v>
      </c>
      <c r="L16" s="83">
        <f>VLOOKUP($C16,'2025'!$C$8:$U$263,VLOOKUP($L$4,Master!$D$9:$G$20,4,FALSE),FALSE)</f>
        <v>27094.309999999998</v>
      </c>
      <c r="M16" s="154">
        <f t="shared" si="10"/>
        <v>1.5529236918742106</v>
      </c>
      <c r="N16" s="154">
        <f t="shared" si="11"/>
        <v>3.4015002385316489E-6</v>
      </c>
      <c r="O16" s="83">
        <f t="shared" si="12"/>
        <v>9647.0199999999968</v>
      </c>
      <c r="P16" s="87">
        <f t="shared" si="13"/>
        <v>0.55292369187421064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564817.02999999991</v>
      </c>
      <c r="F17" s="83">
        <f>IFERROR(VLOOKUP($C17,'2025'!$C$8:$U$263,19,FALSE),0)</f>
        <v>451732.50999999995</v>
      </c>
      <c r="G17" s="84">
        <f t="shared" si="6"/>
        <v>0.79978556949672719</v>
      </c>
      <c r="H17" s="85">
        <f t="shared" si="7"/>
        <v>5.6711842468677021E-5</v>
      </c>
      <c r="I17" s="86">
        <f t="shared" si="8"/>
        <v>-113084.51999999996</v>
      </c>
      <c r="J17" s="87">
        <f t="shared" si="9"/>
        <v>-0.20021443050327287</v>
      </c>
      <c r="K17" s="82">
        <f>VLOOKUP($C17,'2025'!$C$273:$U$528,VLOOKUP($L$4,Master!$D$9:$G$20,4,FALSE),FALSE)</f>
        <v>140747.87999999992</v>
      </c>
      <c r="L17" s="83">
        <f>VLOOKUP($C17,'2025'!$C$8:$U$263,VLOOKUP($L$4,Master!$D$9:$G$20,4,FALSE),FALSE)</f>
        <v>148527.81</v>
      </c>
      <c r="M17" s="154">
        <f t="shared" si="10"/>
        <v>1.0552756460701225</v>
      </c>
      <c r="N17" s="154">
        <f t="shared" si="11"/>
        <v>1.864662289401662E-5</v>
      </c>
      <c r="O17" s="83">
        <f t="shared" si="12"/>
        <v>7779.9300000000803</v>
      </c>
      <c r="P17" s="87">
        <f t="shared" si="13"/>
        <v>5.5275646070122586E-2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2055622.49</v>
      </c>
      <c r="F18" s="83">
        <f>IFERROR(VLOOKUP($C18,'2025'!$C$8:$U$263,19,FALSE),0)</f>
        <v>1304310.8499999999</v>
      </c>
      <c r="G18" s="84">
        <f t="shared" si="6"/>
        <v>0.63450894137668234</v>
      </c>
      <c r="H18" s="85">
        <f t="shared" si="7"/>
        <v>1.6374706229442337E-4</v>
      </c>
      <c r="I18" s="86">
        <f t="shared" si="8"/>
        <v>-751311.64000000013</v>
      </c>
      <c r="J18" s="87">
        <f t="shared" si="9"/>
        <v>-0.3654910586233176</v>
      </c>
      <c r="K18" s="82">
        <f>VLOOKUP($C18,'2025'!$C$273:$U$528,VLOOKUP($L$4,Master!$D$9:$G$20,4,FALSE),FALSE)</f>
        <v>730095.31</v>
      </c>
      <c r="L18" s="83">
        <f>VLOOKUP($C18,'2025'!$C$8:$U$263,VLOOKUP($L$4,Master!$D$9:$G$20,4,FALSE),FALSE)</f>
        <v>357617.68999999994</v>
      </c>
      <c r="M18" s="154">
        <f t="shared" si="10"/>
        <v>0.48982329444083117</v>
      </c>
      <c r="N18" s="154">
        <f t="shared" si="11"/>
        <v>4.489638812865643E-5</v>
      </c>
      <c r="O18" s="83">
        <f t="shared" si="12"/>
        <v>-372477.62000000011</v>
      </c>
      <c r="P18" s="87">
        <f t="shared" si="13"/>
        <v>-0.51017670555916883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2163430.08</v>
      </c>
      <c r="F19" s="83">
        <f>IFERROR(VLOOKUP($C19,'2025'!$C$8:$U$263,19,FALSE),0)</f>
        <v>1665430.3900000004</v>
      </c>
      <c r="G19" s="84">
        <f t="shared" si="6"/>
        <v>0.76981012947735306</v>
      </c>
      <c r="H19" s="85">
        <f t="shared" si="7"/>
        <v>2.0908308308433983E-4</v>
      </c>
      <c r="I19" s="86">
        <f t="shared" si="8"/>
        <v>-497999.68999999971</v>
      </c>
      <c r="J19" s="87">
        <f t="shared" si="9"/>
        <v>-0.23018987052264694</v>
      </c>
      <c r="K19" s="82">
        <f>VLOOKUP($C19,'2025'!$C$273:$U$528,VLOOKUP($L$4,Master!$D$9:$G$20,4,FALSE),FALSE)</f>
        <v>617893.1</v>
      </c>
      <c r="L19" s="83">
        <f>VLOOKUP($C19,'2025'!$C$8:$U$263,VLOOKUP($L$4,Master!$D$9:$G$20,4,FALSE),FALSE)</f>
        <v>406049.86000000004</v>
      </c>
      <c r="M19" s="154">
        <f t="shared" si="10"/>
        <v>0.65715228087188549</v>
      </c>
      <c r="N19" s="154">
        <f t="shared" si="11"/>
        <v>5.0976706756722829E-5</v>
      </c>
      <c r="O19" s="83">
        <f t="shared" si="12"/>
        <v>-211843.23999999993</v>
      </c>
      <c r="P19" s="87">
        <f t="shared" si="13"/>
        <v>-0.34284771912811446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1705312.8399999996</v>
      </c>
      <c r="F20" s="83">
        <f>IFERROR(VLOOKUP($C20,'2025'!$C$8:$U$263,19,FALSE),0)</f>
        <v>1425697.3599999999</v>
      </c>
      <c r="G20" s="84">
        <f t="shared" si="6"/>
        <v>0.83603273637463504</v>
      </c>
      <c r="H20" s="85">
        <f t="shared" si="7"/>
        <v>1.7898628568559016E-4</v>
      </c>
      <c r="I20" s="86">
        <f t="shared" si="8"/>
        <v>-279615.47999999975</v>
      </c>
      <c r="J20" s="87">
        <f t="shared" si="9"/>
        <v>-0.16396726362536496</v>
      </c>
      <c r="K20" s="82">
        <f>VLOOKUP($C20,'2025'!$C$273:$U$528,VLOOKUP($L$4,Master!$D$9:$G$20,4,FALSE),FALSE)</f>
        <v>463959.93999999977</v>
      </c>
      <c r="L20" s="83">
        <f>VLOOKUP($C20,'2025'!$C$8:$U$263,VLOOKUP($L$4,Master!$D$9:$G$20,4,FALSE),FALSE)</f>
        <v>437021.40999999992</v>
      </c>
      <c r="M20" s="154">
        <f t="shared" si="10"/>
        <v>0.94193781040664881</v>
      </c>
      <c r="N20" s="154">
        <f t="shared" si="11"/>
        <v>5.486496723328394E-5</v>
      </c>
      <c r="O20" s="83">
        <f t="shared" si="12"/>
        <v>-26938.529999999853</v>
      </c>
      <c r="P20" s="87">
        <f t="shared" si="13"/>
        <v>-5.8062189593351243E-2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59411.06</v>
      </c>
      <c r="F21" s="83">
        <f>IFERROR(VLOOKUP($C21,'2025'!$C$8:$U$263,19,FALSE),0)</f>
        <v>39828.880000000005</v>
      </c>
      <c r="G21" s="84">
        <f t="shared" si="6"/>
        <v>0.67039504092335678</v>
      </c>
      <c r="H21" s="85">
        <f t="shared" si="7"/>
        <v>5.0002360207899173E-6</v>
      </c>
      <c r="I21" s="86">
        <f t="shared" si="8"/>
        <v>-19582.179999999993</v>
      </c>
      <c r="J21" s="87">
        <f t="shared" si="9"/>
        <v>-0.32960495907664322</v>
      </c>
      <c r="K21" s="82">
        <f>VLOOKUP($C21,'2025'!$C$273:$U$528,VLOOKUP($L$4,Master!$D$9:$G$20,4,FALSE),FALSE)</f>
        <v>15624.359999999999</v>
      </c>
      <c r="L21" s="83">
        <f>VLOOKUP($C21,'2025'!$C$8:$U$263,VLOOKUP($L$4,Master!$D$9:$G$20,4,FALSE),FALSE)</f>
        <v>9295.5099999999984</v>
      </c>
      <c r="M21" s="154">
        <f t="shared" si="10"/>
        <v>0.59493700861987298</v>
      </c>
      <c r="N21" s="154">
        <f t="shared" si="11"/>
        <v>1.1669859642955782E-6</v>
      </c>
      <c r="O21" s="83">
        <f t="shared" si="12"/>
        <v>-6328.85</v>
      </c>
      <c r="P21" s="87">
        <f t="shared" si="13"/>
        <v>-0.40506299138012697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19004.71</v>
      </c>
      <c r="F22" s="83">
        <f>IFERROR(VLOOKUP($C22,'2025'!$C$8:$U$263,19,FALSE),0)</f>
        <v>12478.2</v>
      </c>
      <c r="G22" s="84">
        <f t="shared" si="6"/>
        <v>0.65658460455329237</v>
      </c>
      <c r="H22" s="85">
        <f t="shared" si="7"/>
        <v>1.5665503301780201E-6</v>
      </c>
      <c r="I22" s="86">
        <f t="shared" si="8"/>
        <v>-6526.5099999999984</v>
      </c>
      <c r="J22" s="87">
        <f t="shared" si="9"/>
        <v>-0.34341539544670763</v>
      </c>
      <c r="K22" s="82">
        <f>VLOOKUP($C22,'2025'!$C$273:$U$528,VLOOKUP($L$4,Master!$D$9:$G$20,4,FALSE),FALSE)</f>
        <v>5166.67</v>
      </c>
      <c r="L22" s="83">
        <f>VLOOKUP($C22,'2025'!$C$8:$U$263,VLOOKUP($L$4,Master!$D$9:$G$20,4,FALSE),FALSE)</f>
        <v>2905.02</v>
      </c>
      <c r="M22" s="154">
        <f t="shared" si="10"/>
        <v>0.56226157273446919</v>
      </c>
      <c r="N22" s="154">
        <f t="shared" si="11"/>
        <v>3.6470484846963116E-7</v>
      </c>
      <c r="O22" s="83">
        <f t="shared" si="12"/>
        <v>-2261.65</v>
      </c>
      <c r="P22" s="87">
        <f t="shared" si="13"/>
        <v>-0.43773842726553081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376745.76000000007</v>
      </c>
      <c r="F23" s="83">
        <f>IFERROR(VLOOKUP($C23,'2025'!$C$8:$U$263,19,FALSE),0)</f>
        <v>274213.64</v>
      </c>
      <c r="G23" s="84">
        <f t="shared" si="6"/>
        <v>0.7278479789659742</v>
      </c>
      <c r="H23" s="85">
        <f t="shared" si="7"/>
        <v>3.4425595701408594E-5</v>
      </c>
      <c r="I23" s="86">
        <f t="shared" si="8"/>
        <v>-102532.12000000005</v>
      </c>
      <c r="J23" s="87">
        <f t="shared" si="9"/>
        <v>-0.2721520210340258</v>
      </c>
      <c r="K23" s="82">
        <f>VLOOKUP($C23,'2025'!$C$273:$U$528,VLOOKUP($L$4,Master!$D$9:$G$20,4,FALSE),FALSE)</f>
        <v>114815.39000000003</v>
      </c>
      <c r="L23" s="83">
        <f>VLOOKUP($C23,'2025'!$C$8:$U$263,VLOOKUP($L$4,Master!$D$9:$G$20,4,FALSE),FALSE)</f>
        <v>83954.57</v>
      </c>
      <c r="M23" s="154">
        <f t="shared" si="10"/>
        <v>0.73121355943658761</v>
      </c>
      <c r="N23" s="154">
        <f t="shared" si="11"/>
        <v>1.0539906344941874E-5</v>
      </c>
      <c r="O23" s="83">
        <f t="shared" si="12"/>
        <v>-30860.820000000022</v>
      </c>
      <c r="P23" s="87">
        <f t="shared" si="13"/>
        <v>-0.26878644056341239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157229.91000000003</v>
      </c>
      <c r="F24" s="83">
        <f>IFERROR(VLOOKUP($C24,'2025'!$C$8:$U$263,19,FALSE),0)</f>
        <v>157963.84</v>
      </c>
      <c r="G24" s="84">
        <f t="shared" si="6"/>
        <v>1.0046678777593905</v>
      </c>
      <c r="H24" s="85">
        <f t="shared" si="7"/>
        <v>1.9831250156928718E-5</v>
      </c>
      <c r="I24" s="86">
        <f t="shared" si="8"/>
        <v>733.92999999996391</v>
      </c>
      <c r="J24" s="87">
        <f t="shared" si="9"/>
        <v>4.6678777593904602E-3</v>
      </c>
      <c r="K24" s="82">
        <f>VLOOKUP($C24,'2025'!$C$273:$U$528,VLOOKUP($L$4,Master!$D$9:$G$20,4,FALSE),FALSE)</f>
        <v>41770.080000000009</v>
      </c>
      <c r="L24" s="83">
        <f>VLOOKUP($C24,'2025'!$C$8:$U$263,VLOOKUP($L$4,Master!$D$9:$G$20,4,FALSE),FALSE)</f>
        <v>74873.84</v>
      </c>
      <c r="M24" s="154">
        <f t="shared" si="10"/>
        <v>1.7925232606688801</v>
      </c>
      <c r="N24" s="154">
        <f t="shared" si="11"/>
        <v>9.3998845004645083E-6</v>
      </c>
      <c r="O24" s="83">
        <f t="shared" si="12"/>
        <v>33103.759999999987</v>
      </c>
      <c r="P24" s="87">
        <f t="shared" si="13"/>
        <v>0.79252326066888024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148106.03</v>
      </c>
      <c r="F25" s="83">
        <f>IFERROR(VLOOKUP($C25,'2025'!$C$8:$U$263,19,FALSE),0)</f>
        <v>127523.62000000002</v>
      </c>
      <c r="G25" s="84">
        <f t="shared" si="6"/>
        <v>0.86102922345565558</v>
      </c>
      <c r="H25" s="85">
        <f t="shared" si="7"/>
        <v>1.6009694428402845E-5</v>
      </c>
      <c r="I25" s="86">
        <f t="shared" si="8"/>
        <v>-20582.409999999974</v>
      </c>
      <c r="J25" s="87">
        <f t="shared" si="9"/>
        <v>-0.13897077654434445</v>
      </c>
      <c r="K25" s="82">
        <f>VLOOKUP($C25,'2025'!$C$273:$U$528,VLOOKUP($L$4,Master!$D$9:$G$20,4,FALSE),FALSE)</f>
        <v>42335.479999999974</v>
      </c>
      <c r="L25" s="83">
        <f>VLOOKUP($C25,'2025'!$C$8:$U$263,VLOOKUP($L$4,Master!$D$9:$G$20,4,FALSE),FALSE)</f>
        <v>33598.450000000004</v>
      </c>
      <c r="M25" s="154">
        <f t="shared" si="10"/>
        <v>0.7936239296212072</v>
      </c>
      <c r="N25" s="154">
        <f t="shared" si="11"/>
        <v>4.2180493132799365E-6</v>
      </c>
      <c r="O25" s="83">
        <f t="shared" si="12"/>
        <v>-8737.0299999999697</v>
      </c>
      <c r="P25" s="87">
        <f t="shared" si="13"/>
        <v>-0.2063760703787928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12505.820000000002</v>
      </c>
      <c r="F26" s="83">
        <f>IFERROR(VLOOKUP($C26,'2025'!$C$8:$U$263,19,FALSE),0)</f>
        <v>8350</v>
      </c>
      <c r="G26" s="84">
        <f t="shared" si="6"/>
        <v>0.66768912394389168</v>
      </c>
      <c r="H26" s="85">
        <f t="shared" si="7"/>
        <v>1.0482838275541718E-6</v>
      </c>
      <c r="I26" s="86">
        <f t="shared" si="8"/>
        <v>-4155.8200000000015</v>
      </c>
      <c r="J26" s="87">
        <f t="shared" si="9"/>
        <v>-0.33231087605610837</v>
      </c>
      <c r="K26" s="82">
        <f>VLOOKUP($C26,'2025'!$C$273:$U$528,VLOOKUP($L$4,Master!$D$9:$G$20,4,FALSE),FALSE)</f>
        <v>3214.5</v>
      </c>
      <c r="L26" s="83">
        <f>VLOOKUP($C26,'2025'!$C$8:$U$263,VLOOKUP($L$4,Master!$D$9:$G$20,4,FALSE),FALSE)</f>
        <v>2900</v>
      </c>
      <c r="M26" s="154">
        <f t="shared" si="10"/>
        <v>0.90216207808368332</v>
      </c>
      <c r="N26" s="154">
        <f t="shared" si="11"/>
        <v>3.6407462274336505E-7</v>
      </c>
      <c r="O26" s="83">
        <f t="shared" si="12"/>
        <v>-314.5</v>
      </c>
      <c r="P26" s="87">
        <f t="shared" si="13"/>
        <v>-9.7837921916316684E-2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1956.6399999999999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-1956.6399999999999</v>
      </c>
      <c r="J27" s="87">
        <f t="shared" si="9"/>
        <v>-1</v>
      </c>
      <c r="K27" s="82">
        <f>VLOOKUP($C27,'2025'!$C$273:$U$528,VLOOKUP($L$4,Master!$D$9:$G$20,4,FALSE),FALSE)</f>
        <v>1055.23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-1055.23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2774661.3200000003</v>
      </c>
      <c r="F28" s="83">
        <f>IFERROR(VLOOKUP($C28,'2025'!$C$8:$U$263,19,FALSE),0)</f>
        <v>2080995.8400000003</v>
      </c>
      <c r="G28" s="84">
        <f t="shared" si="6"/>
        <v>0.74999994593934804</v>
      </c>
      <c r="H28" s="85">
        <f t="shared" si="7"/>
        <v>2.6125440530293525E-4</v>
      </c>
      <c r="I28" s="86">
        <f t="shared" si="8"/>
        <v>-693665.48</v>
      </c>
      <c r="J28" s="87">
        <f t="shared" si="9"/>
        <v>-0.25000005406065196</v>
      </c>
      <c r="K28" s="82">
        <f>VLOOKUP($C28,'2025'!$C$273:$U$528,VLOOKUP($L$4,Master!$D$9:$G$20,4,FALSE),FALSE)</f>
        <v>693665.33000000007</v>
      </c>
      <c r="L28" s="83">
        <f>VLOOKUP($C28,'2025'!$C$8:$U$263,VLOOKUP($L$4,Master!$D$9:$G$20,4,FALSE),FALSE)</f>
        <v>693665.28000000014</v>
      </c>
      <c r="M28" s="154">
        <f t="shared" si="10"/>
        <v>0.99999992791913084</v>
      </c>
      <c r="N28" s="154">
        <f t="shared" si="11"/>
        <v>8.7084801767645082E-5</v>
      </c>
      <c r="O28" s="83">
        <f t="shared" si="12"/>
        <v>-4.9999999930150807E-2</v>
      </c>
      <c r="P28" s="87">
        <f t="shared" si="13"/>
        <v>-7.2080869214194115E-8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5168690.6000000034</v>
      </c>
      <c r="F29" s="83">
        <f>IFERROR(VLOOKUP($C29,'2025'!$C$8:$U$263,19,FALSE),0)</f>
        <v>4691214.3599999994</v>
      </c>
      <c r="G29" s="84">
        <f t="shared" si="6"/>
        <v>0.90762143123830941</v>
      </c>
      <c r="H29" s="85">
        <f t="shared" si="7"/>
        <v>5.8894899942250228E-4</v>
      </c>
      <c r="I29" s="86">
        <f t="shared" si="8"/>
        <v>-477476.24000000395</v>
      </c>
      <c r="J29" s="87">
        <f t="shared" si="9"/>
        <v>-9.2378568761690566E-2</v>
      </c>
      <c r="K29" s="82">
        <f>VLOOKUP($C29,'2025'!$C$273:$U$528,VLOOKUP($L$4,Master!$D$9:$G$20,4,FALSE),FALSE)</f>
        <v>1333711.8500000006</v>
      </c>
      <c r="L29" s="83">
        <f>VLOOKUP($C29,'2025'!$C$8:$U$263,VLOOKUP($L$4,Master!$D$9:$G$20,4,FALSE),FALSE)</f>
        <v>1382091.9100000001</v>
      </c>
      <c r="M29" s="154">
        <f t="shared" si="10"/>
        <v>1.0362747470527458</v>
      </c>
      <c r="N29" s="154">
        <f t="shared" si="11"/>
        <v>1.7351192783789893E-4</v>
      </c>
      <c r="O29" s="83">
        <f t="shared" si="12"/>
        <v>48380.05999999959</v>
      </c>
      <c r="P29" s="87">
        <f t="shared" si="13"/>
        <v>3.6274747052745741E-2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1453703.2</v>
      </c>
      <c r="F30" s="83">
        <f>IFERROR(VLOOKUP($C30,'2025'!$C$8:$U$263,19,FALSE),0)</f>
        <v>1126467.8899999999</v>
      </c>
      <c r="G30" s="84">
        <f t="shared" si="6"/>
        <v>0.77489537754336646</v>
      </c>
      <c r="H30" s="85">
        <f t="shared" si="7"/>
        <v>1.4142012830491876E-4</v>
      </c>
      <c r="I30" s="86">
        <f t="shared" si="8"/>
        <v>-327235.31000000006</v>
      </c>
      <c r="J30" s="87">
        <f t="shared" si="9"/>
        <v>-0.22510462245663357</v>
      </c>
      <c r="K30" s="82">
        <f>VLOOKUP($C30,'2025'!$C$273:$U$528,VLOOKUP($L$4,Master!$D$9:$G$20,4,FALSE),FALSE)</f>
        <v>428832.47000000003</v>
      </c>
      <c r="L30" s="83">
        <f>VLOOKUP($C30,'2025'!$C$8:$U$263,VLOOKUP($L$4,Master!$D$9:$G$20,4,FALSE),FALSE)</f>
        <v>348813.45999999996</v>
      </c>
      <c r="M30" s="154">
        <f t="shared" si="10"/>
        <v>0.8134026325012188</v>
      </c>
      <c r="N30" s="154">
        <f t="shared" si="11"/>
        <v>4.3791078916313047E-5</v>
      </c>
      <c r="O30" s="83">
        <f t="shared" si="12"/>
        <v>-80019.010000000068</v>
      </c>
      <c r="P30" s="87">
        <f t="shared" si="13"/>
        <v>-0.1865973674987812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53032.77</v>
      </c>
      <c r="F31" s="83">
        <f>IFERROR(VLOOKUP($C31,'2025'!$C$8:$U$263,19,FALSE),0)</f>
        <v>7045.33</v>
      </c>
      <c r="G31" s="84">
        <f t="shared" si="6"/>
        <v>0.13284861416818319</v>
      </c>
      <c r="H31" s="85">
        <f t="shared" si="7"/>
        <v>8.8449167650086619E-7</v>
      </c>
      <c r="I31" s="86">
        <f t="shared" si="8"/>
        <v>-45987.439999999995</v>
      </c>
      <c r="J31" s="87">
        <f t="shared" si="9"/>
        <v>-0.86715138583181672</v>
      </c>
      <c r="K31" s="82">
        <f>VLOOKUP($C31,'2025'!$C$273:$U$528,VLOOKUP($L$4,Master!$D$9:$G$20,4,FALSE),FALSE)</f>
        <v>10347.970000000001</v>
      </c>
      <c r="L31" s="83">
        <f>VLOOKUP($C31,'2025'!$C$8:$U$263,VLOOKUP($L$4,Master!$D$9:$G$20,4,FALSE),FALSE)</f>
        <v>4003.46</v>
      </c>
      <c r="M31" s="154">
        <f t="shared" si="10"/>
        <v>0.38688361098843538</v>
      </c>
      <c r="N31" s="154">
        <f t="shared" si="11"/>
        <v>5.0260627212694901E-7</v>
      </c>
      <c r="O31" s="83">
        <f t="shared" si="12"/>
        <v>-6344.5100000000011</v>
      </c>
      <c r="P31" s="87">
        <f t="shared" si="13"/>
        <v>-0.61311638901156462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3331.02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-3331.02</v>
      </c>
      <c r="J32" s="87">
        <f t="shared" si="9"/>
        <v>-1</v>
      </c>
      <c r="K32" s="82">
        <f>VLOOKUP($C32,'2025'!$C$273:$U$528,VLOOKUP($L$4,Master!$D$9:$G$20,4,FALSE),FALSE)</f>
        <v>1649.6200000000001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-1649.6200000000001</v>
      </c>
      <c r="P32" s="87">
        <f t="shared" si="13"/>
        <v>-1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1625.42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-1625.42</v>
      </c>
      <c r="J33" s="87">
        <f t="shared" si="9"/>
        <v>-1</v>
      </c>
      <c r="K33" s="82">
        <f>VLOOKUP($C33,'2025'!$C$273:$U$528,VLOOKUP($L$4,Master!$D$9:$G$20,4,FALSE),FALSE)</f>
        <v>793.1400000000001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-793.1400000000001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2394433.9900000002</v>
      </c>
      <c r="F34" s="83">
        <f>IFERROR(VLOOKUP($C34,'2025'!$C$8:$U$263,19,FALSE),0)</f>
        <v>619998.85</v>
      </c>
      <c r="G34" s="84">
        <f t="shared" si="6"/>
        <v>0.25893336487425989</v>
      </c>
      <c r="H34" s="85">
        <f t="shared" si="7"/>
        <v>7.7836499108644881E-5</v>
      </c>
      <c r="I34" s="86">
        <f t="shared" si="8"/>
        <v>-1774435.1400000001</v>
      </c>
      <c r="J34" s="87">
        <f t="shared" si="9"/>
        <v>-0.74106663512574011</v>
      </c>
      <c r="K34" s="82">
        <f>VLOOKUP($C34,'2025'!$C$273:$U$528,VLOOKUP($L$4,Master!$D$9:$G$20,4,FALSE),FALSE)</f>
        <v>1191694.03</v>
      </c>
      <c r="L34" s="83">
        <f>VLOOKUP($C34,'2025'!$C$8:$U$263,VLOOKUP($L$4,Master!$D$9:$G$20,4,FALSE),FALSE)</f>
        <v>201153.84999999998</v>
      </c>
      <c r="M34" s="154">
        <f t="shared" si="10"/>
        <v>0.16879655761974402</v>
      </c>
      <c r="N34" s="154">
        <f t="shared" si="11"/>
        <v>2.5253452431767391E-5</v>
      </c>
      <c r="O34" s="83">
        <f t="shared" si="12"/>
        <v>-990540.18</v>
      </c>
      <c r="P34" s="87">
        <f t="shared" si="13"/>
        <v>-0.83120344238025601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259540.76999999996</v>
      </c>
      <c r="F35" s="83">
        <f>IFERROR(VLOOKUP($C35,'2025'!$C$8:$U$263,19,FALSE),0)</f>
        <v>46344.209999999992</v>
      </c>
      <c r="G35" s="84">
        <f t="shared" si="6"/>
        <v>0.17856235072431972</v>
      </c>
      <c r="H35" s="85">
        <f t="shared" si="7"/>
        <v>5.8181899214100976E-6</v>
      </c>
      <c r="I35" s="86">
        <f t="shared" si="8"/>
        <v>-213196.55999999997</v>
      </c>
      <c r="J35" s="87">
        <f t="shared" si="9"/>
        <v>-0.8214376492756803</v>
      </c>
      <c r="K35" s="82">
        <f>VLOOKUP($C35,'2025'!$C$273:$U$528,VLOOKUP($L$4,Master!$D$9:$G$20,4,FALSE),FALSE)</f>
        <v>70870.539999999994</v>
      </c>
      <c r="L35" s="83">
        <f>VLOOKUP($C35,'2025'!$C$8:$U$263,VLOOKUP($L$4,Master!$D$9:$G$20,4,FALSE),FALSE)</f>
        <v>14203.139999999996</v>
      </c>
      <c r="M35" s="154">
        <f t="shared" si="10"/>
        <v>0.20040964835318029</v>
      </c>
      <c r="N35" s="154">
        <f t="shared" si="11"/>
        <v>1.7831044266452401E-6</v>
      </c>
      <c r="O35" s="83">
        <f t="shared" si="12"/>
        <v>-56667.399999999994</v>
      </c>
      <c r="P35" s="87">
        <f t="shared" si="13"/>
        <v>-0.79959035164681969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6372322.2799999993</v>
      </c>
      <c r="F36" s="83">
        <f>IFERROR(VLOOKUP($C36,'2025'!$C$8:$U$263,19,FALSE),0)</f>
        <v>4814799.99</v>
      </c>
      <c r="G36" s="84">
        <f t="shared" si="6"/>
        <v>0.75558011325189922</v>
      </c>
      <c r="H36" s="85">
        <f t="shared" si="7"/>
        <v>6.0446430687724408E-4</v>
      </c>
      <c r="I36" s="86">
        <f t="shared" si="8"/>
        <v>-1557522.2899999991</v>
      </c>
      <c r="J36" s="87">
        <f t="shared" si="9"/>
        <v>-0.24441988674810078</v>
      </c>
      <c r="K36" s="82">
        <f>VLOOKUP($C36,'2025'!$C$273:$U$528,VLOOKUP($L$4,Master!$D$9:$G$20,4,FALSE),FALSE)</f>
        <v>1778978.27</v>
      </c>
      <c r="L36" s="83">
        <f>VLOOKUP($C36,'2025'!$C$8:$U$263,VLOOKUP($L$4,Master!$D$9:$G$20,4,FALSE),FALSE)</f>
        <v>125708.33</v>
      </c>
      <c r="M36" s="154">
        <f t="shared" si="10"/>
        <v>7.0663218387709711E-2</v>
      </c>
      <c r="N36" s="154">
        <f t="shared" si="11"/>
        <v>1.5781797524292564E-5</v>
      </c>
      <c r="O36" s="83">
        <f t="shared" si="12"/>
        <v>-1653269.94</v>
      </c>
      <c r="P36" s="87">
        <f t="shared" si="13"/>
        <v>-0.92933678161229027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436030.54000000004</v>
      </c>
      <c r="F37" s="83">
        <f>IFERROR(VLOOKUP($C37,'2025'!$C$8:$U$263,19,FALSE),0)</f>
        <v>261415.57</v>
      </c>
      <c r="G37" s="84">
        <f t="shared" si="6"/>
        <v>0.59953500046120622</v>
      </c>
      <c r="H37" s="85">
        <f t="shared" si="7"/>
        <v>3.2818887940341978E-5</v>
      </c>
      <c r="I37" s="86">
        <f t="shared" si="8"/>
        <v>-174614.97000000003</v>
      </c>
      <c r="J37" s="87">
        <f t="shared" si="9"/>
        <v>-0.40046499953879383</v>
      </c>
      <c r="K37" s="82">
        <f>VLOOKUP($C37,'2025'!$C$273:$U$528,VLOOKUP($L$4,Master!$D$9:$G$20,4,FALSE),FALSE)</f>
        <v>96942.77</v>
      </c>
      <c r="L37" s="83">
        <f>VLOOKUP($C37,'2025'!$C$8:$U$263,VLOOKUP($L$4,Master!$D$9:$G$20,4,FALSE),FALSE)</f>
        <v>241079.22</v>
      </c>
      <c r="M37" s="154">
        <f t="shared" si="10"/>
        <v>2.4868200073094671</v>
      </c>
      <c r="N37" s="154">
        <f t="shared" si="11"/>
        <v>3.0265802094056795E-5</v>
      </c>
      <c r="O37" s="83">
        <f t="shared" si="12"/>
        <v>144136.45000000001</v>
      </c>
      <c r="P37" s="87">
        <f t="shared" si="13"/>
        <v>1.4868200073094673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365582.88</v>
      </c>
      <c r="F38" s="83">
        <f>IFERROR(VLOOKUP($C38,'2025'!$C$8:$U$263,19,FALSE),0)</f>
        <v>345456.76</v>
      </c>
      <c r="G38" s="84">
        <f t="shared" si="6"/>
        <v>0.94494785970283945</v>
      </c>
      <c r="H38" s="85">
        <f t="shared" si="7"/>
        <v>4.3369668817636281E-5</v>
      </c>
      <c r="I38" s="86">
        <f t="shared" si="8"/>
        <v>-20126.119999999995</v>
      </c>
      <c r="J38" s="87">
        <f t="shared" si="9"/>
        <v>-5.5052140297160511E-2</v>
      </c>
      <c r="K38" s="82">
        <f>VLOOKUP($C38,'2025'!$C$273:$U$528,VLOOKUP($L$4,Master!$D$9:$G$20,4,FALSE),FALSE)</f>
        <v>98821.010000000038</v>
      </c>
      <c r="L38" s="83">
        <f>VLOOKUP($C38,'2025'!$C$8:$U$263,VLOOKUP($L$4,Master!$D$9:$G$20,4,FALSE),FALSE)</f>
        <v>95578.12000000001</v>
      </c>
      <c r="M38" s="154">
        <f t="shared" si="10"/>
        <v>0.96718420505922753</v>
      </c>
      <c r="N38" s="154">
        <f t="shared" si="11"/>
        <v>1.1999161372937958E-5</v>
      </c>
      <c r="O38" s="83">
        <f t="shared" si="12"/>
        <v>-3242.8900000000285</v>
      </c>
      <c r="P38" s="87">
        <f t="shared" si="13"/>
        <v>-3.2815794940772483E-2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666834.5399999998</v>
      </c>
      <c r="F39" s="83">
        <f>IFERROR(VLOOKUP($C39,'2025'!$C$8:$U$263,19,FALSE),0)</f>
        <v>478132.25999999995</v>
      </c>
      <c r="G39" s="84">
        <f t="shared" si="6"/>
        <v>0.71701783773827921</v>
      </c>
      <c r="H39" s="85">
        <f t="shared" si="7"/>
        <v>6.0026145579631904E-5</v>
      </c>
      <c r="I39" s="86">
        <f t="shared" si="8"/>
        <v>-188702.27999999985</v>
      </c>
      <c r="J39" s="87">
        <f t="shared" si="9"/>
        <v>-0.28298216226172074</v>
      </c>
      <c r="K39" s="82">
        <f>VLOOKUP($C39,'2025'!$C$273:$U$528,VLOOKUP($L$4,Master!$D$9:$G$20,4,FALSE),FALSE)</f>
        <v>285470.37999999995</v>
      </c>
      <c r="L39" s="83">
        <f>VLOOKUP($C39,'2025'!$C$8:$U$263,VLOOKUP($L$4,Master!$D$9:$G$20,4,FALSE),FALSE)</f>
        <v>123502.79</v>
      </c>
      <c r="M39" s="154">
        <f t="shared" si="10"/>
        <v>0.43262908747310325</v>
      </c>
      <c r="N39" s="154">
        <f t="shared" si="11"/>
        <v>1.5504907474828632E-5</v>
      </c>
      <c r="O39" s="83">
        <f t="shared" si="12"/>
        <v>-161967.58999999997</v>
      </c>
      <c r="P39" s="87">
        <f t="shared" si="13"/>
        <v>-0.56737091252689686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162743.28999999998</v>
      </c>
      <c r="F40" s="83">
        <f>IFERROR(VLOOKUP($C40,'2025'!$C$8:$U$263,19,FALSE),0)</f>
        <v>113280.51000000001</v>
      </c>
      <c r="G40" s="84">
        <f t="shared" si="6"/>
        <v>0.69606869813188621</v>
      </c>
      <c r="H40" s="85">
        <f t="shared" si="7"/>
        <v>1.4221572049112412E-5</v>
      </c>
      <c r="I40" s="86">
        <f t="shared" si="8"/>
        <v>-49462.77999999997</v>
      </c>
      <c r="J40" s="87">
        <f t="shared" si="9"/>
        <v>-0.30393130186811373</v>
      </c>
      <c r="K40" s="82">
        <f>VLOOKUP($C40,'2025'!$C$273:$U$528,VLOOKUP($L$4,Master!$D$9:$G$20,4,FALSE),FALSE)</f>
        <v>46419.810000000005</v>
      </c>
      <c r="L40" s="83">
        <f>VLOOKUP($C40,'2025'!$C$8:$U$263,VLOOKUP($L$4,Master!$D$9:$G$20,4,FALSE),FALSE)</f>
        <v>35419.049999999996</v>
      </c>
      <c r="M40" s="154">
        <f t="shared" si="10"/>
        <v>0.76301583311090659</v>
      </c>
      <c r="N40" s="154">
        <f t="shared" si="11"/>
        <v>4.4466128505787528E-6</v>
      </c>
      <c r="O40" s="83">
        <f t="shared" si="12"/>
        <v>-11000.760000000009</v>
      </c>
      <c r="P40" s="87">
        <f t="shared" si="13"/>
        <v>-0.23698416688909343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146894.58000000002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-146894.58000000002</v>
      </c>
      <c r="J41" s="87">
        <f t="shared" si="9"/>
        <v>-1</v>
      </c>
      <c r="K41" s="82">
        <f>VLOOKUP($C41,'2025'!$C$273:$U$528,VLOOKUP($L$4,Master!$D$9:$G$20,4,FALSE),FALSE)</f>
        <v>74730.009999999995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-74730.009999999995</v>
      </c>
      <c r="P41" s="87">
        <f t="shared" si="13"/>
        <v>-1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127244.55000000002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-127244.55000000002</v>
      </c>
      <c r="J42" s="87">
        <f t="shared" si="9"/>
        <v>-1</v>
      </c>
      <c r="K42" s="82">
        <f>VLOOKUP($C42,'2025'!$C$273:$U$528,VLOOKUP($L$4,Master!$D$9:$G$20,4,FALSE),FALSE)</f>
        <v>78256.010000000009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-78256.010000000009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398231.04999999993</v>
      </c>
      <c r="F43" s="83">
        <f>IFERROR(VLOOKUP($C43,'2025'!$C$8:$U$263,19,FALSE),0)</f>
        <v>339098.63</v>
      </c>
      <c r="G43" s="84">
        <f t="shared" si="6"/>
        <v>0.85151228162645798</v>
      </c>
      <c r="H43" s="85">
        <f t="shared" si="7"/>
        <v>4.2571450272428253E-5</v>
      </c>
      <c r="I43" s="86">
        <f t="shared" si="8"/>
        <v>-59132.419999999925</v>
      </c>
      <c r="J43" s="87">
        <f t="shared" si="9"/>
        <v>-0.14848771837354202</v>
      </c>
      <c r="K43" s="82">
        <f>VLOOKUP($C43,'2025'!$C$273:$U$528,VLOOKUP($L$4,Master!$D$9:$G$20,4,FALSE),FALSE)</f>
        <v>114566.11000000002</v>
      </c>
      <c r="L43" s="83">
        <f>VLOOKUP($C43,'2025'!$C$8:$U$263,VLOOKUP($L$4,Master!$D$9:$G$20,4,FALSE),FALSE)</f>
        <v>96504</v>
      </c>
      <c r="M43" s="154">
        <f t="shared" si="10"/>
        <v>0.84234334219779294</v>
      </c>
      <c r="N43" s="154">
        <f t="shared" si="11"/>
        <v>1.2115399101112312E-5</v>
      </c>
      <c r="O43" s="83">
        <f t="shared" si="12"/>
        <v>-18062.110000000015</v>
      </c>
      <c r="P43" s="87">
        <f t="shared" si="13"/>
        <v>-0.15765665780220706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900128.16999999946</v>
      </c>
      <c r="F44" s="83">
        <f>IFERROR(VLOOKUP($C44,'2025'!$C$8:$U$263,19,FALSE),0)</f>
        <v>758309.78</v>
      </c>
      <c r="G44" s="84">
        <f t="shared" si="6"/>
        <v>0.8424464484874421</v>
      </c>
      <c r="H44" s="85">
        <f t="shared" si="7"/>
        <v>9.5200464509001437E-5</v>
      </c>
      <c r="I44" s="86">
        <f t="shared" si="8"/>
        <v>-141818.38999999943</v>
      </c>
      <c r="J44" s="87">
        <f t="shared" si="9"/>
        <v>-0.15755355151255795</v>
      </c>
      <c r="K44" s="82">
        <f>VLOOKUP($C44,'2025'!$C$273:$U$528,VLOOKUP($L$4,Master!$D$9:$G$20,4,FALSE),FALSE)</f>
        <v>268489.54999999987</v>
      </c>
      <c r="L44" s="83">
        <f>VLOOKUP($C44,'2025'!$C$8:$U$263,VLOOKUP($L$4,Master!$D$9:$G$20,4,FALSE),FALSE)</f>
        <v>207901.84999999998</v>
      </c>
      <c r="M44" s="154">
        <f t="shared" si="10"/>
        <v>0.77433870331266175</v>
      </c>
      <c r="N44" s="154">
        <f t="shared" si="11"/>
        <v>2.6100616415999194E-5</v>
      </c>
      <c r="O44" s="83">
        <f t="shared" si="12"/>
        <v>-60587.699999999895</v>
      </c>
      <c r="P44" s="87">
        <f t="shared" si="13"/>
        <v>-0.2256612966873382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915850.0299999998</v>
      </c>
      <c r="F45" s="83">
        <f>IFERROR(VLOOKUP($C45,'2025'!$C$8:$U$263,19,FALSE),0)</f>
        <v>802938.76</v>
      </c>
      <c r="G45" s="84">
        <f t="shared" si="6"/>
        <v>0.87671423671842885</v>
      </c>
      <c r="H45" s="85">
        <f t="shared" si="7"/>
        <v>1.0080331935621563E-4</v>
      </c>
      <c r="I45" s="86">
        <f t="shared" si="8"/>
        <v>-112911.26999999979</v>
      </c>
      <c r="J45" s="87">
        <f t="shared" si="9"/>
        <v>-0.12328576328157112</v>
      </c>
      <c r="K45" s="82">
        <f>VLOOKUP($C45,'2025'!$C$273:$U$528,VLOOKUP($L$4,Master!$D$9:$G$20,4,FALSE),FALSE)</f>
        <v>254567.51000000004</v>
      </c>
      <c r="L45" s="83">
        <f>VLOOKUP($C45,'2025'!$C$8:$U$263,VLOOKUP($L$4,Master!$D$9:$G$20,4,FALSE),FALSE)</f>
        <v>233279.29000000007</v>
      </c>
      <c r="M45" s="154">
        <f t="shared" si="10"/>
        <v>0.91637495295452287</v>
      </c>
      <c r="N45" s="154">
        <f t="shared" si="11"/>
        <v>2.9286575689858649E-5</v>
      </c>
      <c r="O45" s="83">
        <f t="shared" si="12"/>
        <v>-21288.219999999972</v>
      </c>
      <c r="P45" s="87">
        <f t="shared" si="13"/>
        <v>-8.362504704547713E-2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1674765.04</v>
      </c>
      <c r="F46" s="83">
        <f>IFERROR(VLOOKUP($C46,'2025'!$C$8:$U$263,19,FALSE),0)</f>
        <v>1942375.9100000001</v>
      </c>
      <c r="G46" s="84">
        <f t="shared" si="6"/>
        <v>1.1597900980784743</v>
      </c>
      <c r="H46" s="85">
        <f t="shared" si="7"/>
        <v>2.4385164712381049E-4</v>
      </c>
      <c r="I46" s="86">
        <f t="shared" si="8"/>
        <v>267610.87000000011</v>
      </c>
      <c r="J46" s="87">
        <f t="shared" si="9"/>
        <v>0.15979009807847441</v>
      </c>
      <c r="K46" s="82">
        <f>VLOOKUP($C46,'2025'!$C$273:$U$528,VLOOKUP($L$4,Master!$D$9:$G$20,4,FALSE),FALSE)</f>
        <v>475366.86999999982</v>
      </c>
      <c r="L46" s="83">
        <f>VLOOKUP($C46,'2025'!$C$8:$U$263,VLOOKUP($L$4,Master!$D$9:$G$20,4,FALSE),FALSE)</f>
        <v>471322.93000000005</v>
      </c>
      <c r="M46" s="154">
        <f t="shared" si="10"/>
        <v>0.99149301254418554</v>
      </c>
      <c r="N46" s="154">
        <f t="shared" si="11"/>
        <v>5.9171282044843955E-5</v>
      </c>
      <c r="O46" s="83">
        <f t="shared" si="12"/>
        <v>-4043.9399999997695</v>
      </c>
      <c r="P46" s="87">
        <f t="shared" si="13"/>
        <v>-8.5069874558144336E-3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4271544.1800000034</v>
      </c>
      <c r="F47" s="83">
        <f>IFERROR(VLOOKUP($C47,'2025'!$C$8:$U$263,19,FALSE),0)</f>
        <v>4101878.5299999993</v>
      </c>
      <c r="G47" s="84">
        <f t="shared" si="6"/>
        <v>0.96028001985923417</v>
      </c>
      <c r="H47" s="85">
        <f t="shared" si="7"/>
        <v>5.1496202701684774E-4</v>
      </c>
      <c r="I47" s="86">
        <f t="shared" si="8"/>
        <v>-169665.6500000041</v>
      </c>
      <c r="J47" s="87">
        <f t="shared" si="9"/>
        <v>-3.9719980140765852E-2</v>
      </c>
      <c r="K47" s="82">
        <f>VLOOKUP($C47,'2025'!$C$273:$U$528,VLOOKUP($L$4,Master!$D$9:$G$20,4,FALSE),FALSE)</f>
        <v>1196966.1500000029</v>
      </c>
      <c r="L47" s="83">
        <f>VLOOKUP($C47,'2025'!$C$8:$U$263,VLOOKUP($L$4,Master!$D$9:$G$20,4,FALSE),FALSE)</f>
        <v>1103916.3799999999</v>
      </c>
      <c r="M47" s="154">
        <f t="shared" si="10"/>
        <v>0.92226198710798735</v>
      </c>
      <c r="N47" s="154">
        <f t="shared" si="11"/>
        <v>1.3858894468576593E-4</v>
      </c>
      <c r="O47" s="83">
        <f t="shared" si="12"/>
        <v>-93049.770000003045</v>
      </c>
      <c r="P47" s="87">
        <f t="shared" si="13"/>
        <v>-7.7738012892012709E-2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1943086.1700000004</v>
      </c>
      <c r="F48" s="83">
        <f>IFERROR(VLOOKUP($C48,'2025'!$C$8:$U$263,19,FALSE),0)</f>
        <v>1899573.2999999998</v>
      </c>
      <c r="G48" s="84">
        <f t="shared" si="6"/>
        <v>0.9776063096573836</v>
      </c>
      <c r="H48" s="85">
        <f t="shared" si="7"/>
        <v>2.3847808019685136E-4</v>
      </c>
      <c r="I48" s="86">
        <f t="shared" si="8"/>
        <v>-43512.870000000577</v>
      </c>
      <c r="J48" s="87">
        <f t="shared" si="9"/>
        <v>-2.2393690342616443E-2</v>
      </c>
      <c r="K48" s="82">
        <f>VLOOKUP($C48,'2025'!$C$273:$U$528,VLOOKUP($L$4,Master!$D$9:$G$20,4,FALSE),FALSE)</f>
        <v>566235.38999999978</v>
      </c>
      <c r="L48" s="83">
        <f>VLOOKUP($C48,'2025'!$C$8:$U$263,VLOOKUP($L$4,Master!$D$9:$G$20,4,FALSE),FALSE)</f>
        <v>477373.67</v>
      </c>
      <c r="M48" s="154">
        <f t="shared" si="10"/>
        <v>0.84306576104330067</v>
      </c>
      <c r="N48" s="154">
        <f t="shared" si="11"/>
        <v>5.9930909935470909E-5</v>
      </c>
      <c r="O48" s="83">
        <f t="shared" si="12"/>
        <v>-88861.719999999797</v>
      </c>
      <c r="P48" s="87">
        <f t="shared" si="13"/>
        <v>-0.15693423895669931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2138875.6700000027</v>
      </c>
      <c r="F49" s="83">
        <f>IFERROR(VLOOKUP($C49,'2025'!$C$8:$U$263,19,FALSE),0)</f>
        <v>1976569.0699999994</v>
      </c>
      <c r="G49" s="84">
        <f t="shared" si="6"/>
        <v>0.92411592582190472</v>
      </c>
      <c r="H49" s="85">
        <f t="shared" si="7"/>
        <v>2.4814435809877714E-4</v>
      </c>
      <c r="I49" s="86">
        <f t="shared" si="8"/>
        <v>-162306.60000000335</v>
      </c>
      <c r="J49" s="87">
        <f t="shared" si="9"/>
        <v>-7.5884074178095229E-2</v>
      </c>
      <c r="K49" s="82">
        <f>VLOOKUP($C49,'2025'!$C$273:$U$528,VLOOKUP($L$4,Master!$D$9:$G$20,4,FALSE),FALSE)</f>
        <v>630896.94000000029</v>
      </c>
      <c r="L49" s="83">
        <f>VLOOKUP($C49,'2025'!$C$8:$U$263,VLOOKUP($L$4,Master!$D$9:$G$20,4,FALSE),FALSE)</f>
        <v>523503.58000000013</v>
      </c>
      <c r="M49" s="154">
        <f t="shared" si="10"/>
        <v>0.82977669855238145</v>
      </c>
      <c r="N49" s="154">
        <f t="shared" si="11"/>
        <v>6.5722195997690021E-5</v>
      </c>
      <c r="O49" s="83">
        <f t="shared" si="12"/>
        <v>-107393.36000000016</v>
      </c>
      <c r="P49" s="87">
        <f t="shared" si="13"/>
        <v>-0.17022330144761855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579256.29</v>
      </c>
      <c r="F50" s="83">
        <f>IFERROR(VLOOKUP($C50,'2025'!$C$8:$U$263,19,FALSE),0)</f>
        <v>530474.00000000012</v>
      </c>
      <c r="G50" s="84">
        <f t="shared" si="6"/>
        <v>0.91578461754813245</v>
      </c>
      <c r="H50" s="85">
        <f t="shared" si="7"/>
        <v>6.6597283250056507E-5</v>
      </c>
      <c r="I50" s="86">
        <f t="shared" si="8"/>
        <v>-48782.289999999921</v>
      </c>
      <c r="J50" s="87">
        <f t="shared" si="9"/>
        <v>-8.4215382451867576E-2</v>
      </c>
      <c r="K50" s="82">
        <f>VLOOKUP($C50,'2025'!$C$273:$U$528,VLOOKUP($L$4,Master!$D$9:$G$20,4,FALSE),FALSE)</f>
        <v>167568.54999999993</v>
      </c>
      <c r="L50" s="83">
        <f>VLOOKUP($C50,'2025'!$C$8:$U$263,VLOOKUP($L$4,Master!$D$9:$G$20,4,FALSE),FALSE)</f>
        <v>131960.76999999999</v>
      </c>
      <c r="M50" s="154">
        <f t="shared" si="10"/>
        <v>0.7875032039126677</v>
      </c>
      <c r="N50" s="154">
        <f t="shared" si="11"/>
        <v>1.6566747432646195E-5</v>
      </c>
      <c r="O50" s="83">
        <f t="shared" si="12"/>
        <v>-35607.779999999941</v>
      </c>
      <c r="P50" s="87">
        <f t="shared" si="13"/>
        <v>-0.21249679608733235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833005.65000000014</v>
      </c>
      <c r="F51" s="83">
        <f>IFERROR(VLOOKUP($C51,'2025'!$C$8:$U$263,19,FALSE),0)</f>
        <v>740943.71</v>
      </c>
      <c r="G51" s="84">
        <f t="shared" si="6"/>
        <v>0.88948221419626605</v>
      </c>
      <c r="H51" s="85">
        <f t="shared" si="7"/>
        <v>9.3020276445627336E-5</v>
      </c>
      <c r="I51" s="86">
        <f t="shared" si="8"/>
        <v>-92061.940000000177</v>
      </c>
      <c r="J51" s="87">
        <f t="shared" si="9"/>
        <v>-0.11051778580373393</v>
      </c>
      <c r="K51" s="82">
        <f>VLOOKUP($C51,'2025'!$C$273:$U$528,VLOOKUP($L$4,Master!$D$9:$G$20,4,FALSE),FALSE)</f>
        <v>257355.51000000007</v>
      </c>
      <c r="L51" s="83">
        <f>VLOOKUP($C51,'2025'!$C$8:$U$263,VLOOKUP($L$4,Master!$D$9:$G$20,4,FALSE),FALSE)</f>
        <v>261528.18</v>
      </c>
      <c r="M51" s="154">
        <f t="shared" si="10"/>
        <v>1.0162136415886334</v>
      </c>
      <c r="N51" s="154">
        <f t="shared" si="11"/>
        <v>3.2833025334572021E-5</v>
      </c>
      <c r="O51" s="83">
        <f t="shared" si="12"/>
        <v>4172.6699999999255</v>
      </c>
      <c r="P51" s="87">
        <f t="shared" si="13"/>
        <v>1.6213641588633265E-2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526851.94999999984</v>
      </c>
      <c r="F52" s="83">
        <f>IFERROR(VLOOKUP($C52,'2025'!$C$8:$U$263,19,FALSE),0)</f>
        <v>354448.54999999993</v>
      </c>
      <c r="G52" s="84">
        <f t="shared" si="6"/>
        <v>0.67276689400124656</v>
      </c>
      <c r="H52" s="85">
        <f t="shared" si="7"/>
        <v>4.4498524870063014E-5</v>
      </c>
      <c r="I52" s="86">
        <f t="shared" si="8"/>
        <v>-172403.39999999991</v>
      </c>
      <c r="J52" s="87">
        <f t="shared" si="9"/>
        <v>-0.32723310599875344</v>
      </c>
      <c r="K52" s="82">
        <f>VLOOKUP($C52,'2025'!$C$273:$U$528,VLOOKUP($L$4,Master!$D$9:$G$20,4,FALSE),FALSE)</f>
        <v>176738.78999999995</v>
      </c>
      <c r="L52" s="83">
        <f>VLOOKUP($C52,'2025'!$C$8:$U$263,VLOOKUP($L$4,Master!$D$9:$G$20,4,FALSE),FALSE)</f>
        <v>90643.069999999978</v>
      </c>
      <c r="M52" s="154">
        <f t="shared" si="10"/>
        <v>0.51286460657561372</v>
      </c>
      <c r="N52" s="154">
        <f t="shared" si="11"/>
        <v>1.1379600522258767E-5</v>
      </c>
      <c r="O52" s="83">
        <f t="shared" si="12"/>
        <v>-86095.719999999972</v>
      </c>
      <c r="P52" s="87">
        <f t="shared" si="13"/>
        <v>-0.48713539342438633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4524601.29</v>
      </c>
      <c r="F53" s="83">
        <f>IFERROR(VLOOKUP($C53,'2025'!$C$8:$U$263,19,FALSE),0)</f>
        <v>3939623.9999999995</v>
      </c>
      <c r="G53" s="84">
        <f t="shared" si="6"/>
        <v>0.87071185890061031</v>
      </c>
      <c r="H53" s="85">
        <f t="shared" si="7"/>
        <v>4.9459211087955399E-4</v>
      </c>
      <c r="I53" s="86">
        <f t="shared" si="8"/>
        <v>-584977.2900000005</v>
      </c>
      <c r="J53" s="87">
        <f t="shared" si="9"/>
        <v>-0.12928814109938966</v>
      </c>
      <c r="K53" s="82">
        <f>VLOOKUP($C53,'2025'!$C$273:$U$528,VLOOKUP($L$4,Master!$D$9:$G$20,4,FALSE),FALSE)</f>
        <v>1149045.1500000001</v>
      </c>
      <c r="L53" s="83">
        <f>VLOOKUP($C53,'2025'!$C$8:$U$263,VLOOKUP($L$4,Master!$D$9:$G$20,4,FALSE),FALSE)</f>
        <v>1032743.4799999999</v>
      </c>
      <c r="M53" s="154">
        <f t="shared" si="10"/>
        <v>0.89878407301923668</v>
      </c>
      <c r="N53" s="154">
        <f t="shared" si="11"/>
        <v>1.2965368719712757E-4</v>
      </c>
      <c r="O53" s="83">
        <f t="shared" si="12"/>
        <v>-116301.67000000027</v>
      </c>
      <c r="P53" s="87">
        <f t="shared" si="13"/>
        <v>-0.10121592698076334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159290.81999999995</v>
      </c>
      <c r="F54" s="83">
        <f>IFERROR(VLOOKUP($C54,'2025'!$C$8:$U$263,19,FALSE),0)</f>
        <v>130509.69</v>
      </c>
      <c r="G54" s="84">
        <f t="shared" si="6"/>
        <v>0.8193170830560107</v>
      </c>
      <c r="H54" s="85">
        <f t="shared" si="7"/>
        <v>1.6384574534863282E-5</v>
      </c>
      <c r="I54" s="86">
        <f t="shared" si="8"/>
        <v>-28781.129999999946</v>
      </c>
      <c r="J54" s="87">
        <f t="shared" si="9"/>
        <v>-0.18068291694398933</v>
      </c>
      <c r="K54" s="82">
        <f>VLOOKUP($C54,'2025'!$C$273:$U$528,VLOOKUP($L$4,Master!$D$9:$G$20,4,FALSE),FALSE)</f>
        <v>46096.229999999989</v>
      </c>
      <c r="L54" s="83">
        <f>VLOOKUP($C54,'2025'!$C$8:$U$263,VLOOKUP($L$4,Master!$D$9:$G$20,4,FALSE),FALSE)</f>
        <v>51085.72</v>
      </c>
      <c r="M54" s="154">
        <f t="shared" si="10"/>
        <v>1.1082407389931892</v>
      </c>
      <c r="N54" s="154">
        <f t="shared" si="11"/>
        <v>6.4134531850252344E-6</v>
      </c>
      <c r="O54" s="83">
        <f t="shared" si="12"/>
        <v>4989.4900000000125</v>
      </c>
      <c r="P54" s="87">
        <f t="shared" si="13"/>
        <v>0.10824073899318912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265540.45999999996</v>
      </c>
      <c r="F55" s="83">
        <f>IFERROR(VLOOKUP($C55,'2025'!$C$8:$U$263,19,FALSE),0)</f>
        <v>222881.77000000002</v>
      </c>
      <c r="G55" s="84">
        <f t="shared" si="6"/>
        <v>0.83935144949285712</v>
      </c>
      <c r="H55" s="85">
        <f t="shared" si="7"/>
        <v>2.798124011349085E-5</v>
      </c>
      <c r="I55" s="86">
        <f t="shared" si="8"/>
        <v>-42658.689999999944</v>
      </c>
      <c r="J55" s="87">
        <f t="shared" si="9"/>
        <v>-0.16064855050714286</v>
      </c>
      <c r="K55" s="82">
        <f>VLOOKUP($C55,'2025'!$C$273:$U$528,VLOOKUP($L$4,Master!$D$9:$G$20,4,FALSE),FALSE)</f>
        <v>76293.33</v>
      </c>
      <c r="L55" s="83">
        <f>VLOOKUP($C55,'2025'!$C$8:$U$263,VLOOKUP($L$4,Master!$D$9:$G$20,4,FALSE),FALSE)</f>
        <v>60304.250000000007</v>
      </c>
      <c r="M55" s="154">
        <f t="shared" si="10"/>
        <v>0.79042624040659915</v>
      </c>
      <c r="N55" s="154">
        <f t="shared" si="11"/>
        <v>7.5707748512315779E-6</v>
      </c>
      <c r="O55" s="83">
        <f t="shared" si="12"/>
        <v>-15989.079999999994</v>
      </c>
      <c r="P55" s="87">
        <f t="shared" si="13"/>
        <v>-0.20957375959340083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268238.31999999995</v>
      </c>
      <c r="F56" s="83">
        <f>IFERROR(VLOOKUP($C56,'2025'!$C$8:$U$263,19,FALSE),0)</f>
        <v>325668.57999999996</v>
      </c>
      <c r="G56" s="84">
        <f t="shared" si="6"/>
        <v>1.2141016242571159</v>
      </c>
      <c r="H56" s="85">
        <f t="shared" si="7"/>
        <v>4.0885401863057722E-5</v>
      </c>
      <c r="I56" s="86">
        <f t="shared" si="8"/>
        <v>57430.260000000009</v>
      </c>
      <c r="J56" s="87">
        <f t="shared" si="9"/>
        <v>0.2141016242571159</v>
      </c>
      <c r="K56" s="82">
        <f>VLOOKUP($C56,'2025'!$C$273:$U$528,VLOOKUP($L$4,Master!$D$9:$G$20,4,FALSE),FALSE)</f>
        <v>78643.150000000009</v>
      </c>
      <c r="L56" s="83">
        <f>VLOOKUP($C56,'2025'!$C$8:$U$263,VLOOKUP($L$4,Master!$D$9:$G$20,4,FALSE),FALSE)</f>
        <v>85926.41</v>
      </c>
      <c r="M56" s="154">
        <f t="shared" si="10"/>
        <v>1.0926114989035915</v>
      </c>
      <c r="N56" s="154">
        <f t="shared" si="11"/>
        <v>1.0787457001531624E-5</v>
      </c>
      <c r="O56" s="83">
        <f t="shared" si="12"/>
        <v>7283.2599999999948</v>
      </c>
      <c r="P56" s="87">
        <f t="shared" si="13"/>
        <v>9.261149890359166E-2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514618.54999999993</v>
      </c>
      <c r="F57" s="83">
        <f>IFERROR(VLOOKUP($C57,'2025'!$C$8:$U$263,19,FALSE),0)</f>
        <v>293355.14</v>
      </c>
      <c r="G57" s="84">
        <f t="shared" si="6"/>
        <v>0.570043850926089</v>
      </c>
      <c r="H57" s="85">
        <f t="shared" si="7"/>
        <v>3.6828676525974842E-5</v>
      </c>
      <c r="I57" s="86">
        <f t="shared" si="8"/>
        <v>-221263.40999999992</v>
      </c>
      <c r="J57" s="87">
        <f t="shared" si="9"/>
        <v>-0.42995614907391105</v>
      </c>
      <c r="K57" s="82">
        <f>VLOOKUP($C57,'2025'!$C$273:$U$528,VLOOKUP($L$4,Master!$D$9:$G$20,4,FALSE),FALSE)</f>
        <v>121363.13</v>
      </c>
      <c r="L57" s="83">
        <f>VLOOKUP($C57,'2025'!$C$8:$U$263,VLOOKUP($L$4,Master!$D$9:$G$20,4,FALSE),FALSE)</f>
        <v>73685.06</v>
      </c>
      <c r="M57" s="154">
        <f t="shared" si="10"/>
        <v>0.6071453496626199</v>
      </c>
      <c r="N57" s="154">
        <f t="shared" si="11"/>
        <v>9.2506415245938686E-6</v>
      </c>
      <c r="O57" s="83">
        <f t="shared" si="12"/>
        <v>-47678.070000000007</v>
      </c>
      <c r="P57" s="87">
        <f t="shared" si="13"/>
        <v>-0.3928546503373801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732859.55</v>
      </c>
      <c r="F58" s="83">
        <f>IFERROR(VLOOKUP($C58,'2025'!$C$8:$U$263,19,FALSE),0)</f>
        <v>431788.35000000003</v>
      </c>
      <c r="G58" s="84">
        <f t="shared" si="6"/>
        <v>0.5891829478103956</v>
      </c>
      <c r="H58" s="85">
        <f t="shared" si="7"/>
        <v>5.4207993321113823E-5</v>
      </c>
      <c r="I58" s="86">
        <f t="shared" si="8"/>
        <v>-301071.2</v>
      </c>
      <c r="J58" s="87">
        <f t="shared" si="9"/>
        <v>-0.4108170521896044</v>
      </c>
      <c r="K58" s="82">
        <f>VLOOKUP($C58,'2025'!$C$273:$U$528,VLOOKUP($L$4,Master!$D$9:$G$20,4,FALSE),FALSE)</f>
        <v>219873.25000000003</v>
      </c>
      <c r="L58" s="83">
        <f>VLOOKUP($C58,'2025'!$C$8:$U$263,VLOOKUP($L$4,Master!$D$9:$G$20,4,FALSE),FALSE)</f>
        <v>125949.79000000004</v>
      </c>
      <c r="M58" s="154">
        <f t="shared" si="10"/>
        <v>0.57282907311371445</v>
      </c>
      <c r="N58" s="154">
        <f t="shared" si="11"/>
        <v>1.5812111130640023E-5</v>
      </c>
      <c r="O58" s="83">
        <f t="shared" si="12"/>
        <v>-93923.459999999992</v>
      </c>
      <c r="P58" s="87">
        <f t="shared" si="13"/>
        <v>-0.42717092688628555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198501.36999999997</v>
      </c>
      <c r="F59" s="83">
        <f>IFERROR(VLOOKUP($C59,'2025'!$C$8:$U$263,19,FALSE),0)</f>
        <v>225125.25</v>
      </c>
      <c r="G59" s="84">
        <f t="shared" si="6"/>
        <v>1.1341244143554277</v>
      </c>
      <c r="H59" s="85">
        <f t="shared" si="7"/>
        <v>2.8262893263364049E-5</v>
      </c>
      <c r="I59" s="86">
        <f t="shared" si="8"/>
        <v>26623.880000000034</v>
      </c>
      <c r="J59" s="87">
        <f t="shared" si="9"/>
        <v>0.13412441435542757</v>
      </c>
      <c r="K59" s="82">
        <f>VLOOKUP($C59,'2025'!$C$273:$U$528,VLOOKUP($L$4,Master!$D$9:$G$20,4,FALSE),FALSE)</f>
        <v>54428.259999999987</v>
      </c>
      <c r="L59" s="83">
        <f>VLOOKUP($C59,'2025'!$C$8:$U$263,VLOOKUP($L$4,Master!$D$9:$G$20,4,FALSE),FALSE)</f>
        <v>56485.280000000013</v>
      </c>
      <c r="M59" s="154">
        <f t="shared" si="10"/>
        <v>1.0377932346174583</v>
      </c>
      <c r="N59" s="154">
        <f t="shared" si="11"/>
        <v>7.0913300022597752E-6</v>
      </c>
      <c r="O59" s="83">
        <f t="shared" si="12"/>
        <v>2057.0200000000259</v>
      </c>
      <c r="P59" s="87">
        <f t="shared" si="13"/>
        <v>3.7793234617458399E-2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237360.53999999998</v>
      </c>
      <c r="F60" s="83">
        <f>IFERROR(VLOOKUP($C60,'2025'!$C$8:$U$263,19,FALSE),0)</f>
        <v>151741.69</v>
      </c>
      <c r="G60" s="84">
        <f t="shared" si="6"/>
        <v>0.63928776872516391</v>
      </c>
      <c r="H60" s="85">
        <f t="shared" si="7"/>
        <v>1.9050102945238155E-5</v>
      </c>
      <c r="I60" s="86">
        <f t="shared" si="8"/>
        <v>-85618.849999999977</v>
      </c>
      <c r="J60" s="87">
        <f t="shared" si="9"/>
        <v>-0.36071223127483609</v>
      </c>
      <c r="K60" s="82">
        <f>VLOOKUP($C60,'2025'!$C$273:$U$528,VLOOKUP($L$4,Master!$D$9:$G$20,4,FALSE),FALSE)</f>
        <v>65221.819999999978</v>
      </c>
      <c r="L60" s="83">
        <f>VLOOKUP($C60,'2025'!$C$8:$U$263,VLOOKUP($L$4,Master!$D$9:$G$20,4,FALSE),FALSE)</f>
        <v>51722.63</v>
      </c>
      <c r="M60" s="154">
        <f t="shared" si="10"/>
        <v>0.79302647488217926</v>
      </c>
      <c r="N60" s="154">
        <f t="shared" si="11"/>
        <v>6.4934127601878118E-6</v>
      </c>
      <c r="O60" s="83">
        <f t="shared" si="12"/>
        <v>-13499.189999999981</v>
      </c>
      <c r="P60" s="87">
        <f t="shared" si="13"/>
        <v>-0.20697352511782077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192896.37999999998</v>
      </c>
      <c r="F61" s="83">
        <f>IFERROR(VLOOKUP($C61,'2025'!$C$8:$U$263,19,FALSE),0)</f>
        <v>103305.13</v>
      </c>
      <c r="G61" s="84">
        <f t="shared" si="6"/>
        <v>0.53554727154547954</v>
      </c>
      <c r="H61" s="85">
        <f t="shared" si="7"/>
        <v>1.2969233183518719E-5</v>
      </c>
      <c r="I61" s="86">
        <f t="shared" si="8"/>
        <v>-89591.249999999971</v>
      </c>
      <c r="J61" s="87">
        <f t="shared" si="9"/>
        <v>-0.4644527284545204</v>
      </c>
      <c r="K61" s="82">
        <f>VLOOKUP($C61,'2025'!$C$273:$U$528,VLOOKUP($L$4,Master!$D$9:$G$20,4,FALSE),FALSE)</f>
        <v>53675.079999999994</v>
      </c>
      <c r="L61" s="83">
        <f>VLOOKUP($C61,'2025'!$C$8:$U$263,VLOOKUP($L$4,Master!$D$9:$G$20,4,FALSE),FALSE)</f>
        <v>29157.15</v>
      </c>
      <c r="M61" s="154">
        <f t="shared" si="10"/>
        <v>0.54321577163927848</v>
      </c>
      <c r="N61" s="154">
        <f t="shared" si="11"/>
        <v>3.6604753056971403E-6</v>
      </c>
      <c r="O61" s="83">
        <f t="shared" si="12"/>
        <v>-24517.929999999993</v>
      </c>
      <c r="P61" s="87">
        <f t="shared" si="13"/>
        <v>-0.45678422836072152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79326.790000000008</v>
      </c>
      <c r="F62" s="83">
        <f>IFERROR(VLOOKUP($C62,'2025'!$C$8:$U$263,19,FALSE),0)</f>
        <v>69318.12999999999</v>
      </c>
      <c r="G62" s="84">
        <f t="shared" si="6"/>
        <v>0.87383001379483505</v>
      </c>
      <c r="H62" s="85">
        <f t="shared" si="7"/>
        <v>8.7024041479398379E-6</v>
      </c>
      <c r="I62" s="86">
        <f t="shared" si="8"/>
        <v>-10008.660000000018</v>
      </c>
      <c r="J62" s="87">
        <f t="shared" si="9"/>
        <v>-0.12616998620516495</v>
      </c>
      <c r="K62" s="82">
        <f>VLOOKUP($C62,'2025'!$C$273:$U$528,VLOOKUP($L$4,Master!$D$9:$G$20,4,FALSE),FALSE)</f>
        <v>20807.370000000003</v>
      </c>
      <c r="L62" s="83">
        <f>VLOOKUP($C62,'2025'!$C$8:$U$263,VLOOKUP($L$4,Master!$D$9:$G$20,4,FALSE),FALSE)</f>
        <v>24838.44000000001</v>
      </c>
      <c r="M62" s="154">
        <f t="shared" si="10"/>
        <v>1.1937327975616334</v>
      </c>
      <c r="N62" s="154">
        <f t="shared" si="11"/>
        <v>3.1182916112185214E-6</v>
      </c>
      <c r="O62" s="83">
        <f t="shared" si="12"/>
        <v>4031.070000000007</v>
      </c>
      <c r="P62" s="87">
        <f t="shared" si="13"/>
        <v>0.19373279756163353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50665.8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-50665.8</v>
      </c>
      <c r="J63" s="87">
        <f t="shared" si="9"/>
        <v>-1</v>
      </c>
      <c r="K63" s="82">
        <f>VLOOKUP($C63,'2025'!$C$273:$U$528,VLOOKUP($L$4,Master!$D$9:$G$20,4,FALSE),FALSE)</f>
        <v>24783.890000000003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-24783.890000000003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740895.79</v>
      </c>
      <c r="F64" s="83">
        <f>IFERROR(VLOOKUP($C64,'2025'!$C$8:$U$263,19,FALSE),0)</f>
        <v>93740.42</v>
      </c>
      <c r="G64" s="84">
        <f t="shared" si="6"/>
        <v>0.12652308363096515</v>
      </c>
      <c r="H64" s="85">
        <f t="shared" si="7"/>
        <v>1.1768451050794687E-5</v>
      </c>
      <c r="I64" s="86">
        <f t="shared" si="8"/>
        <v>-647155.37</v>
      </c>
      <c r="J64" s="87">
        <f t="shared" si="9"/>
        <v>-0.87347691636903479</v>
      </c>
      <c r="K64" s="82">
        <f>VLOOKUP($C64,'2025'!$C$273:$U$528,VLOOKUP($L$4,Master!$D$9:$G$20,4,FALSE),FALSE)</f>
        <v>367072.16</v>
      </c>
      <c r="L64" s="83">
        <f>VLOOKUP($C64,'2025'!$C$8:$U$263,VLOOKUP($L$4,Master!$D$9:$G$20,4,FALSE),FALSE)</f>
        <v>0</v>
      </c>
      <c r="M64" s="154">
        <f t="shared" si="10"/>
        <v>0</v>
      </c>
      <c r="N64" s="154">
        <f t="shared" si="11"/>
        <v>0</v>
      </c>
      <c r="O64" s="83">
        <f t="shared" si="12"/>
        <v>-367072.16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635139.75</v>
      </c>
      <c r="F65" s="83">
        <f>IFERROR(VLOOKUP($C65,'2025'!$C$8:$U$263,19,FALSE),0)</f>
        <v>510489.13999999996</v>
      </c>
      <c r="G65" s="84">
        <f t="shared" si="6"/>
        <v>0.80374301876083165</v>
      </c>
      <c r="H65" s="85">
        <f t="shared" si="7"/>
        <v>6.4088324503477529E-5</v>
      </c>
      <c r="I65" s="86">
        <f t="shared" si="8"/>
        <v>-124650.61000000004</v>
      </c>
      <c r="J65" s="87">
        <f t="shared" si="9"/>
        <v>-0.19625698123916829</v>
      </c>
      <c r="K65" s="82">
        <f>VLOOKUP($C65,'2025'!$C$273:$U$528,VLOOKUP($L$4,Master!$D$9:$G$20,4,FALSE),FALSE)</f>
        <v>177780.66000000003</v>
      </c>
      <c r="L65" s="83">
        <f>VLOOKUP($C65,'2025'!$C$8:$U$263,VLOOKUP($L$4,Master!$D$9:$G$20,4,FALSE),FALSE)</f>
        <v>181628.09000000003</v>
      </c>
      <c r="M65" s="154">
        <f t="shared" si="10"/>
        <v>1.0216414428881071</v>
      </c>
      <c r="N65" s="154">
        <f t="shared" si="11"/>
        <v>2.280213046425792E-5</v>
      </c>
      <c r="O65" s="83">
        <f t="shared" si="12"/>
        <v>3847.429999999993</v>
      </c>
      <c r="P65" s="87">
        <f t="shared" si="13"/>
        <v>2.1641442888107133E-2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400298.99000000005</v>
      </c>
      <c r="F66" s="83">
        <f>IFERROR(VLOOKUP($C66,'2025'!$C$8:$U$263,19,FALSE),0)</f>
        <v>116013.81</v>
      </c>
      <c r="G66" s="84">
        <f t="shared" si="6"/>
        <v>0.28981789337015312</v>
      </c>
      <c r="H66" s="85">
        <f t="shared" si="7"/>
        <v>1.45647186581967E-5</v>
      </c>
      <c r="I66" s="86">
        <f t="shared" si="8"/>
        <v>-284285.18000000005</v>
      </c>
      <c r="J66" s="87">
        <f t="shared" si="9"/>
        <v>-0.71018210662984693</v>
      </c>
      <c r="K66" s="82">
        <f>VLOOKUP($C66,'2025'!$C$273:$U$528,VLOOKUP($L$4,Master!$D$9:$G$20,4,FALSE),FALSE)</f>
        <v>40359.520000000011</v>
      </c>
      <c r="L66" s="83">
        <f>VLOOKUP($C66,'2025'!$C$8:$U$263,VLOOKUP($L$4,Master!$D$9:$G$20,4,FALSE),FALSE)</f>
        <v>30632.5</v>
      </c>
      <c r="M66" s="154">
        <f t="shared" si="10"/>
        <v>0.75899069166332978</v>
      </c>
      <c r="N66" s="154">
        <f t="shared" si="11"/>
        <v>3.8456951314434934E-6</v>
      </c>
      <c r="O66" s="83">
        <f t="shared" si="12"/>
        <v>-9727.0200000000114</v>
      </c>
      <c r="P66" s="87">
        <f t="shared" si="13"/>
        <v>-0.24100930833667022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313930.65999999992</v>
      </c>
      <c r="F67" s="83">
        <f>IFERROR(VLOOKUP($C67,'2025'!$C$8:$U$263,19,FALSE),0)</f>
        <v>336998.51999999996</v>
      </c>
      <c r="G67" s="84">
        <f t="shared" si="6"/>
        <v>1.0734807489016844</v>
      </c>
      <c r="H67" s="85">
        <f t="shared" si="7"/>
        <v>4.2307796218645635E-5</v>
      </c>
      <c r="I67" s="86">
        <f t="shared" si="8"/>
        <v>23067.860000000044</v>
      </c>
      <c r="J67" s="87">
        <f t="shared" si="9"/>
        <v>7.3480748901684378E-2</v>
      </c>
      <c r="K67" s="82">
        <f>VLOOKUP($C67,'2025'!$C$273:$U$528,VLOOKUP($L$4,Master!$D$9:$G$20,4,FALSE),FALSE)</f>
        <v>77114.499999999985</v>
      </c>
      <c r="L67" s="83">
        <f>VLOOKUP($C67,'2025'!$C$8:$U$263,VLOOKUP($L$4,Master!$D$9:$G$20,4,FALSE),FALSE)</f>
        <v>84333.159999999989</v>
      </c>
      <c r="M67" s="154">
        <f t="shared" si="10"/>
        <v>1.0936096324296987</v>
      </c>
      <c r="N67" s="154">
        <f t="shared" si="11"/>
        <v>1.0587435659226151E-5</v>
      </c>
      <c r="O67" s="83">
        <f t="shared" si="12"/>
        <v>7218.6600000000035</v>
      </c>
      <c r="P67" s="87">
        <f t="shared" si="13"/>
        <v>9.3609632429698761E-2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85833.81</v>
      </c>
      <c r="F68" s="83">
        <f>IFERROR(VLOOKUP($C68,'2025'!$C$8:$U$263,19,FALSE),0)</f>
        <v>0</v>
      </c>
      <c r="G68" s="84">
        <f t="shared" si="6"/>
        <v>0</v>
      </c>
      <c r="H68" s="85">
        <f t="shared" si="7"/>
        <v>0</v>
      </c>
      <c r="I68" s="86">
        <f t="shared" si="8"/>
        <v>-85833.81</v>
      </c>
      <c r="J68" s="87">
        <f t="shared" si="9"/>
        <v>-1</v>
      </c>
      <c r="K68" s="82">
        <f>VLOOKUP($C68,'2025'!$C$273:$U$528,VLOOKUP($L$4,Master!$D$9:$G$20,4,FALSE),FALSE)</f>
        <v>33759.69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-33759.69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2249595.7100000004</v>
      </c>
      <c r="F69" s="83">
        <f>IFERROR(VLOOKUP($C69,'2025'!$C$8:$U$263,19,FALSE),0)</f>
        <v>1243680.48</v>
      </c>
      <c r="G69" s="84">
        <f t="shared" si="6"/>
        <v>0.55284621786552024</v>
      </c>
      <c r="H69" s="85">
        <f t="shared" si="7"/>
        <v>1.5613534536871972E-4</v>
      </c>
      <c r="I69" s="86">
        <f t="shared" si="8"/>
        <v>-1005915.2300000004</v>
      </c>
      <c r="J69" s="87">
        <f t="shared" si="9"/>
        <v>-0.44715378213447976</v>
      </c>
      <c r="K69" s="82">
        <f>VLOOKUP($C69,'2025'!$C$273:$U$528,VLOOKUP($L$4,Master!$D$9:$G$20,4,FALSE),FALSE)</f>
        <v>676509.4</v>
      </c>
      <c r="L69" s="83">
        <f>VLOOKUP($C69,'2025'!$C$8:$U$263,VLOOKUP($L$4,Master!$D$9:$G$20,4,FALSE),FALSE)</f>
        <v>391538.90999999992</v>
      </c>
      <c r="M69" s="154">
        <f t="shared" si="10"/>
        <v>0.57876344364172905</v>
      </c>
      <c r="N69" s="154">
        <f t="shared" si="11"/>
        <v>4.9154958947447698E-5</v>
      </c>
      <c r="O69" s="83">
        <f t="shared" si="12"/>
        <v>-284970.49000000011</v>
      </c>
      <c r="P69" s="87">
        <f t="shared" si="13"/>
        <v>-0.42123655635827101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260469.87</v>
      </c>
      <c r="F70" s="83">
        <f>IFERROR(VLOOKUP($C70,'2025'!$C$8:$U$263,19,FALSE),0)</f>
        <v>140329.5</v>
      </c>
      <c r="G70" s="84">
        <f t="shared" si="6"/>
        <v>0.53875521187920894</v>
      </c>
      <c r="H70" s="85">
        <f t="shared" si="7"/>
        <v>1.7617382680091396E-5</v>
      </c>
      <c r="I70" s="86">
        <f t="shared" si="8"/>
        <v>-120140.37</v>
      </c>
      <c r="J70" s="87">
        <f t="shared" si="9"/>
        <v>-0.46124478812079106</v>
      </c>
      <c r="K70" s="82">
        <f>VLOOKUP($C70,'2025'!$C$273:$U$528,VLOOKUP($L$4,Master!$D$9:$G$20,4,FALSE),FALSE)</f>
        <v>68842.930000000008</v>
      </c>
      <c r="L70" s="83">
        <f>VLOOKUP($C70,'2025'!$C$8:$U$263,VLOOKUP($L$4,Master!$D$9:$G$20,4,FALSE),FALSE)</f>
        <v>38441.479999999996</v>
      </c>
      <c r="M70" s="154">
        <f t="shared" si="10"/>
        <v>0.5583940137353246</v>
      </c>
      <c r="N70" s="154">
        <f t="shared" si="11"/>
        <v>4.8260576995505556E-6</v>
      </c>
      <c r="O70" s="83">
        <f t="shared" si="12"/>
        <v>-30401.450000000012</v>
      </c>
      <c r="P70" s="87">
        <f t="shared" si="13"/>
        <v>-0.4416059862646754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4646261.25</v>
      </c>
      <c r="F71" s="83">
        <f>IFERROR(VLOOKUP($C71,'2025'!$C$8:$U$263,19,FALSE),0)</f>
        <v>3764955.9799999995</v>
      </c>
      <c r="G71" s="84">
        <f t="shared" si="6"/>
        <v>0.81031947568596141</v>
      </c>
      <c r="H71" s="85">
        <f t="shared" si="7"/>
        <v>4.7266376829788832E-4</v>
      </c>
      <c r="I71" s="86">
        <f t="shared" si="8"/>
        <v>-881305.27000000048</v>
      </c>
      <c r="J71" s="87">
        <f t="shared" si="9"/>
        <v>-0.18968052431403862</v>
      </c>
      <c r="K71" s="82">
        <f>VLOOKUP($C71,'2025'!$C$273:$U$528,VLOOKUP($L$4,Master!$D$9:$G$20,4,FALSE),FALSE)</f>
        <v>1256741.8200000003</v>
      </c>
      <c r="L71" s="83">
        <f>VLOOKUP($C71,'2025'!$C$8:$U$263,VLOOKUP($L$4,Master!$D$9:$G$20,4,FALSE),FALSE)</f>
        <v>1012111.5699999998</v>
      </c>
      <c r="M71" s="154">
        <f t="shared" si="10"/>
        <v>0.805345659620048</v>
      </c>
      <c r="N71" s="154">
        <f t="shared" si="11"/>
        <v>1.2706349586963616E-4</v>
      </c>
      <c r="O71" s="83">
        <f t="shared" si="12"/>
        <v>-244630.25000000047</v>
      </c>
      <c r="P71" s="87">
        <f t="shared" si="13"/>
        <v>-0.19465434037995202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145304.04999999999</v>
      </c>
      <c r="F72" s="83">
        <f>IFERROR(VLOOKUP($C72,'2025'!$C$8:$U$263,19,FALSE),0)</f>
        <v>132758.12</v>
      </c>
      <c r="G72" s="84">
        <f t="shared" si="6"/>
        <v>0.91365739633547727</v>
      </c>
      <c r="H72" s="85">
        <f t="shared" si="7"/>
        <v>1.6666849122454616E-5</v>
      </c>
      <c r="I72" s="86">
        <f t="shared" si="8"/>
        <v>-12545.929999999993</v>
      </c>
      <c r="J72" s="87">
        <f t="shared" si="9"/>
        <v>-8.6342603664522732E-2</v>
      </c>
      <c r="K72" s="82">
        <f>VLOOKUP($C72,'2025'!$C$273:$U$528,VLOOKUP($L$4,Master!$D$9:$G$20,4,FALSE),FALSE)</f>
        <v>40764.679999999993</v>
      </c>
      <c r="L72" s="83">
        <f>VLOOKUP($C72,'2025'!$C$8:$U$263,VLOOKUP($L$4,Master!$D$9:$G$20,4,FALSE),FALSE)</f>
        <v>46313.409999999989</v>
      </c>
      <c r="M72" s="154">
        <f t="shared" si="10"/>
        <v>1.1361161181689639</v>
      </c>
      <c r="N72" s="154">
        <f t="shared" si="11"/>
        <v>5.8143231978306163E-6</v>
      </c>
      <c r="O72" s="83">
        <f t="shared" si="12"/>
        <v>5548.7299999999959</v>
      </c>
      <c r="P72" s="87">
        <f t="shared" si="13"/>
        <v>0.13611611816896385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4858772.0399999991</v>
      </c>
      <c r="F73" s="83">
        <f>IFERROR(VLOOKUP($C73,'2025'!$C$8:$U$263,19,FALSE),0)</f>
        <v>4045043.2700000005</v>
      </c>
      <c r="G73" s="84">
        <f t="shared" si="6"/>
        <v>0.83252378104983116</v>
      </c>
      <c r="H73" s="85">
        <f t="shared" si="7"/>
        <v>5.0782675948477169E-4</v>
      </c>
      <c r="I73" s="86">
        <f t="shared" si="8"/>
        <v>-813728.76999999862</v>
      </c>
      <c r="J73" s="87">
        <f t="shared" si="9"/>
        <v>-0.1674762189501689</v>
      </c>
      <c r="K73" s="82">
        <f>VLOOKUP($C73,'2025'!$C$273:$U$528,VLOOKUP($L$4,Master!$D$9:$G$20,4,FALSE),FALSE)</f>
        <v>1321479.03</v>
      </c>
      <c r="L73" s="83">
        <f>VLOOKUP($C73,'2025'!$C$8:$U$263,VLOOKUP($L$4,Master!$D$9:$G$20,4,FALSE),FALSE)</f>
        <v>1227270.6600000001</v>
      </c>
      <c r="M73" s="154">
        <f t="shared" si="10"/>
        <v>0.92870990166223077</v>
      </c>
      <c r="N73" s="154">
        <f t="shared" si="11"/>
        <v>1.5407520777362092E-4</v>
      </c>
      <c r="O73" s="83">
        <f t="shared" si="12"/>
        <v>-94208.369999999879</v>
      </c>
      <c r="P73" s="87">
        <f t="shared" si="13"/>
        <v>-7.1290098337769212E-2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26981373.54999999</v>
      </c>
      <c r="F74" s="83">
        <f>IFERROR(VLOOKUP($C74,'2025'!$C$8:$U$263,19,FALSE),0)</f>
        <v>26969248.539999999</v>
      </c>
      <c r="G74" s="84">
        <f t="shared" ref="G74:G137" si="14">IFERROR(F74/E74,0)</f>
        <v>0.99955061553936375</v>
      </c>
      <c r="H74" s="85">
        <f t="shared" ref="H74:H137" si="15">F74/$D$4</f>
        <v>3.3857996509905341E-3</v>
      </c>
      <c r="I74" s="86">
        <f t="shared" ref="I74:I137" si="16">F74-E74</f>
        <v>-12125.009999990463</v>
      </c>
      <c r="J74" s="87">
        <f t="shared" ref="J74:J137" si="17">IFERROR(I74/E74,0)</f>
        <v>-4.4938446063619574E-4</v>
      </c>
      <c r="K74" s="82">
        <f>VLOOKUP($C74,'2025'!$C$273:$U$528,VLOOKUP($L$4,Master!$D$9:$G$20,4,FALSE),FALSE)</f>
        <v>7233884.3999999985</v>
      </c>
      <c r="L74" s="83">
        <f>VLOOKUP($C74,'2025'!$C$8:$U$263,VLOOKUP($L$4,Master!$D$9:$G$20,4,FALSE),FALSE)</f>
        <v>7244117.8799999971</v>
      </c>
      <c r="M74" s="154">
        <f t="shared" ref="M74:M137" si="18">IFERROR(L74/K74,0)</f>
        <v>1.0014146590454223</v>
      </c>
      <c r="N74" s="154">
        <f t="shared" ref="N74:N137" si="19">L74/$D$4</f>
        <v>9.094480980239532E-4</v>
      </c>
      <c r="O74" s="83">
        <f t="shared" ref="O74:O137" si="20">L74-K74</f>
        <v>10233.479999998584</v>
      </c>
      <c r="P74" s="87">
        <f t="shared" ref="P74:P137" si="21">IFERROR(O74/K74,0)</f>
        <v>1.4146590454222059E-3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32078.070000000003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-32078.070000000003</v>
      </c>
      <c r="J75" s="87">
        <f t="shared" si="17"/>
        <v>-1</v>
      </c>
      <c r="K75" s="82">
        <f>VLOOKUP($C75,'2025'!$C$273:$U$528,VLOOKUP($L$4,Master!$D$9:$G$20,4,FALSE),FALSE)</f>
        <v>17467.240000000002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-17467.240000000002</v>
      </c>
      <c r="P75" s="87">
        <f t="shared" si="21"/>
        <v>-1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1715748.68</v>
      </c>
      <c r="F76" s="83">
        <f>IFERROR(VLOOKUP($C76,'2025'!$C$8:$U$263,19,FALSE),0)</f>
        <v>1821789.8699999999</v>
      </c>
      <c r="G76" s="84">
        <f t="shared" si="14"/>
        <v>1.0618046169792186</v>
      </c>
      <c r="H76" s="85">
        <f t="shared" si="15"/>
        <v>2.2871291711652896E-4</v>
      </c>
      <c r="I76" s="86">
        <f t="shared" si="16"/>
        <v>106041.18999999994</v>
      </c>
      <c r="J76" s="87">
        <f t="shared" si="17"/>
        <v>6.180461697921863E-2</v>
      </c>
      <c r="K76" s="82">
        <f>VLOOKUP($C76,'2025'!$C$273:$U$528,VLOOKUP($L$4,Master!$D$9:$G$20,4,FALSE),FALSE)</f>
        <v>757290.23</v>
      </c>
      <c r="L76" s="83">
        <f>VLOOKUP($C76,'2025'!$C$8:$U$263,VLOOKUP($L$4,Master!$D$9:$G$20,4,FALSE),FALSE)</f>
        <v>1445053.5699999998</v>
      </c>
      <c r="M76" s="154">
        <f t="shared" si="18"/>
        <v>1.9081899023046949</v>
      </c>
      <c r="N76" s="154">
        <f t="shared" si="19"/>
        <v>1.8141632184196649E-4</v>
      </c>
      <c r="O76" s="83">
        <f t="shared" si="20"/>
        <v>687763.33999999985</v>
      </c>
      <c r="P76" s="87">
        <f t="shared" si="21"/>
        <v>0.90818990230469476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2327051.17</v>
      </c>
      <c r="F77" s="83">
        <f>IFERROR(VLOOKUP($C77,'2025'!$C$8:$U$263,19,FALSE),0)</f>
        <v>1757999.4</v>
      </c>
      <c r="G77" s="84">
        <f t="shared" si="14"/>
        <v>0.75546228749237176</v>
      </c>
      <c r="H77" s="85">
        <f t="shared" si="15"/>
        <v>2.2070447184071107E-4</v>
      </c>
      <c r="I77" s="86">
        <f t="shared" si="16"/>
        <v>-569051.77</v>
      </c>
      <c r="J77" s="87">
        <f t="shared" si="17"/>
        <v>-0.24453771250762829</v>
      </c>
      <c r="K77" s="82">
        <f>VLOOKUP($C77,'2025'!$C$273:$U$528,VLOOKUP($L$4,Master!$D$9:$G$20,4,FALSE),FALSE)</f>
        <v>656598.08999999985</v>
      </c>
      <c r="L77" s="83">
        <f>VLOOKUP($C77,'2025'!$C$8:$U$263,VLOOKUP($L$4,Master!$D$9:$G$20,4,FALSE),FALSE)</f>
        <v>425320.89</v>
      </c>
      <c r="M77" s="154">
        <f t="shared" si="18"/>
        <v>0.64776443379541371</v>
      </c>
      <c r="N77" s="154">
        <f t="shared" si="19"/>
        <v>5.339604916262837E-5</v>
      </c>
      <c r="O77" s="83">
        <f t="shared" si="20"/>
        <v>-231277.19999999984</v>
      </c>
      <c r="P77" s="87">
        <f t="shared" si="21"/>
        <v>-0.35223556620458624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881618.3899999999</v>
      </c>
      <c r="F78" s="83">
        <f>IFERROR(VLOOKUP($C78,'2025'!$C$8:$U$263,19,FALSE),0)</f>
        <v>62891.020000000004</v>
      </c>
      <c r="G78" s="84">
        <f t="shared" si="14"/>
        <v>7.1335875831718992E-2</v>
      </c>
      <c r="H78" s="85">
        <f t="shared" si="15"/>
        <v>7.8955256484294583E-6</v>
      </c>
      <c r="I78" s="86">
        <f t="shared" si="16"/>
        <v>-818727.36999999988</v>
      </c>
      <c r="J78" s="87">
        <f t="shared" si="17"/>
        <v>-0.92866412416828104</v>
      </c>
      <c r="K78" s="82">
        <f>VLOOKUP($C78,'2025'!$C$273:$U$528,VLOOKUP($L$4,Master!$D$9:$G$20,4,FALSE),FALSE)</f>
        <v>282827.28000000003</v>
      </c>
      <c r="L78" s="83">
        <f>VLOOKUP($C78,'2025'!$C$8:$U$263,VLOOKUP($L$4,Master!$D$9:$G$20,4,FALSE),FALSE)</f>
        <v>3089.8700000000003</v>
      </c>
      <c r="M78" s="154">
        <f t="shared" si="18"/>
        <v>1.0924936236702485E-2</v>
      </c>
      <c r="N78" s="154">
        <f t="shared" si="19"/>
        <v>3.8791146709518672E-7</v>
      </c>
      <c r="O78" s="83">
        <f t="shared" si="20"/>
        <v>-279737.41000000003</v>
      </c>
      <c r="P78" s="87">
        <f t="shared" si="21"/>
        <v>-0.98907506376329757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3135396.7800000012</v>
      </c>
      <c r="F79" s="83">
        <f>IFERROR(VLOOKUP($C79,'2025'!$C$8:$U$263,19,FALSE),0)</f>
        <v>2587712.0299999998</v>
      </c>
      <c r="G79" s="84">
        <f t="shared" si="14"/>
        <v>0.82532202830162971</v>
      </c>
      <c r="H79" s="85">
        <f t="shared" si="15"/>
        <v>3.2486906244507492E-4</v>
      </c>
      <c r="I79" s="86">
        <f t="shared" si="16"/>
        <v>-547684.7500000014</v>
      </c>
      <c r="J79" s="87">
        <f t="shared" si="17"/>
        <v>-0.17467797169837024</v>
      </c>
      <c r="K79" s="82">
        <f>VLOOKUP($C79,'2025'!$C$273:$U$528,VLOOKUP($L$4,Master!$D$9:$G$20,4,FALSE),FALSE)</f>
        <v>829327.01</v>
      </c>
      <c r="L79" s="83">
        <f>VLOOKUP($C79,'2025'!$C$8:$U$263,VLOOKUP($L$4,Master!$D$9:$G$20,4,FALSE),FALSE)</f>
        <v>845254.2699999999</v>
      </c>
      <c r="M79" s="154">
        <f t="shared" si="18"/>
        <v>1.0192050419291179</v>
      </c>
      <c r="N79" s="154">
        <f t="shared" si="19"/>
        <v>1.0611573430085117E-4</v>
      </c>
      <c r="O79" s="83">
        <f t="shared" si="20"/>
        <v>15927.259999999893</v>
      </c>
      <c r="P79" s="87">
        <f t="shared" si="21"/>
        <v>1.9205041929117796E-2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1372344.3200000003</v>
      </c>
      <c r="F80" s="83">
        <f>IFERROR(VLOOKUP($C80,'2025'!$C$8:$U$263,19,FALSE),0)</f>
        <v>903950.22</v>
      </c>
      <c r="G80" s="84">
        <f t="shared" si="14"/>
        <v>0.65869053912067765</v>
      </c>
      <c r="H80" s="85">
        <f t="shared" si="15"/>
        <v>1.1348459838802821E-4</v>
      </c>
      <c r="I80" s="86">
        <f t="shared" si="16"/>
        <v>-468394.10000000033</v>
      </c>
      <c r="J80" s="87">
        <f t="shared" si="17"/>
        <v>-0.34130946087932235</v>
      </c>
      <c r="K80" s="82">
        <f>VLOOKUP($C80,'2025'!$C$273:$U$528,VLOOKUP($L$4,Master!$D$9:$G$20,4,FALSE),FALSE)</f>
        <v>360636.10000000009</v>
      </c>
      <c r="L80" s="83">
        <f>VLOOKUP($C80,'2025'!$C$8:$U$263,VLOOKUP($L$4,Master!$D$9:$G$20,4,FALSE),FALSE)</f>
        <v>548000.1</v>
      </c>
      <c r="M80" s="154">
        <f t="shared" si="18"/>
        <v>1.5195375615474986</v>
      </c>
      <c r="N80" s="154">
        <f t="shared" si="19"/>
        <v>6.8797561955457346E-5</v>
      </c>
      <c r="O80" s="83">
        <f t="shared" si="20"/>
        <v>187363.99999999988</v>
      </c>
      <c r="P80" s="87">
        <f t="shared" si="21"/>
        <v>0.51953756154749853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1412126.6300000001</v>
      </c>
      <c r="F81" s="83">
        <f>IFERROR(VLOOKUP($C81,'2025'!$C$8:$U$263,19,FALSE),0)</f>
        <v>822614.22</v>
      </c>
      <c r="G81" s="84">
        <f t="shared" si="14"/>
        <v>0.58253573194069708</v>
      </c>
      <c r="H81" s="85">
        <f t="shared" si="15"/>
        <v>1.0327343510683706E-4</v>
      </c>
      <c r="I81" s="86">
        <f t="shared" si="16"/>
        <v>-589512.41000000015</v>
      </c>
      <c r="J81" s="87">
        <f t="shared" si="17"/>
        <v>-0.41746426805930292</v>
      </c>
      <c r="K81" s="82">
        <f>VLOOKUP($C81,'2025'!$C$273:$U$528,VLOOKUP($L$4,Master!$D$9:$G$20,4,FALSE),FALSE)</f>
        <v>487420.57000000012</v>
      </c>
      <c r="L81" s="83">
        <f>VLOOKUP($C81,'2025'!$C$8:$U$263,VLOOKUP($L$4,Master!$D$9:$G$20,4,FALSE),FALSE)</f>
        <v>406440.62</v>
      </c>
      <c r="M81" s="154">
        <f t="shared" si="18"/>
        <v>0.83386021234187935</v>
      </c>
      <c r="N81" s="154">
        <f t="shared" si="19"/>
        <v>5.1025763928992893E-5</v>
      </c>
      <c r="O81" s="83">
        <f t="shared" si="20"/>
        <v>-80979.950000000128</v>
      </c>
      <c r="P81" s="87">
        <f t="shared" si="21"/>
        <v>-0.1661397876581206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14138823.070000004</v>
      </c>
      <c r="F82" s="83">
        <f>IFERROR(VLOOKUP($C82,'2025'!$C$8:$U$263,19,FALSE),0)</f>
        <v>12955505.93</v>
      </c>
      <c r="G82" s="84">
        <f t="shared" si="14"/>
        <v>0.91630723900132915</v>
      </c>
      <c r="H82" s="85">
        <f t="shared" si="15"/>
        <v>1.6264727358324754E-3</v>
      </c>
      <c r="I82" s="86">
        <f t="shared" si="16"/>
        <v>-1183317.1400000043</v>
      </c>
      <c r="J82" s="87">
        <f t="shared" si="17"/>
        <v>-8.3692760998670873E-2</v>
      </c>
      <c r="K82" s="82">
        <f>VLOOKUP($C82,'2025'!$C$273:$U$528,VLOOKUP($L$4,Master!$D$9:$G$20,4,FALSE),FALSE)</f>
        <v>3764192.47</v>
      </c>
      <c r="L82" s="83">
        <f>VLOOKUP($C82,'2025'!$C$8:$U$263,VLOOKUP($L$4,Master!$D$9:$G$20,4,FALSE),FALSE)</f>
        <v>3964266.3799999985</v>
      </c>
      <c r="M82" s="154">
        <f t="shared" si="18"/>
        <v>1.0531518809398177</v>
      </c>
      <c r="N82" s="154">
        <f t="shared" si="19"/>
        <v>4.9768578853541545E-4</v>
      </c>
      <c r="O82" s="83">
        <f t="shared" si="20"/>
        <v>200073.90999999829</v>
      </c>
      <c r="P82" s="87">
        <f t="shared" si="21"/>
        <v>5.3151880939817688E-2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426698.87000000011</v>
      </c>
      <c r="F83" s="83">
        <f>IFERROR(VLOOKUP($C83,'2025'!$C$8:$U$263,19,FALSE),0)</f>
        <v>347584.19000000006</v>
      </c>
      <c r="G83" s="84">
        <f t="shared" si="14"/>
        <v>0.81458896293772698</v>
      </c>
      <c r="H83" s="85">
        <f t="shared" si="15"/>
        <v>4.3636752705451083E-5</v>
      </c>
      <c r="I83" s="86">
        <f t="shared" si="16"/>
        <v>-79114.680000000051</v>
      </c>
      <c r="J83" s="87">
        <f t="shared" si="17"/>
        <v>-0.18541103706227305</v>
      </c>
      <c r="K83" s="82">
        <f>VLOOKUP($C83,'2025'!$C$273:$U$528,VLOOKUP($L$4,Master!$D$9:$G$20,4,FALSE),FALSE)</f>
        <v>136805.39000000001</v>
      </c>
      <c r="L83" s="83">
        <f>VLOOKUP($C83,'2025'!$C$8:$U$263,VLOOKUP($L$4,Master!$D$9:$G$20,4,FALSE),FALSE)</f>
        <v>210121.93000000002</v>
      </c>
      <c r="M83" s="154">
        <f t="shared" si="18"/>
        <v>1.5359185043805657</v>
      </c>
      <c r="N83" s="154">
        <f t="shared" si="19"/>
        <v>2.637933186029578E-5</v>
      </c>
      <c r="O83" s="83">
        <f t="shared" si="20"/>
        <v>73316.540000000008</v>
      </c>
      <c r="P83" s="87">
        <f t="shared" si="21"/>
        <v>0.53591850438056576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413156.06</v>
      </c>
      <c r="F84" s="83">
        <f>IFERROR(VLOOKUP($C84,'2025'!$C$8:$U$263,19,FALSE),0)</f>
        <v>131980.66</v>
      </c>
      <c r="G84" s="84">
        <f t="shared" si="14"/>
        <v>0.3194450542489925</v>
      </c>
      <c r="H84" s="85">
        <f t="shared" si="15"/>
        <v>1.6569244482386321E-5</v>
      </c>
      <c r="I84" s="86">
        <f t="shared" si="16"/>
        <v>-281175.40000000002</v>
      </c>
      <c r="J84" s="87">
        <f t="shared" si="17"/>
        <v>-0.68055494575100761</v>
      </c>
      <c r="K84" s="82">
        <f>VLOOKUP($C84,'2025'!$C$273:$U$528,VLOOKUP($L$4,Master!$D$9:$G$20,4,FALSE),FALSE)</f>
        <v>140066.64000000001</v>
      </c>
      <c r="L84" s="83">
        <f>VLOOKUP($C84,'2025'!$C$8:$U$263,VLOOKUP($L$4,Master!$D$9:$G$20,4,FALSE),FALSE)</f>
        <v>63737.03</v>
      </c>
      <c r="M84" s="154">
        <f t="shared" si="18"/>
        <v>0.45504789720093231</v>
      </c>
      <c r="N84" s="154">
        <f t="shared" si="19"/>
        <v>8.0017362593215662E-6</v>
      </c>
      <c r="O84" s="83">
        <f t="shared" si="20"/>
        <v>-76329.610000000015</v>
      </c>
      <c r="P84" s="87">
        <f t="shared" si="21"/>
        <v>-0.54495210279906769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1377161.8499999999</v>
      </c>
      <c r="F85" s="83">
        <f>IFERROR(VLOOKUP($C85,'2025'!$C$8:$U$263,19,FALSE),0)</f>
        <v>806738.45</v>
      </c>
      <c r="G85" s="84">
        <f t="shared" si="14"/>
        <v>0.58579784939584267</v>
      </c>
      <c r="H85" s="85">
        <f t="shared" si="15"/>
        <v>1.0128034373666105E-4</v>
      </c>
      <c r="I85" s="86">
        <f t="shared" si="16"/>
        <v>-570423.39999999991</v>
      </c>
      <c r="J85" s="87">
        <f t="shared" si="17"/>
        <v>-0.41420215060415738</v>
      </c>
      <c r="K85" s="82">
        <f>VLOOKUP($C85,'2025'!$C$273:$U$528,VLOOKUP($L$4,Master!$D$9:$G$20,4,FALSE),FALSE)</f>
        <v>550744.94999999995</v>
      </c>
      <c r="L85" s="83">
        <f>VLOOKUP($C85,'2025'!$C$8:$U$263,VLOOKUP($L$4,Master!$D$9:$G$20,4,FALSE),FALSE)</f>
        <v>435453.49</v>
      </c>
      <c r="M85" s="154">
        <f t="shared" si="18"/>
        <v>0.79066270149186124</v>
      </c>
      <c r="N85" s="154">
        <f t="shared" si="19"/>
        <v>5.4668125894493682E-5</v>
      </c>
      <c r="O85" s="83">
        <f t="shared" si="20"/>
        <v>-115291.45999999996</v>
      </c>
      <c r="P85" s="87">
        <f t="shared" si="21"/>
        <v>-0.20933729850813879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111781.69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-111781.69</v>
      </c>
      <c r="J86" s="87">
        <f t="shared" si="17"/>
        <v>-1</v>
      </c>
      <c r="K86" s="82">
        <f>VLOOKUP($C86,'2025'!$C$273:$U$528,VLOOKUP($L$4,Master!$D$9:$G$20,4,FALSE),FALSE)</f>
        <v>44263.950000000004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-44263.950000000004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884697.48</v>
      </c>
      <c r="F87" s="83">
        <f>IFERROR(VLOOKUP($C87,'2025'!$C$8:$U$263,19,FALSE),0)</f>
        <v>558882.65</v>
      </c>
      <c r="G87" s="84">
        <f t="shared" si="14"/>
        <v>0.63172176097980981</v>
      </c>
      <c r="H87" s="85">
        <f t="shared" si="15"/>
        <v>7.0163789640193835E-5</v>
      </c>
      <c r="I87" s="86">
        <f t="shared" si="16"/>
        <v>-325814.82999999996</v>
      </c>
      <c r="J87" s="87">
        <f t="shared" si="17"/>
        <v>-0.36827823902019025</v>
      </c>
      <c r="K87" s="82">
        <f>VLOOKUP($C87,'2025'!$C$273:$U$528,VLOOKUP($L$4,Master!$D$9:$G$20,4,FALSE),FALSE)</f>
        <v>238288.87</v>
      </c>
      <c r="L87" s="83">
        <f>VLOOKUP($C87,'2025'!$C$8:$U$263,VLOOKUP($L$4,Master!$D$9:$G$20,4,FALSE),FALSE)</f>
        <v>141905.89000000004</v>
      </c>
      <c r="M87" s="154">
        <f t="shared" si="18"/>
        <v>0.59552042862933563</v>
      </c>
      <c r="N87" s="154">
        <f t="shared" si="19"/>
        <v>1.7815287367866026E-5</v>
      </c>
      <c r="O87" s="83">
        <f t="shared" si="20"/>
        <v>-96382.979999999952</v>
      </c>
      <c r="P87" s="87">
        <f t="shared" si="21"/>
        <v>-0.40447957137066431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234005.52999999997</v>
      </c>
      <c r="F88" s="83">
        <f>IFERROR(VLOOKUP($C88,'2025'!$C$8:$U$263,19,FALSE),0)</f>
        <v>192868.07</v>
      </c>
      <c r="G88" s="84">
        <f t="shared" si="14"/>
        <v>0.82420304340670936</v>
      </c>
      <c r="H88" s="85">
        <f t="shared" si="15"/>
        <v>2.4213230973962389E-5</v>
      </c>
      <c r="I88" s="86">
        <f t="shared" si="16"/>
        <v>-41137.459999999963</v>
      </c>
      <c r="J88" s="87">
        <f t="shared" si="17"/>
        <v>-0.17579695659329062</v>
      </c>
      <c r="K88" s="82">
        <f>VLOOKUP($C88,'2025'!$C$273:$U$528,VLOOKUP($L$4,Master!$D$9:$G$20,4,FALSE),FALSE)</f>
        <v>47939.92</v>
      </c>
      <c r="L88" s="83">
        <f>VLOOKUP($C88,'2025'!$C$8:$U$263,VLOOKUP($L$4,Master!$D$9:$G$20,4,FALSE),FALSE)</f>
        <v>38821.030000000006</v>
      </c>
      <c r="M88" s="154">
        <f t="shared" si="18"/>
        <v>0.80978503927415835</v>
      </c>
      <c r="N88" s="154">
        <f t="shared" si="19"/>
        <v>4.8737075350892615E-6</v>
      </c>
      <c r="O88" s="83">
        <f t="shared" si="20"/>
        <v>-9118.8899999999921</v>
      </c>
      <c r="P88" s="87">
        <f t="shared" si="21"/>
        <v>-0.19021496072584168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605400.98</v>
      </c>
      <c r="F89" s="83">
        <f>IFERROR(VLOOKUP($C89,'2025'!$C$8:$U$263,19,FALSE),0)</f>
        <v>262391.84000000003</v>
      </c>
      <c r="G89" s="84">
        <f t="shared" si="14"/>
        <v>0.43341826106723519</v>
      </c>
      <c r="H89" s="85">
        <f t="shared" si="15"/>
        <v>3.2941451778943935E-5</v>
      </c>
      <c r="I89" s="86">
        <f t="shared" si="16"/>
        <v>-343009.13999999996</v>
      </c>
      <c r="J89" s="87">
        <f t="shared" si="17"/>
        <v>-0.56658173893276476</v>
      </c>
      <c r="K89" s="82">
        <f>VLOOKUP($C89,'2025'!$C$273:$U$528,VLOOKUP($L$4,Master!$D$9:$G$20,4,FALSE),FALSE)</f>
        <v>184299.26999999996</v>
      </c>
      <c r="L89" s="83">
        <f>VLOOKUP($C89,'2025'!$C$8:$U$263,VLOOKUP($L$4,Master!$D$9:$G$20,4,FALSE),FALSE)</f>
        <v>58259.96</v>
      </c>
      <c r="M89" s="154">
        <f t="shared" si="18"/>
        <v>0.31611606491984484</v>
      </c>
      <c r="N89" s="154">
        <f t="shared" si="19"/>
        <v>7.3141286062219097E-6</v>
      </c>
      <c r="O89" s="83">
        <f t="shared" si="20"/>
        <v>-126039.30999999997</v>
      </c>
      <c r="P89" s="87">
        <f t="shared" si="21"/>
        <v>-0.68388393508015521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11292431</v>
      </c>
      <c r="F90" s="83">
        <f>IFERROR(VLOOKUP($C90,'2025'!$C$8:$U$263,19,FALSE),0)</f>
        <v>9735622.0299999993</v>
      </c>
      <c r="G90" s="84">
        <f t="shared" si="14"/>
        <v>0.86213695084787323</v>
      </c>
      <c r="H90" s="85">
        <f t="shared" si="15"/>
        <v>1.2222389371531874E-3</v>
      </c>
      <c r="I90" s="86">
        <f t="shared" si="16"/>
        <v>-1556808.9700000007</v>
      </c>
      <c r="J90" s="87">
        <f t="shared" si="17"/>
        <v>-0.13786304915212683</v>
      </c>
      <c r="K90" s="82">
        <f>VLOOKUP($C90,'2025'!$C$273:$U$528,VLOOKUP($L$4,Master!$D$9:$G$20,4,FALSE),FALSE)</f>
        <v>2528074.9600000004</v>
      </c>
      <c r="L90" s="83">
        <f>VLOOKUP($C90,'2025'!$C$8:$U$263,VLOOKUP($L$4,Master!$D$9:$G$20,4,FALSE),FALSE)</f>
        <v>3084238.83</v>
      </c>
      <c r="M90" s="154">
        <f t="shared" si="18"/>
        <v>1.2199950075847432</v>
      </c>
      <c r="N90" s="154">
        <f t="shared" si="19"/>
        <v>3.8720451326989229E-4</v>
      </c>
      <c r="O90" s="83">
        <f t="shared" si="20"/>
        <v>556163.86999999965</v>
      </c>
      <c r="P90" s="87">
        <f t="shared" si="21"/>
        <v>0.21999500758474327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1008203.1199999999</v>
      </c>
      <c r="F91" s="83">
        <f>IFERROR(VLOOKUP($C91,'2025'!$C$8:$U$263,19,FALSE),0)</f>
        <v>581592.93000000005</v>
      </c>
      <c r="G91" s="84">
        <f t="shared" si="14"/>
        <v>0.57686087105146044</v>
      </c>
      <c r="H91" s="85">
        <f t="shared" si="15"/>
        <v>7.301490571722701E-5</v>
      </c>
      <c r="I91" s="86">
        <f t="shared" si="16"/>
        <v>-426610.18999999983</v>
      </c>
      <c r="J91" s="87">
        <f t="shared" si="17"/>
        <v>-0.42313912894853956</v>
      </c>
      <c r="K91" s="82">
        <f>VLOOKUP($C91,'2025'!$C$273:$U$528,VLOOKUP($L$4,Master!$D$9:$G$20,4,FALSE),FALSE)</f>
        <v>416315.11999999994</v>
      </c>
      <c r="L91" s="83">
        <f>VLOOKUP($C91,'2025'!$C$8:$U$263,VLOOKUP($L$4,Master!$D$9:$G$20,4,FALSE),FALSE)</f>
        <v>62233.399999999987</v>
      </c>
      <c r="M91" s="154">
        <f t="shared" si="18"/>
        <v>0.14948628337111561</v>
      </c>
      <c r="N91" s="154">
        <f t="shared" si="19"/>
        <v>7.8129660782885972E-6</v>
      </c>
      <c r="O91" s="83">
        <f t="shared" si="20"/>
        <v>-354081.72</v>
      </c>
      <c r="P91" s="87">
        <f t="shared" si="21"/>
        <v>-0.85051371662888442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21588400</v>
      </c>
      <c r="F92" s="83">
        <f>IFERROR(VLOOKUP($C92,'2025'!$C$8:$U$263,19,FALSE),0)</f>
        <v>4368384.25</v>
      </c>
      <c r="G92" s="84">
        <f t="shared" si="14"/>
        <v>0.202348680309796</v>
      </c>
      <c r="H92" s="85">
        <f t="shared" si="15"/>
        <v>5.484199475230371E-4</v>
      </c>
      <c r="I92" s="86">
        <f t="shared" si="16"/>
        <v>-17220015.75</v>
      </c>
      <c r="J92" s="87">
        <f t="shared" si="17"/>
        <v>-0.79765131969020397</v>
      </c>
      <c r="K92" s="82">
        <f>VLOOKUP($C92,'2025'!$C$273:$U$528,VLOOKUP($L$4,Master!$D$9:$G$20,4,FALSE),FALSE)</f>
        <v>2744200</v>
      </c>
      <c r="L92" s="83">
        <f>VLOOKUP($C92,'2025'!$C$8:$U$263,VLOOKUP($L$4,Master!$D$9:$G$20,4,FALSE),FALSE)</f>
        <v>60894.41</v>
      </c>
      <c r="M92" s="154">
        <f t="shared" si="18"/>
        <v>2.2190223015815174E-2</v>
      </c>
      <c r="N92" s="154">
        <f t="shared" si="19"/>
        <v>7.6448652923895862E-6</v>
      </c>
      <c r="O92" s="83">
        <f t="shared" si="20"/>
        <v>-2683305.59</v>
      </c>
      <c r="P92" s="87">
        <f t="shared" si="21"/>
        <v>-0.97780977698418481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666970985.23000002</v>
      </c>
      <c r="F93" s="83">
        <f>IFERROR(VLOOKUP($C93,'2025'!$C$8:$U$263,19,FALSE),0)</f>
        <v>659320874.03999996</v>
      </c>
      <c r="G93" s="84">
        <f t="shared" si="14"/>
        <v>0.98853006898439222</v>
      </c>
      <c r="H93" s="85">
        <f t="shared" si="15"/>
        <v>8.2773102925151276E-2</v>
      </c>
      <c r="I93" s="86">
        <f t="shared" si="16"/>
        <v>-7650111.1900000572</v>
      </c>
      <c r="J93" s="87">
        <f t="shared" si="17"/>
        <v>-1.1469931015607782E-2</v>
      </c>
      <c r="K93" s="82">
        <f>VLOOKUP($C93,'2025'!$C$273:$U$528,VLOOKUP($L$4,Master!$D$9:$G$20,4,FALSE),FALSE)</f>
        <v>537117535.52999997</v>
      </c>
      <c r="L93" s="83">
        <f>VLOOKUP($C93,'2025'!$C$8:$U$263,VLOOKUP($L$4,Master!$D$9:$G$20,4,FALSE),FALSE)</f>
        <v>542409041.35000002</v>
      </c>
      <c r="M93" s="154">
        <f t="shared" si="18"/>
        <v>1.0098516720642507</v>
      </c>
      <c r="N93" s="154">
        <f t="shared" si="19"/>
        <v>6.8095643828307434E-2</v>
      </c>
      <c r="O93" s="83">
        <f t="shared" si="20"/>
        <v>5291505.8200000525</v>
      </c>
      <c r="P93" s="87">
        <f t="shared" si="21"/>
        <v>9.8516720642506418E-3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345696.8000000001</v>
      </c>
      <c r="F94" s="83">
        <f>IFERROR(VLOOKUP($C94,'2025'!$C$8:$U$263,19,FALSE),0)</f>
        <v>332438.81999999995</v>
      </c>
      <c r="G94" s="84">
        <f t="shared" si="14"/>
        <v>0.9616485313141454</v>
      </c>
      <c r="H94" s="85">
        <f t="shared" si="15"/>
        <v>4.1735357923017043E-5</v>
      </c>
      <c r="I94" s="86">
        <f t="shared" si="16"/>
        <v>-13257.980000000156</v>
      </c>
      <c r="J94" s="87">
        <f t="shared" si="17"/>
        <v>-3.8351468685854637E-2</v>
      </c>
      <c r="K94" s="82">
        <f>VLOOKUP($C94,'2025'!$C$273:$U$528,VLOOKUP($L$4,Master!$D$9:$G$20,4,FALSE),FALSE)</f>
        <v>96131.890000000058</v>
      </c>
      <c r="L94" s="83">
        <f>VLOOKUP($C94,'2025'!$C$8:$U$263,VLOOKUP($L$4,Master!$D$9:$G$20,4,FALSE),FALSE)</f>
        <v>80905.039999999964</v>
      </c>
      <c r="M94" s="154">
        <f t="shared" si="18"/>
        <v>0.84160459135880838</v>
      </c>
      <c r="N94" s="154">
        <f t="shared" si="19"/>
        <v>1.0157059281392017E-5</v>
      </c>
      <c r="O94" s="83">
        <f t="shared" si="20"/>
        <v>-15226.850000000093</v>
      </c>
      <c r="P94" s="87">
        <f t="shared" si="21"/>
        <v>-0.15839540864119164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1009840.05</v>
      </c>
      <c r="F95" s="83">
        <f>IFERROR(VLOOKUP($C95,'2025'!$C$8:$U$263,19,FALSE),0)</f>
        <v>765753.02</v>
      </c>
      <c r="G95" s="84">
        <f t="shared" si="14"/>
        <v>0.75829139476098217</v>
      </c>
      <c r="H95" s="85">
        <f t="shared" si="15"/>
        <v>9.6134910990031889E-5</v>
      </c>
      <c r="I95" s="86">
        <f t="shared" si="16"/>
        <v>-244087.03000000003</v>
      </c>
      <c r="J95" s="87">
        <f t="shared" si="17"/>
        <v>-0.24170860523901783</v>
      </c>
      <c r="K95" s="82">
        <f>VLOOKUP($C95,'2025'!$C$273:$U$528,VLOOKUP($L$4,Master!$D$9:$G$20,4,FALSE),FALSE)</f>
        <v>250643.86000000002</v>
      </c>
      <c r="L95" s="83">
        <f>VLOOKUP($C95,'2025'!$C$8:$U$263,VLOOKUP($L$4,Master!$D$9:$G$20,4,FALSE),FALSE)</f>
        <v>202873.08999999997</v>
      </c>
      <c r="M95" s="154">
        <f t="shared" si="18"/>
        <v>0.80940777883008963</v>
      </c>
      <c r="N95" s="154">
        <f t="shared" si="19"/>
        <v>2.5469290933286461E-5</v>
      </c>
      <c r="O95" s="83">
        <f t="shared" si="20"/>
        <v>-47770.770000000048</v>
      </c>
      <c r="P95" s="87">
        <f t="shared" si="21"/>
        <v>-0.19059222116991034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151494.50999999995</v>
      </c>
      <c r="F96" s="83">
        <f>IFERROR(VLOOKUP($C96,'2025'!$C$8:$U$263,19,FALSE),0)</f>
        <v>116561.88000000002</v>
      </c>
      <c r="G96" s="84">
        <f t="shared" si="14"/>
        <v>0.76941322824173664</v>
      </c>
      <c r="H96" s="85">
        <f t="shared" si="15"/>
        <v>1.4633524995605998E-5</v>
      </c>
      <c r="I96" s="86">
        <f t="shared" si="16"/>
        <v>-34932.629999999932</v>
      </c>
      <c r="J96" s="87">
        <f t="shared" si="17"/>
        <v>-0.23058677175826334</v>
      </c>
      <c r="K96" s="82">
        <f>VLOOKUP($C96,'2025'!$C$273:$U$528,VLOOKUP($L$4,Master!$D$9:$G$20,4,FALSE),FALSE)</f>
        <v>45182.80999999999</v>
      </c>
      <c r="L96" s="83">
        <f>VLOOKUP($C96,'2025'!$C$8:$U$263,VLOOKUP($L$4,Master!$D$9:$G$20,4,FALSE),FALSE)</f>
        <v>33968.460000000006</v>
      </c>
      <c r="M96" s="154">
        <f t="shared" si="18"/>
        <v>0.75180051882563337</v>
      </c>
      <c r="N96" s="154">
        <f t="shared" si="19"/>
        <v>4.2645014688527888E-6</v>
      </c>
      <c r="O96" s="83">
        <f t="shared" si="20"/>
        <v>-11214.349999999984</v>
      </c>
      <c r="P96" s="87">
        <f t="shared" si="21"/>
        <v>-0.24819948117436669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169268.61999999997</v>
      </c>
      <c r="F97" s="83">
        <f>IFERROR(VLOOKUP($C97,'2025'!$C$8:$U$263,19,FALSE),0)</f>
        <v>155905.89999999997</v>
      </c>
      <c r="G97" s="84">
        <f t="shared" si="14"/>
        <v>0.92105612960039485</v>
      </c>
      <c r="H97" s="85">
        <f t="shared" si="15"/>
        <v>1.9572890250332686E-5</v>
      </c>
      <c r="I97" s="86">
        <f t="shared" si="16"/>
        <v>-13362.720000000001</v>
      </c>
      <c r="J97" s="87">
        <f t="shared" si="17"/>
        <v>-7.8943870399605098E-2</v>
      </c>
      <c r="K97" s="82">
        <f>VLOOKUP($C97,'2025'!$C$273:$U$528,VLOOKUP($L$4,Master!$D$9:$G$20,4,FALSE),FALSE)</f>
        <v>48258.419999999991</v>
      </c>
      <c r="L97" s="83">
        <f>VLOOKUP($C97,'2025'!$C$8:$U$263,VLOOKUP($L$4,Master!$D$9:$G$20,4,FALSE),FALSE)</f>
        <v>39724.61</v>
      </c>
      <c r="M97" s="154">
        <f t="shared" si="18"/>
        <v>0.82316433070125394</v>
      </c>
      <c r="N97" s="154">
        <f t="shared" si="19"/>
        <v>4.9871456549576918E-6</v>
      </c>
      <c r="O97" s="83">
        <f t="shared" si="20"/>
        <v>-8533.8099999999904</v>
      </c>
      <c r="P97" s="87">
        <f t="shared" si="21"/>
        <v>-0.17683566929874603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5676.3899999999994</v>
      </c>
      <c r="F98" s="83">
        <f>IFERROR(VLOOKUP($C98,'2025'!$C$8:$U$263,19,FALSE),0)</f>
        <v>5215.93</v>
      </c>
      <c r="G98" s="84">
        <f t="shared" si="14"/>
        <v>0.91888154267060596</v>
      </c>
      <c r="H98" s="85">
        <f t="shared" si="15"/>
        <v>6.5482336103648287E-7</v>
      </c>
      <c r="I98" s="86">
        <f t="shared" si="16"/>
        <v>-460.45999999999913</v>
      </c>
      <c r="J98" s="87">
        <f t="shared" si="17"/>
        <v>-8.1118457329394059E-2</v>
      </c>
      <c r="K98" s="82">
        <f>VLOOKUP($C98,'2025'!$C$273:$U$528,VLOOKUP($L$4,Master!$D$9:$G$20,4,FALSE),FALSE)</f>
        <v>2168.94</v>
      </c>
      <c r="L98" s="83">
        <f>VLOOKUP($C98,'2025'!$C$8:$U$263,VLOOKUP($L$4,Master!$D$9:$G$20,4,FALSE),FALSE)</f>
        <v>2245.75</v>
      </c>
      <c r="M98" s="154">
        <f t="shared" si="18"/>
        <v>1.0354136121792212</v>
      </c>
      <c r="N98" s="154">
        <f t="shared" si="19"/>
        <v>2.8193813242272831E-7</v>
      </c>
      <c r="O98" s="83">
        <f t="shared" si="20"/>
        <v>76.809999999999945</v>
      </c>
      <c r="P98" s="87">
        <f t="shared" si="21"/>
        <v>3.5413612179221163E-2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527068.41999999993</v>
      </c>
      <c r="F99" s="83">
        <f>IFERROR(VLOOKUP($C99,'2025'!$C$8:$U$263,19,FALSE),0)</f>
        <v>349844.98</v>
      </c>
      <c r="G99" s="84">
        <f t="shared" si="14"/>
        <v>0.66375629183019547</v>
      </c>
      <c r="H99" s="85">
        <f t="shared" si="15"/>
        <v>4.3920579004193135E-5</v>
      </c>
      <c r="I99" s="86">
        <f t="shared" si="16"/>
        <v>-177223.43999999994</v>
      </c>
      <c r="J99" s="87">
        <f t="shared" si="17"/>
        <v>-0.33624370816980453</v>
      </c>
      <c r="K99" s="82">
        <f>VLOOKUP($C99,'2025'!$C$273:$U$528,VLOOKUP($L$4,Master!$D$9:$G$20,4,FALSE),FALSE)</f>
        <v>139561.14999999997</v>
      </c>
      <c r="L99" s="83">
        <f>VLOOKUP($C99,'2025'!$C$8:$U$263,VLOOKUP($L$4,Master!$D$9:$G$20,4,FALSE),FALSE)</f>
        <v>132261.94</v>
      </c>
      <c r="M99" s="154">
        <f t="shared" si="18"/>
        <v>0.94769884025747875</v>
      </c>
      <c r="N99" s="154">
        <f t="shared" si="19"/>
        <v>1.6604557209932961E-5</v>
      </c>
      <c r="O99" s="83">
        <f t="shared" si="20"/>
        <v>-7299.2099999999627</v>
      </c>
      <c r="P99" s="87">
        <f t="shared" si="21"/>
        <v>-5.2301159742521211E-2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478886.33000000007</v>
      </c>
      <c r="F100" s="83">
        <f>IFERROR(VLOOKUP($C100,'2025'!$C$8:$U$263,19,FALSE),0)</f>
        <v>54410.450000000012</v>
      </c>
      <c r="G100" s="84">
        <f t="shared" si="14"/>
        <v>0.11361871615754829</v>
      </c>
      <c r="H100" s="85">
        <f t="shared" si="15"/>
        <v>6.8308496748437002E-6</v>
      </c>
      <c r="I100" s="86">
        <f t="shared" si="16"/>
        <v>-424475.88000000006</v>
      </c>
      <c r="J100" s="87">
        <f t="shared" si="17"/>
        <v>-0.88638128384245174</v>
      </c>
      <c r="K100" s="82">
        <f>VLOOKUP($C100,'2025'!$C$273:$U$528,VLOOKUP($L$4,Master!$D$9:$G$20,4,FALSE),FALSE)</f>
        <v>46298.46</v>
      </c>
      <c r="L100" s="83">
        <f>VLOOKUP($C100,'2025'!$C$8:$U$263,VLOOKUP($L$4,Master!$D$9:$G$20,4,FALSE),FALSE)</f>
        <v>14242.72</v>
      </c>
      <c r="M100" s="154">
        <f t="shared" si="18"/>
        <v>0.30762837468028092</v>
      </c>
      <c r="N100" s="154">
        <f t="shared" si="19"/>
        <v>1.7880734175308206E-6</v>
      </c>
      <c r="O100" s="83">
        <f t="shared" si="20"/>
        <v>-32055.739999999998</v>
      </c>
      <c r="P100" s="87">
        <f t="shared" si="21"/>
        <v>-0.69237162531971908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464659.29999999993</v>
      </c>
      <c r="F101" s="83">
        <f>IFERROR(VLOOKUP($C101,'2025'!$C$8:$U$263,19,FALSE),0)</f>
        <v>269426.64</v>
      </c>
      <c r="G101" s="84">
        <f t="shared" si="14"/>
        <v>0.57983696872095325</v>
      </c>
      <c r="H101" s="85">
        <f t="shared" si="15"/>
        <v>3.382462148793532E-5</v>
      </c>
      <c r="I101" s="86">
        <f t="shared" si="16"/>
        <v>-195232.65999999992</v>
      </c>
      <c r="J101" s="87">
        <f t="shared" si="17"/>
        <v>-0.42016303127904669</v>
      </c>
      <c r="K101" s="82">
        <f>VLOOKUP($C101,'2025'!$C$273:$U$528,VLOOKUP($L$4,Master!$D$9:$G$20,4,FALSE),FALSE)</f>
        <v>144098.06999999998</v>
      </c>
      <c r="L101" s="83">
        <f>VLOOKUP($C101,'2025'!$C$8:$U$263,VLOOKUP($L$4,Master!$D$9:$G$20,4,FALSE),FALSE)</f>
        <v>71990.23000000001</v>
      </c>
      <c r="M101" s="154">
        <f t="shared" si="18"/>
        <v>0.4995919098708263</v>
      </c>
      <c r="N101" s="154">
        <f t="shared" si="19"/>
        <v>9.0378675270545116E-6</v>
      </c>
      <c r="O101" s="83">
        <f t="shared" si="20"/>
        <v>-72107.839999999967</v>
      </c>
      <c r="P101" s="87">
        <f t="shared" si="21"/>
        <v>-0.50040809012917364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670659</v>
      </c>
      <c r="F102" s="83">
        <f>IFERROR(VLOOKUP($C102,'2025'!$C$8:$U$263,19,FALSE),0)</f>
        <v>526880.91999999993</v>
      </c>
      <c r="G102" s="84">
        <f t="shared" si="14"/>
        <v>0.78561671430637614</v>
      </c>
      <c r="H102" s="85">
        <f t="shared" si="15"/>
        <v>6.6146197303336917E-5</v>
      </c>
      <c r="I102" s="86">
        <f t="shared" si="16"/>
        <v>-143778.08000000007</v>
      </c>
      <c r="J102" s="87">
        <f t="shared" si="17"/>
        <v>-0.21438328569362383</v>
      </c>
      <c r="K102" s="82">
        <f>VLOOKUP($C102,'2025'!$C$273:$U$528,VLOOKUP($L$4,Master!$D$9:$G$20,4,FALSE),FALSE)</f>
        <v>176160.98</v>
      </c>
      <c r="L102" s="83">
        <f>VLOOKUP($C102,'2025'!$C$8:$U$263,VLOOKUP($L$4,Master!$D$9:$G$20,4,FALSE),FALSE)</f>
        <v>136389.15000000002</v>
      </c>
      <c r="M102" s="154">
        <f t="shared" si="18"/>
        <v>0.77423019558587847</v>
      </c>
      <c r="N102" s="154">
        <f t="shared" si="19"/>
        <v>1.7122699425013186E-5</v>
      </c>
      <c r="O102" s="83">
        <f t="shared" si="20"/>
        <v>-39771.829999999987</v>
      </c>
      <c r="P102" s="87">
        <f t="shared" si="21"/>
        <v>-0.22576980441412159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74723.02</v>
      </c>
      <c r="F103" s="83">
        <f>IFERROR(VLOOKUP($C103,'2025'!$C$8:$U$263,19,FALSE),0)</f>
        <v>21163.94</v>
      </c>
      <c r="G103" s="84">
        <f t="shared" si="14"/>
        <v>0.28323186081076485</v>
      </c>
      <c r="H103" s="85">
        <f t="shared" si="15"/>
        <v>2.6569839556080046E-6</v>
      </c>
      <c r="I103" s="86">
        <f t="shared" si="16"/>
        <v>-53559.08</v>
      </c>
      <c r="J103" s="87">
        <f t="shared" si="17"/>
        <v>-0.7167681391892351</v>
      </c>
      <c r="K103" s="82">
        <f>VLOOKUP($C103,'2025'!$C$273:$U$528,VLOOKUP($L$4,Master!$D$9:$G$20,4,FALSE),FALSE)</f>
        <v>19132.650000000001</v>
      </c>
      <c r="L103" s="83">
        <f>VLOOKUP($C103,'2025'!$C$8:$U$263,VLOOKUP($L$4,Master!$D$9:$G$20,4,FALSE),FALSE)</f>
        <v>9251.91</v>
      </c>
      <c r="M103" s="154">
        <f t="shared" si="18"/>
        <v>0.48356657337065168</v>
      </c>
      <c r="N103" s="154">
        <f t="shared" si="19"/>
        <v>1.1615122906570919E-6</v>
      </c>
      <c r="O103" s="83">
        <f t="shared" si="20"/>
        <v>-9880.7400000000016</v>
      </c>
      <c r="P103" s="87">
        <f t="shared" si="21"/>
        <v>-0.51643342662934832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160481.62000000002</v>
      </c>
      <c r="F104" s="83">
        <f>IFERROR(VLOOKUP($C104,'2025'!$C$8:$U$263,19,FALSE),0)</f>
        <v>129641.75</v>
      </c>
      <c r="G104" s="84">
        <f t="shared" si="14"/>
        <v>0.80782927041738473</v>
      </c>
      <c r="H104" s="85">
        <f t="shared" si="15"/>
        <v>1.6275610766565394E-5</v>
      </c>
      <c r="I104" s="86">
        <f t="shared" si="16"/>
        <v>-30839.870000000024</v>
      </c>
      <c r="J104" s="87">
        <f t="shared" si="17"/>
        <v>-0.19217072958261525</v>
      </c>
      <c r="K104" s="82">
        <f>VLOOKUP($C104,'2025'!$C$273:$U$528,VLOOKUP($L$4,Master!$D$9:$G$20,4,FALSE),FALSE)</f>
        <v>43365.159999999996</v>
      </c>
      <c r="L104" s="83">
        <f>VLOOKUP($C104,'2025'!$C$8:$U$263,VLOOKUP($L$4,Master!$D$9:$G$20,4,FALSE),FALSE)</f>
        <v>33392.119999999995</v>
      </c>
      <c r="M104" s="154">
        <f t="shared" si="18"/>
        <v>0.77002183319512707</v>
      </c>
      <c r="N104" s="154">
        <f t="shared" si="19"/>
        <v>4.1921460315866117E-6</v>
      </c>
      <c r="O104" s="83">
        <f t="shared" si="20"/>
        <v>-9973.0400000000009</v>
      </c>
      <c r="P104" s="87">
        <f t="shared" si="21"/>
        <v>-0.2299781668048729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6327880.4500000011</v>
      </c>
      <c r="F105" s="83">
        <f>IFERROR(VLOOKUP($C105,'2025'!$C$8:$U$263,19,FALSE),0)</f>
        <v>13351226.409999998</v>
      </c>
      <c r="G105" s="84">
        <f t="shared" si="14"/>
        <v>2.1099049698386758</v>
      </c>
      <c r="H105" s="85">
        <f t="shared" si="15"/>
        <v>1.6761526615110349E-3</v>
      </c>
      <c r="I105" s="86">
        <f t="shared" si="16"/>
        <v>7023345.9599999972</v>
      </c>
      <c r="J105" s="87">
        <f t="shared" si="17"/>
        <v>1.1099049698386758</v>
      </c>
      <c r="K105" s="82">
        <f>VLOOKUP($C105,'2025'!$C$273:$U$528,VLOOKUP($L$4,Master!$D$9:$G$20,4,FALSE),FALSE)</f>
        <v>2300468.1400000006</v>
      </c>
      <c r="L105" s="83">
        <f>VLOOKUP($C105,'2025'!$C$8:$U$263,VLOOKUP($L$4,Master!$D$9:$G$20,4,FALSE),FALSE)</f>
        <v>2208678.5699999998</v>
      </c>
      <c r="M105" s="154">
        <f t="shared" si="18"/>
        <v>0.96009961259450405</v>
      </c>
      <c r="N105" s="154">
        <f t="shared" si="19"/>
        <v>2.7728407487382929E-4</v>
      </c>
      <c r="O105" s="83">
        <f t="shared" si="20"/>
        <v>-91789.570000000764</v>
      </c>
      <c r="P105" s="87">
        <f t="shared" si="21"/>
        <v>-3.9900387405495973E-2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392241.54999999993</v>
      </c>
      <c r="F106" s="83">
        <f>IFERROR(VLOOKUP($C106,'2025'!$C$8:$U$263,19,FALSE),0)</f>
        <v>461018.55000000005</v>
      </c>
      <c r="G106" s="84">
        <f t="shared" si="14"/>
        <v>1.1753434841362425</v>
      </c>
      <c r="H106" s="85">
        <f t="shared" si="15"/>
        <v>5.7877639541014895E-5</v>
      </c>
      <c r="I106" s="86">
        <f t="shared" si="16"/>
        <v>68777.000000000116</v>
      </c>
      <c r="J106" s="87">
        <f t="shared" si="17"/>
        <v>0.1753434841362424</v>
      </c>
      <c r="K106" s="82">
        <f>VLOOKUP($C106,'2025'!$C$273:$U$528,VLOOKUP($L$4,Master!$D$9:$G$20,4,FALSE),FALSE)</f>
        <v>44854.779999999992</v>
      </c>
      <c r="L106" s="83">
        <f>VLOOKUP($C106,'2025'!$C$8:$U$263,VLOOKUP($L$4,Master!$D$9:$G$20,4,FALSE),FALSE)</f>
        <v>147147.64000000001</v>
      </c>
      <c r="M106" s="154">
        <f t="shared" si="18"/>
        <v>3.2805342039354568</v>
      </c>
      <c r="N106" s="154">
        <f t="shared" si="19"/>
        <v>1.8473352248474656E-5</v>
      </c>
      <c r="O106" s="83">
        <f t="shared" si="20"/>
        <v>102292.86000000002</v>
      </c>
      <c r="P106" s="87">
        <f t="shared" si="21"/>
        <v>2.2805342039354564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1485464.6600000006</v>
      </c>
      <c r="F107" s="83">
        <f>IFERROR(VLOOKUP($C107,'2025'!$C$8:$U$263,19,FALSE),0)</f>
        <v>1125902.78</v>
      </c>
      <c r="G107" s="84">
        <f t="shared" si="14"/>
        <v>0.75794652698099163</v>
      </c>
      <c r="H107" s="85">
        <f t="shared" si="15"/>
        <v>1.4134918271524344E-4</v>
      </c>
      <c r="I107" s="86">
        <f t="shared" si="16"/>
        <v>-359561.88000000059</v>
      </c>
      <c r="J107" s="87">
        <f t="shared" si="17"/>
        <v>-0.24205347301900837</v>
      </c>
      <c r="K107" s="82">
        <f>VLOOKUP($C107,'2025'!$C$273:$U$528,VLOOKUP($L$4,Master!$D$9:$G$20,4,FALSE),FALSE)</f>
        <v>377886.01000000018</v>
      </c>
      <c r="L107" s="83">
        <f>VLOOKUP($C107,'2025'!$C$8:$U$263,VLOOKUP($L$4,Master!$D$9:$G$20,4,FALSE),FALSE)</f>
        <v>318699.58000000007</v>
      </c>
      <c r="M107" s="154">
        <f t="shared" si="18"/>
        <v>0.84337491086266969</v>
      </c>
      <c r="N107" s="154">
        <f t="shared" si="19"/>
        <v>4.0010492881713421E-5</v>
      </c>
      <c r="O107" s="83">
        <f t="shared" si="20"/>
        <v>-59186.430000000109</v>
      </c>
      <c r="P107" s="87">
        <f t="shared" si="21"/>
        <v>-0.15662508913733028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1576952.7100000002</v>
      </c>
      <c r="F108" s="83">
        <f>IFERROR(VLOOKUP($C108,'2025'!$C$8:$U$263,19,FALSE),0)</f>
        <v>1499285.27</v>
      </c>
      <c r="G108" s="84">
        <f t="shared" si="14"/>
        <v>0.950748402594774</v>
      </c>
      <c r="H108" s="85">
        <f t="shared" si="15"/>
        <v>1.8822473071032216E-4</v>
      </c>
      <c r="I108" s="86">
        <f t="shared" si="16"/>
        <v>-77667.440000000177</v>
      </c>
      <c r="J108" s="87">
        <f t="shared" si="17"/>
        <v>-4.9251597405226034E-2</v>
      </c>
      <c r="K108" s="82">
        <f>VLOOKUP($C108,'2025'!$C$273:$U$528,VLOOKUP($L$4,Master!$D$9:$G$20,4,FALSE),FALSE)</f>
        <v>412900.3000000001</v>
      </c>
      <c r="L108" s="83">
        <f>VLOOKUP($C108,'2025'!$C$8:$U$263,VLOOKUP($L$4,Master!$D$9:$G$20,4,FALSE),FALSE)</f>
        <v>408232.91</v>
      </c>
      <c r="M108" s="154">
        <f t="shared" si="18"/>
        <v>0.98869608474491266</v>
      </c>
      <c r="N108" s="154">
        <f t="shared" si="19"/>
        <v>5.1250773344715894E-5</v>
      </c>
      <c r="O108" s="83">
        <f t="shared" si="20"/>
        <v>-4667.3900000001304</v>
      </c>
      <c r="P108" s="87">
        <f t="shared" si="21"/>
        <v>-1.1303915255087315E-2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222150.37000000002</v>
      </c>
      <c r="F109" s="83">
        <f>IFERROR(VLOOKUP($C109,'2025'!$C$8:$U$263,19,FALSE),0)</f>
        <v>149023.67999999999</v>
      </c>
      <c r="G109" s="84">
        <f t="shared" si="14"/>
        <v>0.6708234607036665</v>
      </c>
      <c r="H109" s="85">
        <f t="shared" si="15"/>
        <v>1.8708875888216534E-5</v>
      </c>
      <c r="I109" s="86">
        <f t="shared" si="16"/>
        <v>-73126.690000000031</v>
      </c>
      <c r="J109" s="87">
        <f t="shared" si="17"/>
        <v>-0.3291765392963335</v>
      </c>
      <c r="K109" s="82">
        <f>VLOOKUP($C109,'2025'!$C$273:$U$528,VLOOKUP($L$4,Master!$D$9:$G$20,4,FALSE),FALSE)</f>
        <v>65020.900000000016</v>
      </c>
      <c r="L109" s="83">
        <f>VLOOKUP($C109,'2025'!$C$8:$U$263,VLOOKUP($L$4,Master!$D$9:$G$20,4,FALSE),FALSE)</f>
        <v>37950.730000000003</v>
      </c>
      <c r="M109" s="154">
        <f t="shared" si="18"/>
        <v>0.58366971235402765</v>
      </c>
      <c r="N109" s="154">
        <f t="shared" si="19"/>
        <v>4.7644474853742444E-6</v>
      </c>
      <c r="O109" s="83">
        <f t="shared" si="20"/>
        <v>-27070.170000000013</v>
      </c>
      <c r="P109" s="87">
        <f t="shared" si="21"/>
        <v>-0.41633028764597241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653021.96</v>
      </c>
      <c r="F110" s="83">
        <f>IFERROR(VLOOKUP($C110,'2025'!$C$8:$U$263,19,FALSE),0)</f>
        <v>547127.35</v>
      </c>
      <c r="G110" s="84">
        <f t="shared" si="14"/>
        <v>0.8378391287178153</v>
      </c>
      <c r="H110" s="85">
        <f t="shared" si="15"/>
        <v>6.8687994325457598E-5</v>
      </c>
      <c r="I110" s="86">
        <f t="shared" si="16"/>
        <v>-105894.60999999999</v>
      </c>
      <c r="J110" s="87">
        <f t="shared" si="17"/>
        <v>-0.16216087128218473</v>
      </c>
      <c r="K110" s="82">
        <f>VLOOKUP($C110,'2025'!$C$273:$U$528,VLOOKUP($L$4,Master!$D$9:$G$20,4,FALSE),FALSE)</f>
        <v>169292.61000000002</v>
      </c>
      <c r="L110" s="83">
        <f>VLOOKUP($C110,'2025'!$C$8:$U$263,VLOOKUP($L$4,Master!$D$9:$G$20,4,FALSE),FALSE)</f>
        <v>135857.72</v>
      </c>
      <c r="M110" s="154">
        <f t="shared" si="18"/>
        <v>0.80250236557874555</v>
      </c>
      <c r="N110" s="154">
        <f t="shared" si="19"/>
        <v>1.7055982122680594E-5</v>
      </c>
      <c r="O110" s="83">
        <f t="shared" si="20"/>
        <v>-33434.890000000014</v>
      </c>
      <c r="P110" s="87">
        <f t="shared" si="21"/>
        <v>-0.19749763442125448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1870289.0299999998</v>
      </c>
      <c r="F111" s="83">
        <f>IFERROR(VLOOKUP($C111,'2025'!$C$8:$U$263,19,FALSE),0)</f>
        <v>1627467.1999999997</v>
      </c>
      <c r="G111" s="84">
        <f t="shared" si="14"/>
        <v>0.87016882091213454</v>
      </c>
      <c r="H111" s="85">
        <f t="shared" si="15"/>
        <v>2.0431707133351744E-4</v>
      </c>
      <c r="I111" s="86">
        <f t="shared" si="16"/>
        <v>-242821.83000000007</v>
      </c>
      <c r="J111" s="87">
        <f t="shared" si="17"/>
        <v>-0.12983117908786543</v>
      </c>
      <c r="K111" s="82">
        <f>VLOOKUP($C111,'2025'!$C$273:$U$528,VLOOKUP($L$4,Master!$D$9:$G$20,4,FALSE),FALSE)</f>
        <v>550345.37999999989</v>
      </c>
      <c r="L111" s="83">
        <f>VLOOKUP($C111,'2025'!$C$8:$U$263,VLOOKUP($L$4,Master!$D$9:$G$20,4,FALSE),FALSE)</f>
        <v>416772.66999999993</v>
      </c>
      <c r="M111" s="154">
        <f t="shared" si="18"/>
        <v>0.75729293848164947</v>
      </c>
      <c r="N111" s="154">
        <f t="shared" si="19"/>
        <v>5.2322880206894809E-5</v>
      </c>
      <c r="O111" s="83">
        <f t="shared" si="20"/>
        <v>-133572.70999999996</v>
      </c>
      <c r="P111" s="87">
        <f t="shared" si="21"/>
        <v>-0.2427070615183505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589929.75000000012</v>
      </c>
      <c r="F112" s="83">
        <f>IFERROR(VLOOKUP($C112,'2025'!$C$8:$U$263,19,FALSE),0)</f>
        <v>479559.07</v>
      </c>
      <c r="G112" s="84">
        <f t="shared" si="14"/>
        <v>0.81290877430744912</v>
      </c>
      <c r="H112" s="85">
        <f t="shared" si="15"/>
        <v>6.0205271549451379E-5</v>
      </c>
      <c r="I112" s="86">
        <f t="shared" si="16"/>
        <v>-110370.68000000011</v>
      </c>
      <c r="J112" s="87">
        <f t="shared" si="17"/>
        <v>-0.18709122569255082</v>
      </c>
      <c r="K112" s="82">
        <f>VLOOKUP($C112,'2025'!$C$273:$U$528,VLOOKUP($L$4,Master!$D$9:$G$20,4,FALSE),FALSE)</f>
        <v>159366.39000000004</v>
      </c>
      <c r="L112" s="83">
        <f>VLOOKUP($C112,'2025'!$C$8:$U$263,VLOOKUP($L$4,Master!$D$9:$G$20,4,FALSE),FALSE)</f>
        <v>151736.87000000005</v>
      </c>
      <c r="M112" s="154">
        <f t="shared" si="18"/>
        <v>0.95212591563377957</v>
      </c>
      <c r="N112" s="154">
        <f t="shared" si="19"/>
        <v>1.9049497828106568E-5</v>
      </c>
      <c r="O112" s="83">
        <f t="shared" si="20"/>
        <v>-7629.5199999999895</v>
      </c>
      <c r="P112" s="87">
        <f t="shared" si="21"/>
        <v>-4.7874084366220426E-2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219857.12000000002</v>
      </c>
      <c r="F113" s="83">
        <f>IFERROR(VLOOKUP($C113,'2025'!$C$8:$U$263,19,FALSE),0)</f>
        <v>174110.93</v>
      </c>
      <c r="G113" s="84">
        <f t="shared" si="14"/>
        <v>0.79192763918675901</v>
      </c>
      <c r="H113" s="85">
        <f t="shared" si="15"/>
        <v>2.1858403846636704E-5</v>
      </c>
      <c r="I113" s="86">
        <f t="shared" si="16"/>
        <v>-45746.190000000031</v>
      </c>
      <c r="J113" s="87">
        <f t="shared" si="17"/>
        <v>-0.20807236081324101</v>
      </c>
      <c r="K113" s="82">
        <f>VLOOKUP($C113,'2025'!$C$273:$U$528,VLOOKUP($L$4,Master!$D$9:$G$20,4,FALSE),FALSE)</f>
        <v>55041.340000000004</v>
      </c>
      <c r="L113" s="83">
        <f>VLOOKUP($C113,'2025'!$C$8:$U$263,VLOOKUP($L$4,Master!$D$9:$G$20,4,FALSE),FALSE)</f>
        <v>50624.72</v>
      </c>
      <c r="M113" s="154">
        <f t="shared" si="18"/>
        <v>0.91975813088852842</v>
      </c>
      <c r="N113" s="154">
        <f t="shared" si="19"/>
        <v>6.355577874306375E-6</v>
      </c>
      <c r="O113" s="83">
        <f t="shared" si="20"/>
        <v>-4416.6200000000026</v>
      </c>
      <c r="P113" s="87">
        <f t="shared" si="21"/>
        <v>-8.0241869111471534E-2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11326.100000000002</v>
      </c>
      <c r="F114" s="83">
        <f>IFERROR(VLOOKUP($C114,'2025'!$C$8:$U$263,19,FALSE),0)</f>
        <v>1950.04</v>
      </c>
      <c r="G114" s="84">
        <f t="shared" si="14"/>
        <v>0.17217223934099113</v>
      </c>
      <c r="H114" s="85">
        <f t="shared" si="15"/>
        <v>2.4481381977050745E-7</v>
      </c>
      <c r="I114" s="86">
        <f t="shared" si="16"/>
        <v>-9376.0600000000013</v>
      </c>
      <c r="J114" s="87">
        <f t="shared" si="17"/>
        <v>-0.82782776065900876</v>
      </c>
      <c r="K114" s="82">
        <f>VLOOKUP($C114,'2025'!$C$273:$U$528,VLOOKUP($L$4,Master!$D$9:$G$20,4,FALSE),FALSE)</f>
        <v>3283.1</v>
      </c>
      <c r="L114" s="83">
        <f>VLOOKUP($C114,'2025'!$C$8:$U$263,VLOOKUP($L$4,Master!$D$9:$G$20,4,FALSE),FALSE)</f>
        <v>0</v>
      </c>
      <c r="M114" s="154">
        <f t="shared" si="18"/>
        <v>0</v>
      </c>
      <c r="N114" s="154">
        <f t="shared" si="19"/>
        <v>0</v>
      </c>
      <c r="O114" s="83">
        <f t="shared" si="20"/>
        <v>-3283.1</v>
      </c>
      <c r="P114" s="87">
        <f t="shared" si="21"/>
        <v>-1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498166.91000000003</v>
      </c>
      <c r="F115" s="83">
        <f>IFERROR(VLOOKUP($C115,'2025'!$C$8:$U$263,19,FALSE),0)</f>
        <v>2677322.37</v>
      </c>
      <c r="G115" s="84">
        <f t="shared" si="14"/>
        <v>5.3743480673977322</v>
      </c>
      <c r="H115" s="85">
        <f t="shared" si="15"/>
        <v>3.3611901097245587E-4</v>
      </c>
      <c r="I115" s="86">
        <f t="shared" si="16"/>
        <v>2179155.46</v>
      </c>
      <c r="J115" s="87">
        <f t="shared" si="17"/>
        <v>4.3743480673977322</v>
      </c>
      <c r="K115" s="82">
        <f>VLOOKUP($C115,'2025'!$C$273:$U$528,VLOOKUP($L$4,Master!$D$9:$G$20,4,FALSE),FALSE)</f>
        <v>141592.45000000004</v>
      </c>
      <c r="L115" s="83">
        <f>VLOOKUP($C115,'2025'!$C$8:$U$263,VLOOKUP($L$4,Master!$D$9:$G$20,4,FALSE),FALSE)</f>
        <v>964377.77</v>
      </c>
      <c r="M115" s="154">
        <f t="shared" si="18"/>
        <v>6.8109406257183895</v>
      </c>
      <c r="N115" s="154">
        <f t="shared" si="19"/>
        <v>1.2107085268787507E-4</v>
      </c>
      <c r="O115" s="83">
        <f t="shared" si="20"/>
        <v>822785.32</v>
      </c>
      <c r="P115" s="87">
        <f t="shared" si="21"/>
        <v>5.8109406257183887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1053864.9199999997</v>
      </c>
      <c r="F116" s="83">
        <f>IFERROR(VLOOKUP($C116,'2025'!$C$8:$U$263,19,FALSE),0)</f>
        <v>879725.65</v>
      </c>
      <c r="G116" s="84">
        <f t="shared" si="14"/>
        <v>0.83476129938929966</v>
      </c>
      <c r="H116" s="85">
        <f t="shared" si="15"/>
        <v>1.1044337384186607E-4</v>
      </c>
      <c r="I116" s="86">
        <f t="shared" si="16"/>
        <v>-174139.26999999967</v>
      </c>
      <c r="J116" s="87">
        <f t="shared" si="17"/>
        <v>-0.1652387006107004</v>
      </c>
      <c r="K116" s="82">
        <f>VLOOKUP($C116,'2025'!$C$273:$U$528,VLOOKUP($L$4,Master!$D$9:$G$20,4,FALSE),FALSE)</f>
        <v>464976.5799999999</v>
      </c>
      <c r="L116" s="83">
        <f>VLOOKUP($C116,'2025'!$C$8:$U$263,VLOOKUP($L$4,Master!$D$9:$G$20,4,FALSE),FALSE)</f>
        <v>136529.51</v>
      </c>
      <c r="M116" s="154">
        <f t="shared" si="18"/>
        <v>0.29362663814164586</v>
      </c>
      <c r="N116" s="154">
        <f t="shared" si="19"/>
        <v>1.7140320636753963E-5</v>
      </c>
      <c r="O116" s="83">
        <f t="shared" si="20"/>
        <v>-328447.06999999989</v>
      </c>
      <c r="P116" s="87">
        <f t="shared" si="21"/>
        <v>-0.7063733618583542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798338.07999999984</v>
      </c>
      <c r="F117" s="83">
        <f>IFERROR(VLOOKUP($C117,'2025'!$C$8:$U$263,19,FALSE),0)</f>
        <v>752413.74000000011</v>
      </c>
      <c r="G117" s="84">
        <f t="shared" si="14"/>
        <v>0.94247507271606068</v>
      </c>
      <c r="H117" s="85">
        <f t="shared" si="15"/>
        <v>9.4460258116353243E-5</v>
      </c>
      <c r="I117" s="86">
        <f t="shared" si="16"/>
        <v>-45924.339999999735</v>
      </c>
      <c r="J117" s="87">
        <f t="shared" si="17"/>
        <v>-5.7524927283939334E-2</v>
      </c>
      <c r="K117" s="82">
        <f>VLOOKUP($C117,'2025'!$C$273:$U$528,VLOOKUP($L$4,Master!$D$9:$G$20,4,FALSE),FALSE)</f>
        <v>220470.55</v>
      </c>
      <c r="L117" s="83">
        <f>VLOOKUP($C117,'2025'!$C$8:$U$263,VLOOKUP($L$4,Master!$D$9:$G$20,4,FALSE),FALSE)</f>
        <v>223582.59999999998</v>
      </c>
      <c r="M117" s="154">
        <f t="shared" si="18"/>
        <v>1.0141154907083962</v>
      </c>
      <c r="N117" s="154">
        <f t="shared" si="19"/>
        <v>2.8069224395510581E-5</v>
      </c>
      <c r="O117" s="83">
        <f t="shared" si="20"/>
        <v>3112.0499999999884</v>
      </c>
      <c r="P117" s="87">
        <f t="shared" si="21"/>
        <v>1.4115490708396149E-2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1577260.0400000003</v>
      </c>
      <c r="F118" s="83">
        <f>IFERROR(VLOOKUP($C118,'2025'!$C$8:$U$263,19,FALSE),0)</f>
        <v>278443.30999999994</v>
      </c>
      <c r="G118" s="84">
        <f t="shared" si="14"/>
        <v>0.1765360834222364</v>
      </c>
      <c r="H118" s="85">
        <f t="shared" si="15"/>
        <v>3.495660104953925E-5</v>
      </c>
      <c r="I118" s="86">
        <f t="shared" si="16"/>
        <v>-1298816.7300000004</v>
      </c>
      <c r="J118" s="87">
        <f t="shared" si="17"/>
        <v>-0.82346391657776374</v>
      </c>
      <c r="K118" s="82">
        <f>VLOOKUP($C118,'2025'!$C$273:$U$528,VLOOKUP($L$4,Master!$D$9:$G$20,4,FALSE),FALSE)</f>
        <v>125085.12000000001</v>
      </c>
      <c r="L118" s="83">
        <f>VLOOKUP($C118,'2025'!$C$8:$U$263,VLOOKUP($L$4,Master!$D$9:$G$20,4,FALSE),FALSE)</f>
        <v>172239.94999999998</v>
      </c>
      <c r="M118" s="154">
        <f t="shared" si="18"/>
        <v>1.3769819303846851</v>
      </c>
      <c r="N118" s="154">
        <f t="shared" si="19"/>
        <v>2.1623515454340018E-5</v>
      </c>
      <c r="O118" s="83">
        <f t="shared" si="20"/>
        <v>47154.829999999973</v>
      </c>
      <c r="P118" s="87">
        <f t="shared" si="21"/>
        <v>0.37698193038468497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613655.77999999991</v>
      </c>
      <c r="F119" s="83">
        <f>IFERROR(VLOOKUP($C119,'2025'!$C$8:$U$263,19,FALSE),0)</f>
        <v>571438.04</v>
      </c>
      <c r="G119" s="84">
        <f t="shared" si="14"/>
        <v>0.93120289684226576</v>
      </c>
      <c r="H119" s="85">
        <f t="shared" si="15"/>
        <v>7.1740030632485509E-5</v>
      </c>
      <c r="I119" s="86">
        <f t="shared" si="16"/>
        <v>-42217.739999999874</v>
      </c>
      <c r="J119" s="87">
        <f t="shared" si="17"/>
        <v>-6.8797103157734255E-2</v>
      </c>
      <c r="K119" s="82">
        <f>VLOOKUP($C119,'2025'!$C$273:$U$528,VLOOKUP($L$4,Master!$D$9:$G$20,4,FALSE),FALSE)</f>
        <v>169862.16</v>
      </c>
      <c r="L119" s="83">
        <f>VLOOKUP($C119,'2025'!$C$8:$U$263,VLOOKUP($L$4,Master!$D$9:$G$20,4,FALSE),FALSE)</f>
        <v>153494.28</v>
      </c>
      <c r="M119" s="154">
        <f t="shared" si="18"/>
        <v>0.9036402221660198</v>
      </c>
      <c r="N119" s="154">
        <f t="shared" si="19"/>
        <v>1.9270128304918773E-5</v>
      </c>
      <c r="O119" s="83">
        <f t="shared" si="20"/>
        <v>-16367.880000000005</v>
      </c>
      <c r="P119" s="87">
        <f t="shared" si="21"/>
        <v>-9.635977783398024E-2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258725.15000000002</v>
      </c>
      <c r="F120" s="83">
        <f>IFERROR(VLOOKUP($C120,'2025'!$C$8:$U$263,19,FALSE),0)</f>
        <v>228329.19</v>
      </c>
      <c r="G120" s="84">
        <f t="shared" si="14"/>
        <v>0.88251640785598151</v>
      </c>
      <c r="H120" s="85">
        <f t="shared" si="15"/>
        <v>2.8665125417430385E-5</v>
      </c>
      <c r="I120" s="86">
        <f t="shared" si="16"/>
        <v>-30395.960000000021</v>
      </c>
      <c r="J120" s="87">
        <f t="shared" si="17"/>
        <v>-0.11748359214401854</v>
      </c>
      <c r="K120" s="82">
        <f>VLOOKUP($C120,'2025'!$C$273:$U$528,VLOOKUP($L$4,Master!$D$9:$G$20,4,FALSE),FALSE)</f>
        <v>72265.500000000015</v>
      </c>
      <c r="L120" s="83">
        <f>VLOOKUP($C120,'2025'!$C$8:$U$263,VLOOKUP($L$4,Master!$D$9:$G$20,4,FALSE),FALSE)</f>
        <v>66251.77</v>
      </c>
      <c r="M120" s="154">
        <f t="shared" si="18"/>
        <v>0.91678283551625595</v>
      </c>
      <c r="N120" s="154">
        <f t="shared" si="19"/>
        <v>8.3174441961483426E-6</v>
      </c>
      <c r="O120" s="83">
        <f t="shared" si="20"/>
        <v>-6013.7300000000105</v>
      </c>
      <c r="P120" s="87">
        <f t="shared" si="21"/>
        <v>-8.3217164483744097E-2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103983.58</v>
      </c>
      <c r="F121" s="83">
        <f>IFERROR(VLOOKUP($C121,'2025'!$C$8:$U$263,19,FALSE),0)</f>
        <v>27500</v>
      </c>
      <c r="G121" s="84">
        <f t="shared" si="14"/>
        <v>0.26446483185133651</v>
      </c>
      <c r="H121" s="85">
        <f t="shared" si="15"/>
        <v>3.4524317673939791E-6</v>
      </c>
      <c r="I121" s="86">
        <f t="shared" si="16"/>
        <v>-76483.58</v>
      </c>
      <c r="J121" s="87">
        <f t="shared" si="17"/>
        <v>-0.73553516814866349</v>
      </c>
      <c r="K121" s="82">
        <f>VLOOKUP($C121,'2025'!$C$273:$U$528,VLOOKUP($L$4,Master!$D$9:$G$20,4,FALSE),FALSE)</f>
        <v>41739.300000000003</v>
      </c>
      <c r="L121" s="83">
        <f>VLOOKUP($C121,'2025'!$C$8:$U$263,VLOOKUP($L$4,Master!$D$9:$G$20,4,FALSE),FALSE)</f>
        <v>27500</v>
      </c>
      <c r="M121" s="154">
        <f t="shared" si="18"/>
        <v>0.65885149008248811</v>
      </c>
      <c r="N121" s="154">
        <f t="shared" si="19"/>
        <v>3.4524317673939791E-6</v>
      </c>
      <c r="O121" s="83">
        <f t="shared" si="20"/>
        <v>-14239.300000000003</v>
      </c>
      <c r="P121" s="87">
        <f t="shared" si="21"/>
        <v>-0.34114850991751183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84011.66</v>
      </c>
      <c r="F122" s="83">
        <f>IFERROR(VLOOKUP($C122,'2025'!$C$8:$U$263,19,FALSE),0)</f>
        <v>64684.639999999999</v>
      </c>
      <c r="G122" s="84">
        <f t="shared" si="14"/>
        <v>0.76994836192976068</v>
      </c>
      <c r="H122" s="85">
        <f t="shared" si="15"/>
        <v>8.1207020363070276E-6</v>
      </c>
      <c r="I122" s="86">
        <f t="shared" si="16"/>
        <v>-19327.020000000004</v>
      </c>
      <c r="J122" s="87">
        <f t="shared" si="17"/>
        <v>-0.23005163807023934</v>
      </c>
      <c r="K122" s="82">
        <f>VLOOKUP($C122,'2025'!$C$273:$U$528,VLOOKUP($L$4,Master!$D$9:$G$20,4,FALSE),FALSE)</f>
        <v>24400.21</v>
      </c>
      <c r="L122" s="83">
        <f>VLOOKUP($C122,'2025'!$C$8:$U$263,VLOOKUP($L$4,Master!$D$9:$G$20,4,FALSE),FALSE)</f>
        <v>16524.059999999998</v>
      </c>
      <c r="M122" s="154">
        <f t="shared" si="18"/>
        <v>0.67720974532596234</v>
      </c>
      <c r="N122" s="154">
        <f t="shared" si="19"/>
        <v>2.0744796243754232E-6</v>
      </c>
      <c r="O122" s="83">
        <f t="shared" si="20"/>
        <v>-7876.1500000000015</v>
      </c>
      <c r="P122" s="87">
        <f t="shared" si="21"/>
        <v>-0.32279025467403771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337254.80000000005</v>
      </c>
      <c r="F123" s="83">
        <f>IFERROR(VLOOKUP($C123,'2025'!$C$8:$U$263,19,FALSE),0)</f>
        <v>3543.6400000000003</v>
      </c>
      <c r="G123" s="84">
        <f t="shared" si="14"/>
        <v>1.0507307827790737E-2</v>
      </c>
      <c r="H123" s="85">
        <f t="shared" si="15"/>
        <v>4.4487910211665456E-7</v>
      </c>
      <c r="I123" s="86">
        <f t="shared" si="16"/>
        <v>-333711.16000000003</v>
      </c>
      <c r="J123" s="87">
        <f t="shared" si="17"/>
        <v>-0.98949269217220925</v>
      </c>
      <c r="K123" s="82">
        <f>VLOOKUP($C123,'2025'!$C$273:$U$528,VLOOKUP($L$4,Master!$D$9:$G$20,4,FALSE),FALSE)</f>
        <v>86681.290000000008</v>
      </c>
      <c r="L123" s="83">
        <f>VLOOKUP($C123,'2025'!$C$8:$U$263,VLOOKUP($L$4,Master!$D$9:$G$20,4,FALSE),FALSE)</f>
        <v>1395.97</v>
      </c>
      <c r="M123" s="154">
        <f t="shared" si="18"/>
        <v>1.6104628807439299E-2</v>
      </c>
      <c r="N123" s="154">
        <f t="shared" si="19"/>
        <v>1.7525422452105357E-7</v>
      </c>
      <c r="O123" s="83">
        <f t="shared" si="20"/>
        <v>-85285.32</v>
      </c>
      <c r="P123" s="87">
        <f t="shared" si="21"/>
        <v>-0.98389537119256065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233890.84999999998</v>
      </c>
      <c r="F124" s="83">
        <f>IFERROR(VLOOKUP($C124,'2025'!$C$8:$U$263,19,FALSE),0)</f>
        <v>147603.17000000001</v>
      </c>
      <c r="G124" s="84">
        <f t="shared" si="14"/>
        <v>0.63107714560018069</v>
      </c>
      <c r="H124" s="85">
        <f t="shared" si="15"/>
        <v>1.8530540839129236E-5</v>
      </c>
      <c r="I124" s="86">
        <f t="shared" si="16"/>
        <v>-86287.679999999964</v>
      </c>
      <c r="J124" s="87">
        <f t="shared" si="17"/>
        <v>-0.36892285439981931</v>
      </c>
      <c r="K124" s="82">
        <f>VLOOKUP($C124,'2025'!$C$273:$U$528,VLOOKUP($L$4,Master!$D$9:$G$20,4,FALSE),FALSE)</f>
        <v>67600.17</v>
      </c>
      <c r="L124" s="83">
        <f>VLOOKUP($C124,'2025'!$C$8:$U$263,VLOOKUP($L$4,Master!$D$9:$G$20,4,FALSE),FALSE)</f>
        <v>32882.200000000004</v>
      </c>
      <c r="M124" s="154">
        <f t="shared" si="18"/>
        <v>0.48642185367285329</v>
      </c>
      <c r="N124" s="154">
        <f t="shared" si="19"/>
        <v>4.1281291586109933E-6</v>
      </c>
      <c r="O124" s="83">
        <f t="shared" si="20"/>
        <v>-34717.969999999994</v>
      </c>
      <c r="P124" s="87">
        <f t="shared" si="21"/>
        <v>-0.51357814632714671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163124.87</v>
      </c>
      <c r="F125" s="83">
        <f>IFERROR(VLOOKUP($C125,'2025'!$C$8:$U$263,19,FALSE),0)</f>
        <v>37252.69</v>
      </c>
      <c r="G125" s="84">
        <f t="shared" si="14"/>
        <v>0.22836916283826006</v>
      </c>
      <c r="H125" s="85">
        <f t="shared" si="15"/>
        <v>4.6768134682501822E-6</v>
      </c>
      <c r="I125" s="86">
        <f t="shared" si="16"/>
        <v>-125872.18</v>
      </c>
      <c r="J125" s="87">
        <f t="shared" si="17"/>
        <v>-0.77163083716173997</v>
      </c>
      <c r="K125" s="82">
        <f>VLOOKUP($C125,'2025'!$C$273:$U$528,VLOOKUP($L$4,Master!$D$9:$G$20,4,FALSE),FALSE)</f>
        <v>76903.210000000006</v>
      </c>
      <c r="L125" s="83">
        <f>VLOOKUP($C125,'2025'!$C$8:$U$263,VLOOKUP($L$4,Master!$D$9:$G$20,4,FALSE),FALSE)</f>
        <v>36794.69</v>
      </c>
      <c r="M125" s="154">
        <f t="shared" si="18"/>
        <v>0.47845454045416308</v>
      </c>
      <c r="N125" s="154">
        <f t="shared" si="19"/>
        <v>4.6193147864514025E-6</v>
      </c>
      <c r="O125" s="83">
        <f t="shared" si="20"/>
        <v>-40108.520000000004</v>
      </c>
      <c r="P125" s="87">
        <f t="shared" si="21"/>
        <v>-0.52154545954583686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92799.63</v>
      </c>
      <c r="F126" s="83">
        <f>IFERROR(VLOOKUP($C126,'2025'!$C$8:$U$263,19,FALSE),0)</f>
        <v>1392.15</v>
      </c>
      <c r="G126" s="84">
        <f t="shared" si="14"/>
        <v>1.5001676192027922E-2</v>
      </c>
      <c r="H126" s="85">
        <f t="shared" si="15"/>
        <v>1.7477465036281921E-7</v>
      </c>
      <c r="I126" s="86">
        <f t="shared" si="16"/>
        <v>-91407.48000000001</v>
      </c>
      <c r="J126" s="87">
        <f t="shared" si="17"/>
        <v>-0.98499832380797214</v>
      </c>
      <c r="K126" s="82">
        <f>VLOOKUP($C126,'2025'!$C$273:$U$528,VLOOKUP($L$4,Master!$D$9:$G$20,4,FALSE),FALSE)</f>
        <v>39754.519999999997</v>
      </c>
      <c r="L126" s="83">
        <f>VLOOKUP($C126,'2025'!$C$8:$U$263,VLOOKUP($L$4,Master!$D$9:$G$20,4,FALSE),FALSE)</f>
        <v>951.15</v>
      </c>
      <c r="M126" s="154">
        <f t="shared" si="18"/>
        <v>2.3925581292391408E-2</v>
      </c>
      <c r="N126" s="154">
        <f t="shared" si="19"/>
        <v>1.1941019911115575E-7</v>
      </c>
      <c r="O126" s="83">
        <f t="shared" si="20"/>
        <v>-38803.369999999995</v>
      </c>
      <c r="P126" s="87">
        <f t="shared" si="21"/>
        <v>-0.97607441870760858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6041.46</v>
      </c>
      <c r="F127" s="83">
        <f>IFERROR(VLOOKUP($C127,'2025'!$C$8:$U$263,19,FALSE),0)</f>
        <v>356.28999999999996</v>
      </c>
      <c r="G127" s="84">
        <f t="shared" si="14"/>
        <v>5.8974155253862473E-2</v>
      </c>
      <c r="H127" s="85">
        <f t="shared" si="15"/>
        <v>4.4729705978356386E-8</v>
      </c>
      <c r="I127" s="86">
        <f t="shared" si="16"/>
        <v>-5685.17</v>
      </c>
      <c r="J127" s="87">
        <f t="shared" si="17"/>
        <v>-0.94102584474613749</v>
      </c>
      <c r="K127" s="82">
        <f>VLOOKUP($C127,'2025'!$C$273:$U$528,VLOOKUP($L$4,Master!$D$9:$G$20,4,FALSE),FALSE)</f>
        <v>1845.22</v>
      </c>
      <c r="L127" s="83">
        <f>VLOOKUP($C127,'2025'!$C$8:$U$263,VLOOKUP($L$4,Master!$D$9:$G$20,4,FALSE),FALSE)</f>
        <v>204.29</v>
      </c>
      <c r="M127" s="154">
        <f t="shared" si="18"/>
        <v>0.11071308570251785</v>
      </c>
      <c r="N127" s="154">
        <f t="shared" si="19"/>
        <v>2.5647174027669672E-8</v>
      </c>
      <c r="O127" s="83">
        <f t="shared" si="20"/>
        <v>-1640.93</v>
      </c>
      <c r="P127" s="87">
        <f t="shared" si="21"/>
        <v>-0.88928691429748219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832273.46</v>
      </c>
      <c r="F128" s="83">
        <f>IFERROR(VLOOKUP($C128,'2025'!$C$8:$U$263,19,FALSE),0)</f>
        <v>712944.72</v>
      </c>
      <c r="G128" s="84">
        <f t="shared" si="14"/>
        <v>0.85662315845082937</v>
      </c>
      <c r="H128" s="85">
        <f t="shared" si="15"/>
        <v>8.9505199989956552E-5</v>
      </c>
      <c r="I128" s="86">
        <f t="shared" si="16"/>
        <v>-119328.73999999999</v>
      </c>
      <c r="J128" s="87">
        <f t="shared" si="17"/>
        <v>-0.14337684154917063</v>
      </c>
      <c r="K128" s="82">
        <f>VLOOKUP($C128,'2025'!$C$273:$U$528,VLOOKUP($L$4,Master!$D$9:$G$20,4,FALSE),FALSE)</f>
        <v>263520.24999999994</v>
      </c>
      <c r="L128" s="83">
        <f>VLOOKUP($C128,'2025'!$C$8:$U$263,VLOOKUP($L$4,Master!$D$9:$G$20,4,FALSE),FALSE)</f>
        <v>288682.33999999997</v>
      </c>
      <c r="M128" s="154">
        <f t="shared" si="18"/>
        <v>1.0954844646663777</v>
      </c>
      <c r="N128" s="154">
        <f t="shared" si="19"/>
        <v>3.6242039320059249E-5</v>
      </c>
      <c r="O128" s="83">
        <f t="shared" si="20"/>
        <v>25162.090000000026</v>
      </c>
      <c r="P128" s="87">
        <f t="shared" si="21"/>
        <v>9.548446466637775E-2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2358314.0699999994</v>
      </c>
      <c r="F129" s="83">
        <f>IFERROR(VLOOKUP($C129,'2025'!$C$8:$U$263,19,FALSE),0)</f>
        <v>1778524.9600000002</v>
      </c>
      <c r="G129" s="84">
        <f t="shared" si="14"/>
        <v>0.75415101941871576</v>
      </c>
      <c r="H129" s="85">
        <f t="shared" si="15"/>
        <v>2.2328131167298568E-4</v>
      </c>
      <c r="I129" s="86">
        <f t="shared" si="16"/>
        <v>-579789.10999999917</v>
      </c>
      <c r="J129" s="87">
        <f t="shared" si="17"/>
        <v>-0.24584898058128421</v>
      </c>
      <c r="K129" s="82">
        <f>VLOOKUP($C129,'2025'!$C$273:$U$528,VLOOKUP($L$4,Master!$D$9:$G$20,4,FALSE),FALSE)</f>
        <v>537659.1099999994</v>
      </c>
      <c r="L129" s="83">
        <f>VLOOKUP($C129,'2025'!$C$8:$U$263,VLOOKUP($L$4,Master!$D$9:$G$20,4,FALSE),FALSE)</f>
        <v>333212.30000000005</v>
      </c>
      <c r="M129" s="154">
        <f t="shared" si="18"/>
        <v>0.61974640399936753</v>
      </c>
      <c r="N129" s="154">
        <f t="shared" si="19"/>
        <v>4.1832462902051375E-5</v>
      </c>
      <c r="O129" s="83">
        <f t="shared" si="20"/>
        <v>-204446.80999999936</v>
      </c>
      <c r="P129" s="87">
        <f t="shared" si="21"/>
        <v>-0.38025359600063241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767654.91999999969</v>
      </c>
      <c r="F130" s="83">
        <f>IFERROR(VLOOKUP($C130,'2025'!$C$8:$U$263,19,FALSE),0)</f>
        <v>622196.78</v>
      </c>
      <c r="G130" s="84">
        <f t="shared" si="14"/>
        <v>0.81051624081299478</v>
      </c>
      <c r="H130" s="85">
        <f t="shared" si="15"/>
        <v>7.8112433776081556E-5</v>
      </c>
      <c r="I130" s="86">
        <f t="shared" si="16"/>
        <v>-145458.13999999966</v>
      </c>
      <c r="J130" s="87">
        <f t="shared" si="17"/>
        <v>-0.18948375918700516</v>
      </c>
      <c r="K130" s="82">
        <f>VLOOKUP($C130,'2025'!$C$273:$U$528,VLOOKUP($L$4,Master!$D$9:$G$20,4,FALSE),FALSE)</f>
        <v>251412.33999999997</v>
      </c>
      <c r="L130" s="83">
        <f>VLOOKUP($C130,'2025'!$C$8:$U$263,VLOOKUP($L$4,Master!$D$9:$G$20,4,FALSE),FALSE)</f>
        <v>170149.17000000004</v>
      </c>
      <c r="M130" s="154">
        <f t="shared" si="18"/>
        <v>0.67677334374279352</v>
      </c>
      <c r="N130" s="154">
        <f t="shared" si="19"/>
        <v>2.1361032716498863E-5</v>
      </c>
      <c r="O130" s="83">
        <f t="shared" si="20"/>
        <v>-81263.169999999925</v>
      </c>
      <c r="P130" s="87">
        <f t="shared" si="21"/>
        <v>-0.32322665625720653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8058512.459999999</v>
      </c>
      <c r="F131" s="83">
        <f>IFERROR(VLOOKUP($C131,'2025'!$C$8:$U$263,19,FALSE),0)</f>
        <v>12952995.509999981</v>
      </c>
      <c r="G131" s="84">
        <f t="shared" si="14"/>
        <v>1.6073680563621022</v>
      </c>
      <c r="H131" s="85">
        <f t="shared" si="15"/>
        <v>1.6261575702412913E-3</v>
      </c>
      <c r="I131" s="86">
        <f t="shared" si="16"/>
        <v>4894483.0499999821</v>
      </c>
      <c r="J131" s="87">
        <f t="shared" si="17"/>
        <v>0.60736805636210223</v>
      </c>
      <c r="K131" s="82">
        <f>VLOOKUP($C131,'2025'!$C$273:$U$528,VLOOKUP($L$4,Master!$D$9:$G$20,4,FALSE),FALSE)</f>
        <v>1990807.65</v>
      </c>
      <c r="L131" s="83">
        <f>VLOOKUP($C131,'2025'!$C$8:$U$263,VLOOKUP($L$4,Master!$D$9:$G$20,4,FALSE),FALSE)</f>
        <v>3998526.1299999929</v>
      </c>
      <c r="M131" s="154">
        <f t="shared" si="18"/>
        <v>2.0084944570109489</v>
      </c>
      <c r="N131" s="154">
        <f t="shared" si="19"/>
        <v>5.0198685941697753E-4</v>
      </c>
      <c r="O131" s="83">
        <f t="shared" si="20"/>
        <v>2007718.479999993</v>
      </c>
      <c r="P131" s="87">
        <f t="shared" si="21"/>
        <v>1.0084944570109489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765727.75</v>
      </c>
      <c r="F132" s="83">
        <f>IFERROR(VLOOKUP($C132,'2025'!$C$8:$U$263,19,FALSE),0)</f>
        <v>228299.21999999997</v>
      </c>
      <c r="G132" s="84">
        <f t="shared" si="14"/>
        <v>0.2981467238192686</v>
      </c>
      <c r="H132" s="85">
        <f t="shared" si="15"/>
        <v>2.8661362894518789E-5</v>
      </c>
      <c r="I132" s="86">
        <f t="shared" si="16"/>
        <v>-537428.53</v>
      </c>
      <c r="J132" s="87">
        <f t="shared" si="17"/>
        <v>-0.70185327618073134</v>
      </c>
      <c r="K132" s="82">
        <f>VLOOKUP($C132,'2025'!$C$273:$U$528,VLOOKUP($L$4,Master!$D$9:$G$20,4,FALSE),FALSE)</f>
        <v>295924.15999999997</v>
      </c>
      <c r="L132" s="83">
        <f>VLOOKUP($C132,'2025'!$C$8:$U$263,VLOOKUP($L$4,Master!$D$9:$G$20,4,FALSE),FALSE)</f>
        <v>21711.199999999997</v>
      </c>
      <c r="M132" s="154">
        <f t="shared" si="18"/>
        <v>7.3367446578204362E-2</v>
      </c>
      <c r="N132" s="154">
        <f t="shared" si="19"/>
        <v>2.7256886032088782E-6</v>
      </c>
      <c r="O132" s="83">
        <f t="shared" si="20"/>
        <v>-274212.95999999996</v>
      </c>
      <c r="P132" s="87">
        <f t="shared" si="21"/>
        <v>-0.92663255342179562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1776508.9700000002</v>
      </c>
      <c r="F133" s="83">
        <f>IFERROR(VLOOKUP($C133,'2025'!$C$8:$U$263,19,FALSE),0)</f>
        <v>1657210</v>
      </c>
      <c r="G133" s="84">
        <f t="shared" si="14"/>
        <v>0.93284640155799481</v>
      </c>
      <c r="H133" s="85">
        <f t="shared" si="15"/>
        <v>2.0805107088156275E-4</v>
      </c>
      <c r="I133" s="86">
        <f t="shared" si="16"/>
        <v>-119298.9700000002</v>
      </c>
      <c r="J133" s="87">
        <f t="shared" si="17"/>
        <v>-6.7153598442005163E-2</v>
      </c>
      <c r="K133" s="82">
        <f>VLOOKUP($C133,'2025'!$C$273:$U$528,VLOOKUP($L$4,Master!$D$9:$G$20,4,FALSE),FALSE)</f>
        <v>463546.11000000022</v>
      </c>
      <c r="L133" s="83">
        <f>VLOOKUP($C133,'2025'!$C$8:$U$263,VLOOKUP($L$4,Master!$D$9:$G$20,4,FALSE),FALSE)</f>
        <v>442757.68999999983</v>
      </c>
      <c r="M133" s="154">
        <f t="shared" si="18"/>
        <v>0.9551535013420771</v>
      </c>
      <c r="N133" s="154">
        <f t="shared" si="19"/>
        <v>5.5585116880508178E-5</v>
      </c>
      <c r="O133" s="83">
        <f t="shared" si="20"/>
        <v>-20788.420000000391</v>
      </c>
      <c r="P133" s="87">
        <f t="shared" si="21"/>
        <v>-4.4846498657922902E-2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305574.43</v>
      </c>
      <c r="F134" s="83">
        <f>IFERROR(VLOOKUP($C134,'2025'!$C$8:$U$263,19,FALSE),0)</f>
        <v>252023.59000000003</v>
      </c>
      <c r="G134" s="84">
        <f t="shared" si="14"/>
        <v>0.82475353058827605</v>
      </c>
      <c r="H134" s="85">
        <f t="shared" si="15"/>
        <v>3.1639790845406387E-5</v>
      </c>
      <c r="I134" s="86">
        <f t="shared" si="16"/>
        <v>-53550.839999999967</v>
      </c>
      <c r="J134" s="87">
        <f t="shared" si="17"/>
        <v>-0.17524646941172392</v>
      </c>
      <c r="K134" s="82">
        <f>VLOOKUP($C134,'2025'!$C$273:$U$528,VLOOKUP($L$4,Master!$D$9:$G$20,4,FALSE),FALSE)</f>
        <v>108050.9</v>
      </c>
      <c r="L134" s="83">
        <f>VLOOKUP($C134,'2025'!$C$8:$U$263,VLOOKUP($L$4,Master!$D$9:$G$20,4,FALSE),FALSE)</f>
        <v>92332.64</v>
      </c>
      <c r="M134" s="154">
        <f t="shared" si="18"/>
        <v>0.85452911544466548</v>
      </c>
      <c r="N134" s="154">
        <f t="shared" si="19"/>
        <v>1.1591714163758255E-5</v>
      </c>
      <c r="O134" s="83">
        <f t="shared" si="20"/>
        <v>-15718.259999999995</v>
      </c>
      <c r="P134" s="87">
        <f t="shared" si="21"/>
        <v>-0.14547088455533452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79806.94</v>
      </c>
      <c r="F135" s="83">
        <f>IFERROR(VLOOKUP($C135,'2025'!$C$8:$U$263,19,FALSE),0)</f>
        <v>65622.36</v>
      </c>
      <c r="G135" s="84">
        <f t="shared" si="14"/>
        <v>0.82226382818336352</v>
      </c>
      <c r="H135" s="85">
        <f t="shared" si="15"/>
        <v>8.2384261932859611E-6</v>
      </c>
      <c r="I135" s="86">
        <f t="shared" si="16"/>
        <v>-14184.580000000002</v>
      </c>
      <c r="J135" s="87">
        <f t="shared" si="17"/>
        <v>-0.17773617181663651</v>
      </c>
      <c r="K135" s="82">
        <f>VLOOKUP($C135,'2025'!$C$273:$U$528,VLOOKUP($L$4,Master!$D$9:$G$20,4,FALSE),FALSE)</f>
        <v>22334.639999999999</v>
      </c>
      <c r="L135" s="83">
        <f>VLOOKUP($C135,'2025'!$C$8:$U$263,VLOOKUP($L$4,Master!$D$9:$G$20,4,FALSE),FALSE)</f>
        <v>20463.250000000004</v>
      </c>
      <c r="M135" s="154">
        <f t="shared" si="18"/>
        <v>0.91621132017350648</v>
      </c>
      <c r="N135" s="154">
        <f t="shared" si="19"/>
        <v>2.5690172496045402E-6</v>
      </c>
      <c r="O135" s="83">
        <f t="shared" si="20"/>
        <v>-1871.3899999999958</v>
      </c>
      <c r="P135" s="87">
        <f t="shared" si="21"/>
        <v>-8.3788679826493545E-2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115897.19</v>
      </c>
      <c r="F136" s="83">
        <f>IFERROR(VLOOKUP($C136,'2025'!$C$8:$U$263,19,FALSE),0)</f>
        <v>98839.159999999989</v>
      </c>
      <c r="G136" s="84">
        <f t="shared" si="14"/>
        <v>0.8528175704691372</v>
      </c>
      <c r="H136" s="85">
        <f t="shared" si="15"/>
        <v>1.2408562030783135E-5</v>
      </c>
      <c r="I136" s="86">
        <f t="shared" si="16"/>
        <v>-17058.030000000013</v>
      </c>
      <c r="J136" s="87">
        <f t="shared" si="17"/>
        <v>-0.14718242953086277</v>
      </c>
      <c r="K136" s="82">
        <f>VLOOKUP($C136,'2025'!$C$273:$U$528,VLOOKUP($L$4,Master!$D$9:$G$20,4,FALSE),FALSE)</f>
        <v>32129.25</v>
      </c>
      <c r="L136" s="83">
        <f>VLOOKUP($C136,'2025'!$C$8:$U$263,VLOOKUP($L$4,Master!$D$9:$G$20,4,FALSE),FALSE)</f>
        <v>31961.67</v>
      </c>
      <c r="M136" s="154">
        <f t="shared" si="18"/>
        <v>0.99478419197460255</v>
      </c>
      <c r="N136" s="154">
        <f t="shared" si="19"/>
        <v>4.0125630853441132E-6</v>
      </c>
      <c r="O136" s="83">
        <f t="shared" si="20"/>
        <v>-167.58000000000175</v>
      </c>
      <c r="P136" s="87">
        <f t="shared" si="21"/>
        <v>-5.2158080253974729E-3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8698640.9900000002</v>
      </c>
      <c r="F137" s="83">
        <f>IFERROR(VLOOKUP($C137,'2025'!$C$8:$U$263,19,FALSE),0)</f>
        <v>6245799.6400000006</v>
      </c>
      <c r="G137" s="84">
        <f t="shared" si="14"/>
        <v>0.71802016512466738</v>
      </c>
      <c r="H137" s="85">
        <f t="shared" si="15"/>
        <v>7.8411625781505019E-4</v>
      </c>
      <c r="I137" s="86">
        <f t="shared" si="16"/>
        <v>-2452841.3499999996</v>
      </c>
      <c r="J137" s="87">
        <f t="shared" si="17"/>
        <v>-0.28197983487533257</v>
      </c>
      <c r="K137" s="82">
        <f>VLOOKUP($C137,'2025'!$C$273:$U$528,VLOOKUP($L$4,Master!$D$9:$G$20,4,FALSE),FALSE)</f>
        <v>2179023.5</v>
      </c>
      <c r="L137" s="83">
        <f>VLOOKUP($C137,'2025'!$C$8:$U$263,VLOOKUP($L$4,Master!$D$9:$G$20,4,FALSE),FALSE)</f>
        <v>2051187.2</v>
      </c>
      <c r="M137" s="154">
        <f t="shared" si="18"/>
        <v>0.94133321646141033</v>
      </c>
      <c r="N137" s="154">
        <f t="shared" si="19"/>
        <v>2.5751214000552388E-4</v>
      </c>
      <c r="O137" s="83">
        <f t="shared" si="20"/>
        <v>-127836.30000000005</v>
      </c>
      <c r="P137" s="87">
        <f t="shared" si="21"/>
        <v>-5.8666783538589666E-2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145007.36999999997</v>
      </c>
      <c r="F138" s="83">
        <f>IFERROR(VLOOKUP($C138,'2025'!$C$8:$U$263,19,FALSE),0)</f>
        <v>124070.03</v>
      </c>
      <c r="G138" s="84">
        <f t="shared" ref="G138:G201" si="22">IFERROR(F138/E138,0)</f>
        <v>0.85561189062321474</v>
      </c>
      <c r="H138" s="85">
        <f t="shared" ref="H138:H201" si="23">F138/$D$4</f>
        <v>1.5576120471037237E-5</v>
      </c>
      <c r="I138" s="86">
        <f t="shared" ref="I138:I201" si="24">F138-E138</f>
        <v>-20937.339999999967</v>
      </c>
      <c r="J138" s="87">
        <f t="shared" ref="J138:J201" si="25">IFERROR(I138/E138,0)</f>
        <v>-0.14438810937678528</v>
      </c>
      <c r="K138" s="82">
        <f>VLOOKUP($C138,'2025'!$C$273:$U$528,VLOOKUP($L$4,Master!$D$9:$G$20,4,FALSE),FALSE)</f>
        <v>38503.69</v>
      </c>
      <c r="L138" s="83">
        <f>VLOOKUP($C138,'2025'!$C$8:$U$263,VLOOKUP($L$4,Master!$D$9:$G$20,4,FALSE),FALSE)</f>
        <v>36475.480000000003</v>
      </c>
      <c r="M138" s="154">
        <f t="shared" ref="M138:M201" si="26">IFERROR(L138/K138,0)</f>
        <v>0.9473242694401498</v>
      </c>
      <c r="N138" s="154">
        <f t="shared" ref="N138:N201" si="27">L138/$D$4</f>
        <v>4.579240213925227E-6</v>
      </c>
      <c r="O138" s="83">
        <f t="shared" ref="O138:O201" si="28">L138-K138</f>
        <v>-2028.2099999999991</v>
      </c>
      <c r="P138" s="87">
        <f t="shared" ref="P138:P201" si="29">IFERROR(O138/K138,0)</f>
        <v>-5.2675730559850212E-2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58047.579999999994</v>
      </c>
      <c r="F139" s="83">
        <f>IFERROR(VLOOKUP($C139,'2025'!$C$8:$U$263,19,FALSE),0)</f>
        <v>215.79999999999998</v>
      </c>
      <c r="G139" s="84">
        <f t="shared" si="22"/>
        <v>3.7176399085026455E-3</v>
      </c>
      <c r="H139" s="85">
        <f t="shared" si="23"/>
        <v>2.7092173651040751E-8</v>
      </c>
      <c r="I139" s="86">
        <f t="shared" si="24"/>
        <v>-57831.779999999992</v>
      </c>
      <c r="J139" s="87">
        <f t="shared" si="25"/>
        <v>-0.99628236009149729</v>
      </c>
      <c r="K139" s="82">
        <f>VLOOKUP($C139,'2025'!$C$273:$U$528,VLOOKUP($L$4,Master!$D$9:$G$20,4,FALSE),FALSE)</f>
        <v>2458.77</v>
      </c>
      <c r="L139" s="83">
        <f>VLOOKUP($C139,'2025'!$C$8:$U$263,VLOOKUP($L$4,Master!$D$9:$G$20,4,FALSE),FALSE)</f>
        <v>0</v>
      </c>
      <c r="M139" s="154">
        <f t="shared" si="26"/>
        <v>0</v>
      </c>
      <c r="N139" s="154">
        <f t="shared" si="27"/>
        <v>0</v>
      </c>
      <c r="O139" s="83">
        <f t="shared" si="28"/>
        <v>-2458.77</v>
      </c>
      <c r="P139" s="87">
        <f t="shared" si="29"/>
        <v>-1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182798.41999999998</v>
      </c>
      <c r="F140" s="83">
        <f>IFERROR(VLOOKUP($C140,'2025'!$C$8:$U$263,19,FALSE),0)</f>
        <v>148975.67000000001</v>
      </c>
      <c r="G140" s="84">
        <f t="shared" si="22"/>
        <v>0.81497241606355253</v>
      </c>
      <c r="H140" s="85">
        <f t="shared" si="23"/>
        <v>1.8702848570065535E-5</v>
      </c>
      <c r="I140" s="86">
        <f t="shared" si="24"/>
        <v>-33822.749999999971</v>
      </c>
      <c r="J140" s="87">
        <f t="shared" si="25"/>
        <v>-0.18502758393644744</v>
      </c>
      <c r="K140" s="82">
        <f>VLOOKUP($C140,'2025'!$C$273:$U$528,VLOOKUP($L$4,Master!$D$9:$G$20,4,FALSE),FALSE)</f>
        <v>42685.33</v>
      </c>
      <c r="L140" s="83">
        <f>VLOOKUP($C140,'2025'!$C$8:$U$263,VLOOKUP($L$4,Master!$D$9:$G$20,4,FALSE),FALSE)</f>
        <v>35844.5</v>
      </c>
      <c r="M140" s="154">
        <f t="shared" si="26"/>
        <v>0.8397381489143928</v>
      </c>
      <c r="N140" s="154">
        <f t="shared" si="27"/>
        <v>4.5000251085946723E-6</v>
      </c>
      <c r="O140" s="83">
        <f t="shared" si="28"/>
        <v>-6840.8300000000017</v>
      </c>
      <c r="P140" s="87">
        <f t="shared" si="29"/>
        <v>-0.1602618510856072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240691.90999999997</v>
      </c>
      <c r="F141" s="83">
        <f>IFERROR(VLOOKUP($C141,'2025'!$C$8:$U$263,19,FALSE),0)</f>
        <v>181711.22000000003</v>
      </c>
      <c r="G141" s="84">
        <f t="shared" si="22"/>
        <v>0.75495358360819043</v>
      </c>
      <c r="H141" s="85">
        <f t="shared" si="23"/>
        <v>2.2812566851633318E-5</v>
      </c>
      <c r="I141" s="86">
        <f t="shared" si="24"/>
        <v>-58980.689999999944</v>
      </c>
      <c r="J141" s="87">
        <f t="shared" si="25"/>
        <v>-0.24504641639180955</v>
      </c>
      <c r="K141" s="82">
        <f>VLOOKUP($C141,'2025'!$C$273:$U$528,VLOOKUP($L$4,Master!$D$9:$G$20,4,FALSE),FALSE)</f>
        <v>72643.779999999984</v>
      </c>
      <c r="L141" s="83">
        <f>VLOOKUP($C141,'2025'!$C$8:$U$263,VLOOKUP($L$4,Master!$D$9:$G$20,4,FALSE),FALSE)</f>
        <v>52666.660000000018</v>
      </c>
      <c r="M141" s="154">
        <f t="shared" si="26"/>
        <v>0.72499889185281974</v>
      </c>
      <c r="N141" s="154">
        <f t="shared" si="27"/>
        <v>6.6119290933286485E-6</v>
      </c>
      <c r="O141" s="83">
        <f t="shared" si="28"/>
        <v>-19977.119999999966</v>
      </c>
      <c r="P141" s="87">
        <f t="shared" si="29"/>
        <v>-0.27500110814718026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472208.45999999996</v>
      </c>
      <c r="F142" s="83">
        <f>IFERROR(VLOOKUP($C142,'2025'!$C$8:$U$263,19,FALSE),0)</f>
        <v>59564.959999999999</v>
      </c>
      <c r="G142" s="84">
        <f t="shared" si="22"/>
        <v>0.12614123855383702</v>
      </c>
      <c r="H142" s="85">
        <f t="shared" si="23"/>
        <v>7.4779621864564238E-6</v>
      </c>
      <c r="I142" s="86">
        <f t="shared" si="24"/>
        <v>-412643.49999999994</v>
      </c>
      <c r="J142" s="87">
        <f t="shared" si="25"/>
        <v>-0.87385876144616292</v>
      </c>
      <c r="K142" s="82">
        <f>VLOOKUP($C142,'2025'!$C$273:$U$528,VLOOKUP($L$4,Master!$D$9:$G$20,4,FALSE),FALSE)</f>
        <v>186022.11000000002</v>
      </c>
      <c r="L142" s="83">
        <f>VLOOKUP($C142,'2025'!$C$8:$U$263,VLOOKUP($L$4,Master!$D$9:$G$20,4,FALSE),FALSE)</f>
        <v>12286.19</v>
      </c>
      <c r="M142" s="154">
        <f t="shared" si="26"/>
        <v>6.6046933883289458E-2</v>
      </c>
      <c r="N142" s="154">
        <f t="shared" si="27"/>
        <v>1.5424448238632084E-6</v>
      </c>
      <c r="O142" s="83">
        <f t="shared" si="28"/>
        <v>-173735.92</v>
      </c>
      <c r="P142" s="87">
        <f t="shared" si="29"/>
        <v>-0.93395306611671047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3396952.77</v>
      </c>
      <c r="F143" s="83">
        <f>IFERROR(VLOOKUP($C143,'2025'!$C$8:$U$263,19,FALSE),0)</f>
        <v>4344761.5599999996</v>
      </c>
      <c r="G143" s="84">
        <f t="shared" si="22"/>
        <v>1.2790173588430549</v>
      </c>
      <c r="H143" s="85">
        <f t="shared" si="23"/>
        <v>5.4545428478168067E-4</v>
      </c>
      <c r="I143" s="86">
        <f t="shared" si="24"/>
        <v>947808.78999999957</v>
      </c>
      <c r="J143" s="87">
        <f t="shared" si="25"/>
        <v>0.27901735884305495</v>
      </c>
      <c r="K143" s="82">
        <f>VLOOKUP($C143,'2025'!$C$273:$U$528,VLOOKUP($L$4,Master!$D$9:$G$20,4,FALSE),FALSE)</f>
        <v>563935</v>
      </c>
      <c r="L143" s="83">
        <f>VLOOKUP($C143,'2025'!$C$8:$U$263,VLOOKUP($L$4,Master!$D$9:$G$20,4,FALSE),FALSE)</f>
        <v>1035303.1100000001</v>
      </c>
      <c r="M143" s="154">
        <f t="shared" si="26"/>
        <v>1.8358553911355033</v>
      </c>
      <c r="N143" s="154">
        <f t="shared" si="27"/>
        <v>1.2997503075802848E-4</v>
      </c>
      <c r="O143" s="83">
        <f t="shared" si="28"/>
        <v>471368.1100000001</v>
      </c>
      <c r="P143" s="87">
        <f t="shared" si="29"/>
        <v>0.83585539113550333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391297.2900000001</v>
      </c>
      <c r="F144" s="83">
        <f>IFERROR(VLOOKUP($C144,'2025'!$C$8:$U$263,19,FALSE),0)</f>
        <v>305725.96000000002</v>
      </c>
      <c r="G144" s="84">
        <f t="shared" si="22"/>
        <v>0.78131376785154827</v>
      </c>
      <c r="H144" s="85">
        <f t="shared" si="23"/>
        <v>3.8381746051673494E-5</v>
      </c>
      <c r="I144" s="86">
        <f t="shared" si="24"/>
        <v>-85571.330000000075</v>
      </c>
      <c r="J144" s="87">
        <f t="shared" si="25"/>
        <v>-0.21868623214845176</v>
      </c>
      <c r="K144" s="82">
        <f>VLOOKUP($C144,'2025'!$C$273:$U$528,VLOOKUP($L$4,Master!$D$9:$G$20,4,FALSE),FALSE)</f>
        <v>116199.26</v>
      </c>
      <c r="L144" s="83">
        <f>VLOOKUP($C144,'2025'!$C$8:$U$263,VLOOKUP($L$4,Master!$D$9:$G$20,4,FALSE),FALSE)</f>
        <v>92116.36</v>
      </c>
      <c r="M144" s="154">
        <f t="shared" si="26"/>
        <v>0.79274480749705289</v>
      </c>
      <c r="N144" s="154">
        <f t="shared" si="27"/>
        <v>1.1564561729480001E-5</v>
      </c>
      <c r="O144" s="83">
        <f t="shared" si="28"/>
        <v>-24082.899999999994</v>
      </c>
      <c r="P144" s="87">
        <f t="shared" si="29"/>
        <v>-0.20725519250294705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328139.84000000003</v>
      </c>
      <c r="F145" s="83">
        <f>IFERROR(VLOOKUP($C145,'2025'!$C$8:$U$263,19,FALSE),0)</f>
        <v>200651.25</v>
      </c>
      <c r="G145" s="84">
        <f t="shared" si="22"/>
        <v>0.611480916185002</v>
      </c>
      <c r="H145" s="85">
        <f t="shared" si="23"/>
        <v>2.5190354533356768E-5</v>
      </c>
      <c r="I145" s="86">
        <f t="shared" si="24"/>
        <v>-127488.59000000003</v>
      </c>
      <c r="J145" s="87">
        <f t="shared" si="25"/>
        <v>-0.38851908381499795</v>
      </c>
      <c r="K145" s="82">
        <f>VLOOKUP($C145,'2025'!$C$273:$U$528,VLOOKUP($L$4,Master!$D$9:$G$20,4,FALSE),FALSE)</f>
        <v>94370.3</v>
      </c>
      <c r="L145" s="83">
        <f>VLOOKUP($C145,'2025'!$C$8:$U$263,VLOOKUP($L$4,Master!$D$9:$G$20,4,FALSE),FALSE)</f>
        <v>64108.85</v>
      </c>
      <c r="M145" s="154">
        <f t="shared" si="26"/>
        <v>0.67933290452610617</v>
      </c>
      <c r="N145" s="154">
        <f t="shared" si="27"/>
        <v>8.0484156476761995E-6</v>
      </c>
      <c r="O145" s="83">
        <f t="shared" si="28"/>
        <v>-30261.450000000004</v>
      </c>
      <c r="P145" s="87">
        <f t="shared" si="29"/>
        <v>-0.32066709547389383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197249.53999999995</v>
      </c>
      <c r="F146" s="83">
        <f>IFERROR(VLOOKUP($C146,'2025'!$C$8:$U$263,19,FALSE),0)</f>
        <v>71174.63</v>
      </c>
      <c r="G146" s="84">
        <f t="shared" si="22"/>
        <v>0.36083546760109059</v>
      </c>
      <c r="H146" s="85">
        <f t="shared" si="23"/>
        <v>8.9354746779822742E-6</v>
      </c>
      <c r="I146" s="86">
        <f t="shared" si="24"/>
        <v>-126074.90999999995</v>
      </c>
      <c r="J146" s="87">
        <f t="shared" si="25"/>
        <v>-0.63916453239890936</v>
      </c>
      <c r="K146" s="82">
        <f>VLOOKUP($C146,'2025'!$C$273:$U$528,VLOOKUP($L$4,Master!$D$9:$G$20,4,FALSE),FALSE)</f>
        <v>56005.02</v>
      </c>
      <c r="L146" s="83">
        <f>VLOOKUP($C146,'2025'!$C$8:$U$263,VLOOKUP($L$4,Master!$D$9:$G$20,4,FALSE),FALSE)</f>
        <v>20839.829999999998</v>
      </c>
      <c r="M146" s="154">
        <f t="shared" si="26"/>
        <v>0.37210646474191061</v>
      </c>
      <c r="N146" s="154">
        <f t="shared" si="27"/>
        <v>2.6162942225123658E-6</v>
      </c>
      <c r="O146" s="83">
        <f t="shared" si="28"/>
        <v>-35165.19</v>
      </c>
      <c r="P146" s="87">
        <f t="shared" si="29"/>
        <v>-0.62789353525808944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283754.84999999998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-283754.84999999998</v>
      </c>
      <c r="J147" s="87">
        <f t="shared" si="25"/>
        <v>-1</v>
      </c>
      <c r="K147" s="82">
        <f>VLOOKUP($C147,'2025'!$C$273:$U$528,VLOOKUP($L$4,Master!$D$9:$G$20,4,FALSE),FALSE)</f>
        <v>166085.40999999997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-166085.40999999997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52448.51999999999</v>
      </c>
      <c r="F148" s="83">
        <f>IFERROR(VLOOKUP($C148,'2025'!$C$8:$U$263,19,FALSE),0)</f>
        <v>49783.8</v>
      </c>
      <c r="G148" s="84">
        <f t="shared" si="22"/>
        <v>0.94919360927629637</v>
      </c>
      <c r="H148" s="85">
        <f t="shared" si="23"/>
        <v>6.2500062771486688E-6</v>
      </c>
      <c r="I148" s="86">
        <f t="shared" si="24"/>
        <v>-2664.7199999999866</v>
      </c>
      <c r="J148" s="87">
        <f t="shared" si="25"/>
        <v>-5.0806390723703687E-2</v>
      </c>
      <c r="K148" s="82">
        <f>VLOOKUP($C148,'2025'!$C$273:$U$528,VLOOKUP($L$4,Master!$D$9:$G$20,4,FALSE),FALSE)</f>
        <v>13754.23</v>
      </c>
      <c r="L148" s="83">
        <f>VLOOKUP($C148,'2025'!$C$8:$U$263,VLOOKUP($L$4,Master!$D$9:$G$20,4,FALSE),FALSE)</f>
        <v>12913.730000000003</v>
      </c>
      <c r="M148" s="154">
        <f t="shared" si="26"/>
        <v>0.93889152646131435</v>
      </c>
      <c r="N148" s="154">
        <f t="shared" si="27"/>
        <v>1.6212280613654059E-6</v>
      </c>
      <c r="O148" s="83">
        <f t="shared" si="28"/>
        <v>-840.49999999999636</v>
      </c>
      <c r="P148" s="87">
        <f t="shared" si="29"/>
        <v>-6.1108473538685655E-2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742026.32000000007</v>
      </c>
      <c r="F149" s="83">
        <f>IFERROR(VLOOKUP($C149,'2025'!$C$8:$U$263,19,FALSE),0)</f>
        <v>533.96</v>
      </c>
      <c r="G149" s="84">
        <f t="shared" si="22"/>
        <v>7.1959711617776575E-4</v>
      </c>
      <c r="H149" s="85">
        <f t="shared" si="23"/>
        <v>6.7034926055188697E-8</v>
      </c>
      <c r="I149" s="86">
        <f t="shared" si="24"/>
        <v>-741492.3600000001</v>
      </c>
      <c r="J149" s="87">
        <f t="shared" si="25"/>
        <v>-0.99928040288382225</v>
      </c>
      <c r="K149" s="82">
        <f>VLOOKUP($C149,'2025'!$C$273:$U$528,VLOOKUP($L$4,Master!$D$9:$G$20,4,FALSE),FALSE)</f>
        <v>344001.02</v>
      </c>
      <c r="L149" s="83">
        <f>VLOOKUP($C149,'2025'!$C$8:$U$263,VLOOKUP($L$4,Master!$D$9:$G$20,4,FALSE),FALSE)</f>
        <v>533.96</v>
      </c>
      <c r="M149" s="154">
        <f t="shared" si="26"/>
        <v>1.5522046998581575E-3</v>
      </c>
      <c r="N149" s="154">
        <f t="shared" si="27"/>
        <v>6.7034926055188697E-8</v>
      </c>
      <c r="O149" s="83">
        <f t="shared" si="28"/>
        <v>-343467.06</v>
      </c>
      <c r="P149" s="87">
        <f t="shared" si="29"/>
        <v>-0.99844779530014183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11662.340000000002</v>
      </c>
      <c r="F150" s="83">
        <f>IFERROR(VLOOKUP($C150,'2025'!$C$8:$U$263,19,FALSE),0)</f>
        <v>36.96</v>
      </c>
      <c r="G150" s="84">
        <f t="shared" si="22"/>
        <v>3.1691753113011621E-3</v>
      </c>
      <c r="H150" s="85">
        <f t="shared" si="23"/>
        <v>4.6400682953775079E-9</v>
      </c>
      <c r="I150" s="86">
        <f t="shared" si="24"/>
        <v>-11625.380000000003</v>
      </c>
      <c r="J150" s="87">
        <f t="shared" si="25"/>
        <v>-0.99683082468869888</v>
      </c>
      <c r="K150" s="82">
        <f>VLOOKUP($C150,'2025'!$C$273:$U$528,VLOOKUP($L$4,Master!$D$9:$G$20,4,FALSE),FALSE)</f>
        <v>3604.42</v>
      </c>
      <c r="L150" s="83">
        <f>VLOOKUP($C150,'2025'!$C$8:$U$263,VLOOKUP($L$4,Master!$D$9:$G$20,4,FALSE),FALSE)</f>
        <v>36.96</v>
      </c>
      <c r="M150" s="154">
        <f t="shared" si="26"/>
        <v>1.0254076938869499E-2</v>
      </c>
      <c r="N150" s="154">
        <f t="shared" si="27"/>
        <v>4.6400682953775079E-9</v>
      </c>
      <c r="O150" s="83">
        <f t="shared" si="28"/>
        <v>-3567.46</v>
      </c>
      <c r="P150" s="87">
        <f t="shared" si="29"/>
        <v>-0.98974592306113052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196881.00000000003</v>
      </c>
      <c r="F151" s="83">
        <f>IFERROR(VLOOKUP($C151,'2025'!$C$8:$U$263,19,FALSE),0)</f>
        <v>65701.53</v>
      </c>
      <c r="G151" s="84">
        <f t="shared" si="22"/>
        <v>0.33371188687582848</v>
      </c>
      <c r="H151" s="85">
        <f t="shared" si="23"/>
        <v>8.2483654304868549E-6</v>
      </c>
      <c r="I151" s="86">
        <f t="shared" si="24"/>
        <v>-131179.47000000003</v>
      </c>
      <c r="J151" s="87">
        <f t="shared" si="25"/>
        <v>-0.66628811312417147</v>
      </c>
      <c r="K151" s="82">
        <f>VLOOKUP($C151,'2025'!$C$273:$U$528,VLOOKUP($L$4,Master!$D$9:$G$20,4,FALSE),FALSE)</f>
        <v>38098.279999999992</v>
      </c>
      <c r="L151" s="83">
        <f>VLOOKUP($C151,'2025'!$C$8:$U$263,VLOOKUP($L$4,Master!$D$9:$G$20,4,FALSE),FALSE)</f>
        <v>32715.8</v>
      </c>
      <c r="M151" s="154">
        <f t="shared" si="26"/>
        <v>0.85872118111368823</v>
      </c>
      <c r="N151" s="154">
        <f t="shared" si="27"/>
        <v>4.1072388078439253E-6</v>
      </c>
      <c r="O151" s="83">
        <f t="shared" si="28"/>
        <v>-5382.4799999999923</v>
      </c>
      <c r="P151" s="87">
        <f t="shared" si="29"/>
        <v>-0.14127881888631175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914920.31</v>
      </c>
      <c r="F152" s="83">
        <f>IFERROR(VLOOKUP($C152,'2025'!$C$8:$U$263,19,FALSE),0)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-914920.31</v>
      </c>
      <c r="J152" s="87">
        <f t="shared" si="25"/>
        <v>-1</v>
      </c>
      <c r="K152" s="82">
        <f>VLOOKUP($C152,'2025'!$C$273:$U$528,VLOOKUP($L$4,Master!$D$9:$G$20,4,FALSE),FALSE)</f>
        <v>430415.41000000003</v>
      </c>
      <c r="L152" s="83">
        <f>VLOOKUP($C152,'2025'!$C$8:$U$263,VLOOKUP($L$4,Master!$D$9:$G$20,4,FALSE),FALSE)</f>
        <v>0</v>
      </c>
      <c r="M152" s="154">
        <f t="shared" si="26"/>
        <v>0</v>
      </c>
      <c r="N152" s="154">
        <f t="shared" si="27"/>
        <v>0</v>
      </c>
      <c r="O152" s="83">
        <f t="shared" si="28"/>
        <v>-430415.41000000003</v>
      </c>
      <c r="P152" s="87">
        <f t="shared" si="29"/>
        <v>-1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81504.989999999991</v>
      </c>
      <c r="F153" s="83">
        <f>IFERROR(VLOOKUP($C153,'2025'!$C$8:$U$263,19,FALSE),0)</f>
        <v>51462.43</v>
      </c>
      <c r="G153" s="84">
        <f t="shared" si="22"/>
        <v>0.63140220003707759</v>
      </c>
      <c r="H153" s="85">
        <f t="shared" si="23"/>
        <v>6.4607464785195972E-6</v>
      </c>
      <c r="I153" s="86">
        <f t="shared" si="24"/>
        <v>-30042.55999999999</v>
      </c>
      <c r="J153" s="87">
        <f t="shared" si="25"/>
        <v>-0.36859779996292241</v>
      </c>
      <c r="K153" s="82">
        <f>VLOOKUP($C153,'2025'!$C$273:$U$528,VLOOKUP($L$4,Master!$D$9:$G$20,4,FALSE),FALSE)</f>
        <v>22809.239999999998</v>
      </c>
      <c r="L153" s="83">
        <f>VLOOKUP($C153,'2025'!$C$8:$U$263,VLOOKUP($L$4,Master!$D$9:$G$20,4,FALSE),FALSE)</f>
        <v>14586.42</v>
      </c>
      <c r="M153" s="154">
        <f t="shared" si="26"/>
        <v>0.6394960989493732</v>
      </c>
      <c r="N153" s="154">
        <f t="shared" si="27"/>
        <v>1.8312225374745776E-6</v>
      </c>
      <c r="O153" s="83">
        <f t="shared" si="28"/>
        <v>-8222.8199999999979</v>
      </c>
      <c r="P153" s="87">
        <f t="shared" si="29"/>
        <v>-0.3605039010506268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212622.3</v>
      </c>
      <c r="F154" s="83">
        <f>IFERROR(VLOOKUP($C154,'2025'!$C$8:$U$263,19,FALSE),0)</f>
        <v>3118.9300000000003</v>
      </c>
      <c r="G154" s="84">
        <f t="shared" si="22"/>
        <v>1.4668875277898888E-2</v>
      </c>
      <c r="H154" s="85">
        <f t="shared" si="23"/>
        <v>3.9155974590102195E-7</v>
      </c>
      <c r="I154" s="86">
        <f t="shared" si="24"/>
        <v>-209503.37</v>
      </c>
      <c r="J154" s="87">
        <f t="shared" si="25"/>
        <v>-0.98533112472210116</v>
      </c>
      <c r="K154" s="82">
        <f>VLOOKUP($C154,'2025'!$C$273:$U$528,VLOOKUP($L$4,Master!$D$9:$G$20,4,FALSE),FALSE)</f>
        <v>93176.26</v>
      </c>
      <c r="L154" s="83">
        <f>VLOOKUP($C154,'2025'!$C$8:$U$263,VLOOKUP($L$4,Master!$D$9:$G$20,4,FALSE),FALSE)</f>
        <v>1249.21</v>
      </c>
      <c r="M154" s="154">
        <f t="shared" si="26"/>
        <v>1.3406955806124866E-2</v>
      </c>
      <c r="N154" s="154">
        <f t="shared" si="27"/>
        <v>1.568295377507721E-7</v>
      </c>
      <c r="O154" s="83">
        <f t="shared" si="28"/>
        <v>-91927.049999999988</v>
      </c>
      <c r="P154" s="87">
        <f t="shared" si="29"/>
        <v>-0.98659304419387506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272719.05</v>
      </c>
      <c r="F155" s="83">
        <f>IFERROR(VLOOKUP($C155,'2025'!$C$8:$U$263,19,FALSE),0)</f>
        <v>222388.59999999998</v>
      </c>
      <c r="G155" s="84">
        <f t="shared" si="22"/>
        <v>0.81544945246765854</v>
      </c>
      <c r="H155" s="85">
        <f t="shared" si="23"/>
        <v>2.7919326085319003E-5</v>
      </c>
      <c r="I155" s="86">
        <f t="shared" si="24"/>
        <v>-50330.450000000012</v>
      </c>
      <c r="J155" s="87">
        <f t="shared" si="25"/>
        <v>-0.18455054753234149</v>
      </c>
      <c r="K155" s="82">
        <f>VLOOKUP($C155,'2025'!$C$273:$U$528,VLOOKUP($L$4,Master!$D$9:$G$20,4,FALSE),FALSE)</f>
        <v>76264.5</v>
      </c>
      <c r="L155" s="83">
        <f>VLOOKUP($C155,'2025'!$C$8:$U$263,VLOOKUP($L$4,Master!$D$9:$G$20,4,FALSE),FALSE)</f>
        <v>61080.999999999985</v>
      </c>
      <c r="M155" s="154">
        <f t="shared" si="26"/>
        <v>0.80090999088697867</v>
      </c>
      <c r="N155" s="154">
        <f t="shared" si="27"/>
        <v>7.6682903557887848E-6</v>
      </c>
      <c r="O155" s="83">
        <f t="shared" si="28"/>
        <v>-15183.500000000015</v>
      </c>
      <c r="P155" s="87">
        <f t="shared" si="29"/>
        <v>-0.19909000911302133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119840.99</v>
      </c>
      <c r="F156" s="83">
        <f>IFERROR(VLOOKUP($C156,'2025'!$C$8:$U$263,19,FALSE),0)</f>
        <v>75662.61</v>
      </c>
      <c r="G156" s="84">
        <f t="shared" si="22"/>
        <v>0.63135835243016603</v>
      </c>
      <c r="H156" s="85">
        <f t="shared" si="23"/>
        <v>9.4989090315615041E-6</v>
      </c>
      <c r="I156" s="86">
        <f t="shared" si="24"/>
        <v>-44178.380000000005</v>
      </c>
      <c r="J156" s="87">
        <f t="shared" si="25"/>
        <v>-0.36864164756983403</v>
      </c>
      <c r="K156" s="82">
        <f>VLOOKUP($C156,'2025'!$C$273:$U$528,VLOOKUP($L$4,Master!$D$9:$G$20,4,FALSE),FALSE)</f>
        <v>33471.229999999996</v>
      </c>
      <c r="L156" s="83">
        <f>VLOOKUP($C156,'2025'!$C$8:$U$263,VLOOKUP($L$4,Master!$D$9:$G$20,4,FALSE),FALSE)</f>
        <v>21418.31</v>
      </c>
      <c r="M156" s="154">
        <f t="shared" si="26"/>
        <v>0.6399020890478182</v>
      </c>
      <c r="N156" s="154">
        <f t="shared" si="27"/>
        <v>2.6889183217415321E-6</v>
      </c>
      <c r="O156" s="83">
        <f t="shared" si="28"/>
        <v>-12052.919999999995</v>
      </c>
      <c r="P156" s="87">
        <f t="shared" si="29"/>
        <v>-0.3600979109521818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259399.26</v>
      </c>
      <c r="F157" s="83">
        <f>IFERROR(VLOOKUP($C157,'2025'!$C$8:$U$263,19,FALSE),0)</f>
        <v>176975.77</v>
      </c>
      <c r="G157" s="84">
        <f t="shared" si="22"/>
        <v>0.6822524088927624</v>
      </c>
      <c r="H157" s="85">
        <f t="shared" si="23"/>
        <v>2.2218064378436738E-5</v>
      </c>
      <c r="I157" s="86">
        <f t="shared" si="24"/>
        <v>-82423.49000000002</v>
      </c>
      <c r="J157" s="87">
        <f t="shared" si="25"/>
        <v>-0.3177475911072376</v>
      </c>
      <c r="K157" s="82">
        <f>VLOOKUP($C157,'2025'!$C$273:$U$528,VLOOKUP($L$4,Master!$D$9:$G$20,4,FALSE),FALSE)</f>
        <v>138887.81</v>
      </c>
      <c r="L157" s="83">
        <f>VLOOKUP($C157,'2025'!$C$8:$U$263,VLOOKUP($L$4,Master!$D$9:$G$20,4,FALSE),FALSE)</f>
        <v>118495.15999999999</v>
      </c>
      <c r="M157" s="154">
        <f t="shared" si="26"/>
        <v>0.85317177943838263</v>
      </c>
      <c r="N157" s="154">
        <f t="shared" si="27"/>
        <v>1.4876234715142992E-5</v>
      </c>
      <c r="O157" s="83">
        <f t="shared" si="28"/>
        <v>-20392.650000000009</v>
      </c>
      <c r="P157" s="87">
        <f t="shared" si="29"/>
        <v>-0.1468282205616174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185522.43999999997</v>
      </c>
      <c r="F158" s="83">
        <f>IFERROR(VLOOKUP($C158,'2025'!$C$8:$U$263,19,FALSE),0)</f>
        <v>72464.530000000013</v>
      </c>
      <c r="G158" s="84">
        <f t="shared" si="22"/>
        <v>0.39059711590684137</v>
      </c>
      <c r="H158" s="85">
        <f t="shared" si="23"/>
        <v>9.0974125593190568E-6</v>
      </c>
      <c r="I158" s="86">
        <f t="shared" si="24"/>
        <v>-113057.90999999996</v>
      </c>
      <c r="J158" s="87">
        <f t="shared" si="25"/>
        <v>-0.60940288409315868</v>
      </c>
      <c r="K158" s="82">
        <f>VLOOKUP($C158,'2025'!$C$273:$U$528,VLOOKUP($L$4,Master!$D$9:$G$20,4,FALSE),FALSE)</f>
        <v>63821.499999999993</v>
      </c>
      <c r="L158" s="83">
        <f>VLOOKUP($C158,'2025'!$C$8:$U$263,VLOOKUP($L$4,Master!$D$9:$G$20,4,FALSE),FALSE)</f>
        <v>15121.310000000001</v>
      </c>
      <c r="M158" s="154">
        <f t="shared" si="26"/>
        <v>0.23693128491182444</v>
      </c>
      <c r="N158" s="154">
        <f t="shared" si="27"/>
        <v>1.898374218494991E-6</v>
      </c>
      <c r="O158" s="83">
        <f t="shared" si="28"/>
        <v>-48700.189999999988</v>
      </c>
      <c r="P158" s="87">
        <f t="shared" si="29"/>
        <v>-0.76306871508817553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126522.91</v>
      </c>
      <c r="F159" s="83">
        <f>IFERROR(VLOOKUP($C159,'2025'!$C$8:$U$263,19,FALSE),0)</f>
        <v>80243.170000000013</v>
      </c>
      <c r="G159" s="84">
        <f t="shared" si="22"/>
        <v>0.63421849845217759</v>
      </c>
      <c r="H159" s="85">
        <f t="shared" si="23"/>
        <v>1.0073966153614384E-5</v>
      </c>
      <c r="I159" s="86">
        <f t="shared" si="24"/>
        <v>-46279.739999999991</v>
      </c>
      <c r="J159" s="87">
        <f t="shared" si="25"/>
        <v>-0.36578150154782235</v>
      </c>
      <c r="K159" s="82">
        <f>VLOOKUP($C159,'2025'!$C$273:$U$528,VLOOKUP($L$4,Master!$D$9:$G$20,4,FALSE),FALSE)</f>
        <v>39312.649999999994</v>
      </c>
      <c r="L159" s="83">
        <f>VLOOKUP($C159,'2025'!$C$8:$U$263,VLOOKUP($L$4,Master!$D$9:$G$20,4,FALSE),FALSE)</f>
        <v>25563.47</v>
      </c>
      <c r="M159" s="154">
        <f t="shared" si="26"/>
        <v>0.65026066673195537</v>
      </c>
      <c r="N159" s="154">
        <f t="shared" si="27"/>
        <v>3.2093140331935622E-6</v>
      </c>
      <c r="O159" s="83">
        <f t="shared" si="28"/>
        <v>-13749.179999999993</v>
      </c>
      <c r="P159" s="87">
        <f t="shared" si="29"/>
        <v>-0.34973933326804463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155784.51</v>
      </c>
      <c r="F160" s="83">
        <f>IFERROR(VLOOKUP($C160,'2025'!$C$8:$U$263,19,FALSE),0)</f>
        <v>118514.96999999999</v>
      </c>
      <c r="G160" s="84">
        <f t="shared" si="22"/>
        <v>0.76076222212336764</v>
      </c>
      <c r="H160" s="85">
        <f t="shared" si="23"/>
        <v>1.4878721721445249E-5</v>
      </c>
      <c r="I160" s="86">
        <f t="shared" si="24"/>
        <v>-37269.540000000023</v>
      </c>
      <c r="J160" s="87">
        <f t="shared" si="25"/>
        <v>-0.23923777787663242</v>
      </c>
      <c r="K160" s="82">
        <f>VLOOKUP($C160,'2025'!$C$273:$U$528,VLOOKUP($L$4,Master!$D$9:$G$20,4,FALSE),FALSE)</f>
        <v>39892.430000000008</v>
      </c>
      <c r="L160" s="83">
        <f>VLOOKUP($C160,'2025'!$C$8:$U$263,VLOOKUP($L$4,Master!$D$9:$G$20,4,FALSE),FALSE)</f>
        <v>38238.81</v>
      </c>
      <c r="M160" s="154">
        <f t="shared" si="26"/>
        <v>0.95854802527697591</v>
      </c>
      <c r="N160" s="154">
        <f t="shared" si="27"/>
        <v>4.8006139051397293E-6</v>
      </c>
      <c r="O160" s="83">
        <f t="shared" si="28"/>
        <v>-1653.6200000000099</v>
      </c>
      <c r="P160" s="87">
        <f t="shared" si="29"/>
        <v>-4.1451974723024129E-2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279016.92000000004</v>
      </c>
      <c r="F161" s="83">
        <f>IFERROR(VLOOKUP($C161,'2025'!$C$8:$U$263,19,FALSE),0)</f>
        <v>197233.26</v>
      </c>
      <c r="G161" s="84">
        <f t="shared" si="22"/>
        <v>0.7068863780734157</v>
      </c>
      <c r="H161" s="85">
        <f t="shared" si="23"/>
        <v>2.476124990584277E-5</v>
      </c>
      <c r="I161" s="86">
        <f t="shared" si="24"/>
        <v>-81783.660000000033</v>
      </c>
      <c r="J161" s="87">
        <f t="shared" si="25"/>
        <v>-0.2931136219265843</v>
      </c>
      <c r="K161" s="82">
        <f>VLOOKUP($C161,'2025'!$C$273:$U$528,VLOOKUP($L$4,Master!$D$9:$G$20,4,FALSE),FALSE)</f>
        <v>88005.720000000016</v>
      </c>
      <c r="L161" s="83">
        <f>VLOOKUP($C161,'2025'!$C$8:$U$263,VLOOKUP($L$4,Master!$D$9:$G$20,4,FALSE),FALSE)</f>
        <v>51368.130000000005</v>
      </c>
      <c r="M161" s="154">
        <f t="shared" si="26"/>
        <v>0.58369081009734358</v>
      </c>
      <c r="N161" s="154">
        <f t="shared" si="27"/>
        <v>6.4489077761317708E-6</v>
      </c>
      <c r="O161" s="83">
        <f t="shared" si="28"/>
        <v>-36637.590000000011</v>
      </c>
      <c r="P161" s="87">
        <f t="shared" si="29"/>
        <v>-0.41630918990265636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230093.65000000002</v>
      </c>
      <c r="F162" s="83">
        <f>IFERROR(VLOOKUP($C162,'2025'!$C$8:$U$263,19,FALSE),0)</f>
        <v>846784.88000000012</v>
      </c>
      <c r="G162" s="84">
        <f t="shared" si="22"/>
        <v>3.6801749200814537</v>
      </c>
      <c r="H162" s="85">
        <f t="shared" si="23"/>
        <v>1.0630789163130541E-4</v>
      </c>
      <c r="I162" s="86">
        <f t="shared" si="24"/>
        <v>616691.2300000001</v>
      </c>
      <c r="J162" s="87">
        <f t="shared" si="25"/>
        <v>2.6801749200814537</v>
      </c>
      <c r="K162" s="82">
        <f>VLOOKUP($C162,'2025'!$C$273:$U$528,VLOOKUP($L$4,Master!$D$9:$G$20,4,FALSE),FALSE)</f>
        <v>50924.630000000012</v>
      </c>
      <c r="L162" s="83">
        <f>VLOOKUP($C162,'2025'!$C$8:$U$263,VLOOKUP($L$4,Master!$D$9:$G$20,4,FALSE),FALSE)</f>
        <v>107015.85000000003</v>
      </c>
      <c r="M162" s="154">
        <f t="shared" si="26"/>
        <v>2.1014556217688769</v>
      </c>
      <c r="N162" s="154">
        <f t="shared" si="27"/>
        <v>1.3435088005624329E-5</v>
      </c>
      <c r="O162" s="83">
        <f t="shared" si="28"/>
        <v>56091.220000000023</v>
      </c>
      <c r="P162" s="87">
        <f t="shared" si="29"/>
        <v>1.1014556217688771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7428375.6900000004</v>
      </c>
      <c r="F163" s="83">
        <f>IFERROR(VLOOKUP($C163,'2025'!$C$8:$U$263,19,FALSE),0)</f>
        <v>5556529.3200000003</v>
      </c>
      <c r="G163" s="84">
        <f t="shared" si="22"/>
        <v>0.74801404127690263</v>
      </c>
      <c r="H163" s="85">
        <f t="shared" si="23"/>
        <v>6.9758321239360237E-4</v>
      </c>
      <c r="I163" s="86">
        <f t="shared" si="24"/>
        <v>-1871846.37</v>
      </c>
      <c r="J163" s="87">
        <f t="shared" si="25"/>
        <v>-0.25198595872309737</v>
      </c>
      <c r="K163" s="82">
        <f>VLOOKUP($C163,'2025'!$C$273:$U$528,VLOOKUP($L$4,Master!$D$9:$G$20,4,FALSE),FALSE)</f>
        <v>1855593.7700000003</v>
      </c>
      <c r="L163" s="83">
        <f>VLOOKUP($C163,'2025'!$C$8:$U$263,VLOOKUP($L$4,Master!$D$9:$G$20,4,FALSE),FALSE)</f>
        <v>5333510.8600000003</v>
      </c>
      <c r="M163" s="154">
        <f t="shared" si="26"/>
        <v>2.8742879752177655</v>
      </c>
      <c r="N163" s="154">
        <f t="shared" si="27"/>
        <v>6.6958481181108296E-4</v>
      </c>
      <c r="O163" s="83">
        <f t="shared" si="28"/>
        <v>3477917.09</v>
      </c>
      <c r="P163" s="87">
        <f t="shared" si="29"/>
        <v>1.8742879752177652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1327680.7800000003</v>
      </c>
      <c r="F164" s="83">
        <f>IFERROR(VLOOKUP($C164,'2025'!$C$8:$U$263,19,FALSE),0)</f>
        <v>1173247.1700000002</v>
      </c>
      <c r="G164" s="84">
        <f t="shared" si="22"/>
        <v>0.88368167083054405</v>
      </c>
      <c r="H164" s="85">
        <f t="shared" si="23"/>
        <v>1.4729293820774854E-4</v>
      </c>
      <c r="I164" s="86">
        <f t="shared" si="24"/>
        <v>-154433.6100000001</v>
      </c>
      <c r="J164" s="87">
        <f t="shared" si="25"/>
        <v>-0.11631832916945599</v>
      </c>
      <c r="K164" s="82">
        <f>VLOOKUP($C164,'2025'!$C$273:$U$528,VLOOKUP($L$4,Master!$D$9:$G$20,4,FALSE),FALSE)</f>
        <v>308151.73000000004</v>
      </c>
      <c r="L164" s="83">
        <f>VLOOKUP($C164,'2025'!$C$8:$U$263,VLOOKUP($L$4,Master!$D$9:$G$20,4,FALSE),FALSE)</f>
        <v>263144.19000000006</v>
      </c>
      <c r="M164" s="154">
        <f t="shared" si="26"/>
        <v>0.85394357513423669</v>
      </c>
      <c r="N164" s="154">
        <f t="shared" si="27"/>
        <v>3.3035904034951172E-5</v>
      </c>
      <c r="O164" s="83">
        <f t="shared" si="28"/>
        <v>-45007.539999999979</v>
      </c>
      <c r="P164" s="87">
        <f t="shared" si="29"/>
        <v>-0.14605642486576328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1721067.21</v>
      </c>
      <c r="F165" s="83">
        <f>IFERROR(VLOOKUP($C165,'2025'!$C$8:$U$263,19,FALSE),0)</f>
        <v>199083.94999999995</v>
      </c>
      <c r="G165" s="84">
        <f t="shared" si="22"/>
        <v>0.11567470976336826</v>
      </c>
      <c r="H165" s="85">
        <f t="shared" si="23"/>
        <v>2.4993591031209979E-5</v>
      </c>
      <c r="I165" s="86">
        <f t="shared" si="24"/>
        <v>-1521983.26</v>
      </c>
      <c r="J165" s="87">
        <f t="shared" si="25"/>
        <v>-0.88432529023663176</v>
      </c>
      <c r="K165" s="82">
        <f>VLOOKUP($C165,'2025'!$C$273:$U$528,VLOOKUP($L$4,Master!$D$9:$G$20,4,FALSE),FALSE)</f>
        <v>294266.62</v>
      </c>
      <c r="L165" s="83">
        <f>VLOOKUP($C165,'2025'!$C$8:$U$263,VLOOKUP($L$4,Master!$D$9:$G$20,4,FALSE),FALSE)</f>
        <v>137214.70999999996</v>
      </c>
      <c r="M165" s="154">
        <f t="shared" si="26"/>
        <v>0.46629383244351658</v>
      </c>
      <c r="N165" s="154">
        <f t="shared" si="27"/>
        <v>1.7226342682100077E-5</v>
      </c>
      <c r="O165" s="83">
        <f t="shared" si="28"/>
        <v>-157051.91000000003</v>
      </c>
      <c r="P165" s="87">
        <f t="shared" si="29"/>
        <v>-0.53370616755648337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4047985.6400000006</v>
      </c>
      <c r="F166" s="83">
        <f>IFERROR(VLOOKUP($C166,'2025'!$C$8:$U$263,19,FALSE),0)</f>
        <v>677180.54</v>
      </c>
      <c r="G166" s="84">
        <f t="shared" si="22"/>
        <v>0.16728827624991277</v>
      </c>
      <c r="H166" s="85">
        <f t="shared" si="23"/>
        <v>8.5015258492982158E-5</v>
      </c>
      <c r="I166" s="86">
        <f t="shared" si="24"/>
        <v>-3370805.1000000006</v>
      </c>
      <c r="J166" s="87">
        <f t="shared" si="25"/>
        <v>-0.83271172375008728</v>
      </c>
      <c r="K166" s="82">
        <f>VLOOKUP($C166,'2025'!$C$273:$U$528,VLOOKUP($L$4,Master!$D$9:$G$20,4,FALSE),FALSE)</f>
        <v>656658.07000000007</v>
      </c>
      <c r="L166" s="83">
        <f>VLOOKUP($C166,'2025'!$C$8:$U$263,VLOOKUP($L$4,Master!$D$9:$G$20,4,FALSE),FALSE)</f>
        <v>248031.07</v>
      </c>
      <c r="M166" s="154">
        <f t="shared" si="26"/>
        <v>0.37771723417638037</v>
      </c>
      <c r="N166" s="154">
        <f t="shared" si="27"/>
        <v>3.1138558013407988E-5</v>
      </c>
      <c r="O166" s="83">
        <f t="shared" si="28"/>
        <v>-408627.00000000006</v>
      </c>
      <c r="P166" s="87">
        <f t="shared" si="29"/>
        <v>-0.62228276582361963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41950.36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-41950.36</v>
      </c>
      <c r="J167" s="87">
        <f t="shared" si="25"/>
        <v>-1</v>
      </c>
      <c r="K167" s="82">
        <f>VLOOKUP($C167,'2025'!$C$273:$U$528,VLOOKUP($L$4,Master!$D$9:$G$20,4,FALSE),FALSE)</f>
        <v>22862.71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-22862.71</v>
      </c>
      <c r="P167" s="87">
        <f t="shared" si="29"/>
        <v>-1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343125.75</v>
      </c>
      <c r="F168" s="83">
        <f>IFERROR(VLOOKUP($C168,'2025'!$C$8:$U$263,19,FALSE),0)</f>
        <v>57352.539999999994</v>
      </c>
      <c r="G168" s="84">
        <f t="shared" si="22"/>
        <v>0.16714729220992594</v>
      </c>
      <c r="H168" s="85">
        <f t="shared" si="23"/>
        <v>7.2002084013357761E-6</v>
      </c>
      <c r="I168" s="86">
        <f t="shared" si="24"/>
        <v>-285773.21000000002</v>
      </c>
      <c r="J168" s="87">
        <f t="shared" si="25"/>
        <v>-0.83285270779007414</v>
      </c>
      <c r="K168" s="82">
        <f>VLOOKUP($C168,'2025'!$C$273:$U$528,VLOOKUP($L$4,Master!$D$9:$G$20,4,FALSE),FALSE)</f>
        <v>68902.53</v>
      </c>
      <c r="L168" s="83">
        <f>VLOOKUP($C168,'2025'!$C$8:$U$263,VLOOKUP($L$4,Master!$D$9:$G$20,4,FALSE),FALSE)</f>
        <v>14745.439999999997</v>
      </c>
      <c r="M168" s="154">
        <f t="shared" si="26"/>
        <v>0.2140043333677297</v>
      </c>
      <c r="N168" s="154">
        <f t="shared" si="27"/>
        <v>1.8511863810982495E-6</v>
      </c>
      <c r="O168" s="83">
        <f t="shared" si="28"/>
        <v>-54157.090000000004</v>
      </c>
      <c r="P168" s="87">
        <f t="shared" si="29"/>
        <v>-0.78599566663227027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103420.06</v>
      </c>
      <c r="F169" s="83">
        <f>IFERROR(VLOOKUP($C169,'2025'!$C$8:$U$263,19,FALSE),0)</f>
        <v>58272.840000000004</v>
      </c>
      <c r="G169" s="84">
        <f t="shared" si="22"/>
        <v>0.56345780499450493</v>
      </c>
      <c r="H169" s="85">
        <f t="shared" si="23"/>
        <v>7.3157455997187846E-6</v>
      </c>
      <c r="I169" s="86">
        <f t="shared" si="24"/>
        <v>-45147.219999999994</v>
      </c>
      <c r="J169" s="87">
        <f t="shared" si="25"/>
        <v>-0.43654219500549502</v>
      </c>
      <c r="K169" s="82">
        <f>VLOOKUP($C169,'2025'!$C$273:$U$528,VLOOKUP($L$4,Master!$D$9:$G$20,4,FALSE),FALSE)</f>
        <v>31886.259999999995</v>
      </c>
      <c r="L169" s="83">
        <f>VLOOKUP($C169,'2025'!$C$8:$U$263,VLOOKUP($L$4,Master!$D$9:$G$20,4,FALSE),FALSE)</f>
        <v>28939.32</v>
      </c>
      <c r="M169" s="154">
        <f t="shared" si="26"/>
        <v>0.90757962834148642</v>
      </c>
      <c r="N169" s="154">
        <f t="shared" si="27"/>
        <v>3.6331282798101792E-6</v>
      </c>
      <c r="O169" s="83">
        <f t="shared" si="28"/>
        <v>-2946.9399999999951</v>
      </c>
      <c r="P169" s="87">
        <f t="shared" si="29"/>
        <v>-9.2420371658513592E-2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2168260.3500000006</v>
      </c>
      <c r="F170" s="83">
        <f>IFERROR(VLOOKUP($C170,'2025'!$C$8:$U$263,19,FALSE),0)</f>
        <v>1817942.47</v>
      </c>
      <c r="G170" s="84">
        <f t="shared" si="22"/>
        <v>0.83843366411233755</v>
      </c>
      <c r="H170" s="85">
        <f t="shared" si="23"/>
        <v>2.2822990308082457E-4</v>
      </c>
      <c r="I170" s="86">
        <f t="shared" si="24"/>
        <v>-350317.88000000059</v>
      </c>
      <c r="J170" s="87">
        <f t="shared" si="25"/>
        <v>-0.16156633588766242</v>
      </c>
      <c r="K170" s="82">
        <f>VLOOKUP($C170,'2025'!$C$273:$U$528,VLOOKUP($L$4,Master!$D$9:$G$20,4,FALSE),FALSE)</f>
        <v>573887.51000000013</v>
      </c>
      <c r="L170" s="83">
        <f>VLOOKUP($C170,'2025'!$C$8:$U$263,VLOOKUP($L$4,Master!$D$9:$G$20,4,FALSE),FALSE)</f>
        <v>453003</v>
      </c>
      <c r="M170" s="154">
        <f t="shared" si="26"/>
        <v>0.78935852777140925</v>
      </c>
      <c r="N170" s="154">
        <f t="shared" si="27"/>
        <v>5.6871343560900898E-5</v>
      </c>
      <c r="O170" s="83">
        <f t="shared" si="28"/>
        <v>-120884.51000000013</v>
      </c>
      <c r="P170" s="87">
        <f t="shared" si="29"/>
        <v>-0.21064147222859075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1031071.35</v>
      </c>
      <c r="F171" s="83">
        <f>IFERROR(VLOOKUP($C171,'2025'!$C$8:$U$263,19,FALSE),0)</f>
        <v>1845335.28</v>
      </c>
      <c r="G171" s="84">
        <f t="shared" si="22"/>
        <v>1.7897260747280002</v>
      </c>
      <c r="H171" s="85">
        <f t="shared" si="23"/>
        <v>2.316688778969041E-4</v>
      </c>
      <c r="I171" s="86">
        <f t="shared" si="24"/>
        <v>814263.93</v>
      </c>
      <c r="J171" s="87">
        <f t="shared" si="25"/>
        <v>0.78972607472800027</v>
      </c>
      <c r="K171" s="82">
        <f>VLOOKUP($C171,'2025'!$C$273:$U$528,VLOOKUP($L$4,Master!$D$9:$G$20,4,FALSE),FALSE)</f>
        <v>69856.45</v>
      </c>
      <c r="L171" s="83">
        <f>VLOOKUP($C171,'2025'!$C$8:$U$263,VLOOKUP($L$4,Master!$D$9:$G$20,4,FALSE),FALSE)</f>
        <v>696273.08999999985</v>
      </c>
      <c r="M171" s="154">
        <f t="shared" si="26"/>
        <v>9.967198304523059</v>
      </c>
      <c r="N171" s="154">
        <f t="shared" si="27"/>
        <v>8.7412193989002416E-5</v>
      </c>
      <c r="O171" s="83">
        <f t="shared" si="28"/>
        <v>626416.6399999999</v>
      </c>
      <c r="P171" s="87">
        <f t="shared" si="29"/>
        <v>8.9671983045230608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216177.57</v>
      </c>
      <c r="F172" s="83">
        <f>IFERROR(VLOOKUP($C172,'2025'!$C$8:$U$263,19,FALSE),0)</f>
        <v>131197.91</v>
      </c>
      <c r="G172" s="84">
        <f t="shared" si="22"/>
        <v>0.60689881008469104</v>
      </c>
      <c r="H172" s="85">
        <f t="shared" si="23"/>
        <v>1.6470975719988953E-5</v>
      </c>
      <c r="I172" s="86">
        <f t="shared" si="24"/>
        <v>-84979.66</v>
      </c>
      <c r="J172" s="87">
        <f t="shared" si="25"/>
        <v>-0.39310118991530896</v>
      </c>
      <c r="K172" s="82">
        <f>VLOOKUP($C172,'2025'!$C$273:$U$528,VLOOKUP($L$4,Master!$D$9:$G$20,4,FALSE),FALSE)</f>
        <v>72853.430000000008</v>
      </c>
      <c r="L172" s="83">
        <f>VLOOKUP($C172,'2025'!$C$8:$U$263,VLOOKUP($L$4,Master!$D$9:$G$20,4,FALSE),FALSE)</f>
        <v>42570.71</v>
      </c>
      <c r="M172" s="154">
        <f t="shared" si="26"/>
        <v>0.58433364084573636</v>
      </c>
      <c r="N172" s="154">
        <f t="shared" si="27"/>
        <v>5.3444535114369647E-6</v>
      </c>
      <c r="O172" s="83">
        <f t="shared" si="28"/>
        <v>-30282.720000000008</v>
      </c>
      <c r="P172" s="87">
        <f t="shared" si="29"/>
        <v>-0.41566635915426364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406921.39</v>
      </c>
      <c r="F173" s="83">
        <f>IFERROR(VLOOKUP($C173,'2025'!$C$8:$U$263,19,FALSE),0)</f>
        <v>356253.88</v>
      </c>
      <c r="G173" s="84">
        <f t="shared" si="22"/>
        <v>0.87548575414037588</v>
      </c>
      <c r="H173" s="85">
        <f t="shared" si="23"/>
        <v>4.4725171366158639E-5</v>
      </c>
      <c r="I173" s="86">
        <f t="shared" si="24"/>
        <v>-50667.510000000009</v>
      </c>
      <c r="J173" s="87">
        <f t="shared" si="25"/>
        <v>-0.12451424585962416</v>
      </c>
      <c r="K173" s="82">
        <f>VLOOKUP($C173,'2025'!$C$273:$U$528,VLOOKUP($L$4,Master!$D$9:$G$20,4,FALSE),FALSE)</f>
        <v>120106.23</v>
      </c>
      <c r="L173" s="83">
        <f>VLOOKUP($C173,'2025'!$C$8:$U$263,VLOOKUP($L$4,Master!$D$9:$G$20,4,FALSE),FALSE)</f>
        <v>112486.9</v>
      </c>
      <c r="M173" s="154">
        <f t="shared" si="26"/>
        <v>0.93656174205118248</v>
      </c>
      <c r="N173" s="154">
        <f t="shared" si="27"/>
        <v>1.4121939890024355E-5</v>
      </c>
      <c r="O173" s="83">
        <f t="shared" si="28"/>
        <v>-7619.3300000000017</v>
      </c>
      <c r="P173" s="87">
        <f t="shared" si="29"/>
        <v>-6.3438257948817495E-2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442614.74999999994</v>
      </c>
      <c r="F174" s="83">
        <f>IFERROR(VLOOKUP($C174,'2025'!$C$8:$U$263,19,FALSE),0)</f>
        <v>311738.78999999998</v>
      </c>
      <c r="G174" s="84">
        <f t="shared" si="22"/>
        <v>0.70431179711024094</v>
      </c>
      <c r="H174" s="85">
        <f t="shared" si="23"/>
        <v>3.9136614608180375E-5</v>
      </c>
      <c r="I174" s="86">
        <f t="shared" si="24"/>
        <v>-130875.95999999996</v>
      </c>
      <c r="J174" s="87">
        <f t="shared" si="25"/>
        <v>-0.29568820288975906</v>
      </c>
      <c r="K174" s="82">
        <f>VLOOKUP($C174,'2025'!$C$273:$U$528,VLOOKUP($L$4,Master!$D$9:$G$20,4,FALSE),FALSE)</f>
        <v>119724.45999999998</v>
      </c>
      <c r="L174" s="83">
        <f>VLOOKUP($C174,'2025'!$C$8:$U$263,VLOOKUP($L$4,Master!$D$9:$G$20,4,FALSE),FALSE)</f>
        <v>140596.34999999998</v>
      </c>
      <c r="M174" s="154">
        <f t="shared" si="26"/>
        <v>1.1743327136326194</v>
      </c>
      <c r="N174" s="154">
        <f t="shared" si="27"/>
        <v>1.7650883822532449E-5</v>
      </c>
      <c r="O174" s="83">
        <f t="shared" si="28"/>
        <v>20871.89</v>
      </c>
      <c r="P174" s="87">
        <f t="shared" si="29"/>
        <v>0.17433271363261946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534791.78</v>
      </c>
      <c r="F175" s="83">
        <f>IFERROR(VLOOKUP($C175,'2025'!$C$8:$U$263,19,FALSE),0)</f>
        <v>351401.33999999997</v>
      </c>
      <c r="G175" s="84">
        <f t="shared" si="22"/>
        <v>0.65708066791901687</v>
      </c>
      <c r="H175" s="85">
        <f t="shared" si="23"/>
        <v>4.4115969066211357E-5</v>
      </c>
      <c r="I175" s="86">
        <f t="shared" si="24"/>
        <v>-183390.44000000006</v>
      </c>
      <c r="J175" s="87">
        <f t="shared" si="25"/>
        <v>-0.34291933208098307</v>
      </c>
      <c r="K175" s="82">
        <f>VLOOKUP($C175,'2025'!$C$273:$U$528,VLOOKUP($L$4,Master!$D$9:$G$20,4,FALSE),FALSE)</f>
        <v>171803.59000000003</v>
      </c>
      <c r="L175" s="83">
        <f>VLOOKUP($C175,'2025'!$C$8:$U$263,VLOOKUP($L$4,Master!$D$9:$G$20,4,FALSE),FALSE)</f>
        <v>104348.34999999996</v>
      </c>
      <c r="M175" s="154">
        <f t="shared" si="26"/>
        <v>0.60737002061481915</v>
      </c>
      <c r="N175" s="154">
        <f t="shared" si="27"/>
        <v>1.3100202124187105E-5</v>
      </c>
      <c r="O175" s="83">
        <f t="shared" si="28"/>
        <v>-67455.240000000063</v>
      </c>
      <c r="P175" s="87">
        <f t="shared" si="29"/>
        <v>-0.39262997938518079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4263952.8100000005</v>
      </c>
      <c r="F176" s="83">
        <f>IFERROR(VLOOKUP($C176,'2025'!$C$8:$U$263,19,FALSE),0)</f>
        <v>5136150.7699999996</v>
      </c>
      <c r="G176" s="84">
        <f t="shared" si="22"/>
        <v>1.2045515039365549</v>
      </c>
      <c r="H176" s="85">
        <f t="shared" si="23"/>
        <v>6.4480763928992889E-4</v>
      </c>
      <c r="I176" s="86">
        <f t="shared" si="24"/>
        <v>872197.95999999903</v>
      </c>
      <c r="J176" s="87">
        <f t="shared" si="25"/>
        <v>0.2045515039365548</v>
      </c>
      <c r="K176" s="82">
        <f>VLOOKUP($C176,'2025'!$C$273:$U$528,VLOOKUP($L$4,Master!$D$9:$G$20,4,FALSE),FALSE)</f>
        <v>1178023.6600000001</v>
      </c>
      <c r="L176" s="83">
        <f>VLOOKUP($C176,'2025'!$C$8:$U$263,VLOOKUP($L$4,Master!$D$9:$G$20,4,FALSE),FALSE)</f>
        <v>1460790.18</v>
      </c>
      <c r="M176" s="154">
        <f t="shared" si="26"/>
        <v>1.2400346695922897</v>
      </c>
      <c r="N176" s="154">
        <f t="shared" si="27"/>
        <v>1.8339194265196975E-4</v>
      </c>
      <c r="O176" s="83">
        <f t="shared" si="28"/>
        <v>282766.51999999979</v>
      </c>
      <c r="P176" s="87">
        <f t="shared" si="29"/>
        <v>0.24003466959228964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7328356.6999999993</v>
      </c>
      <c r="F177" s="83">
        <f>IFERROR(VLOOKUP($C177,'2025'!$C$8:$U$263,19,FALSE),0)</f>
        <v>5206371.8600000003</v>
      </c>
      <c r="G177" s="84">
        <f t="shared" si="22"/>
        <v>0.71044192758794078</v>
      </c>
      <c r="H177" s="85">
        <f t="shared" si="23"/>
        <v>6.5362340372109376E-4</v>
      </c>
      <c r="I177" s="86">
        <f t="shared" si="24"/>
        <v>-2121984.8399999989</v>
      </c>
      <c r="J177" s="87">
        <f t="shared" si="25"/>
        <v>-0.28955807241205916</v>
      </c>
      <c r="K177" s="82">
        <f>VLOOKUP($C177,'2025'!$C$273:$U$528,VLOOKUP($L$4,Master!$D$9:$G$20,4,FALSE),FALSE)</f>
        <v>2090628.1800000002</v>
      </c>
      <c r="L177" s="83">
        <f>VLOOKUP($C177,'2025'!$C$8:$U$263,VLOOKUP($L$4,Master!$D$9:$G$20,4,FALSE),FALSE)</f>
        <v>1233943.9099999999</v>
      </c>
      <c r="M177" s="154">
        <f t="shared" si="26"/>
        <v>0.59022638353607182</v>
      </c>
      <c r="N177" s="154">
        <f t="shared" si="27"/>
        <v>1.5491298742059407E-4</v>
      </c>
      <c r="O177" s="83">
        <f t="shared" si="28"/>
        <v>-856684.27000000025</v>
      </c>
      <c r="P177" s="87">
        <f t="shared" si="29"/>
        <v>-0.40977361646392818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27276.399999999998</v>
      </c>
      <c r="F178" s="83">
        <f>IFERROR(VLOOKUP($C178,'2025'!$C$8:$U$263,19,FALSE),0)</f>
        <v>4018.2700000000004</v>
      </c>
      <c r="G178" s="84">
        <f t="shared" si="22"/>
        <v>0.14731672801396081</v>
      </c>
      <c r="H178" s="85">
        <f t="shared" si="23"/>
        <v>5.0446556356240745E-7</v>
      </c>
      <c r="I178" s="86">
        <f t="shared" si="24"/>
        <v>-23258.129999999997</v>
      </c>
      <c r="J178" s="87">
        <f t="shared" si="25"/>
        <v>-0.85268327198603922</v>
      </c>
      <c r="K178" s="82">
        <f>VLOOKUP($C178,'2025'!$C$273:$U$528,VLOOKUP($L$4,Master!$D$9:$G$20,4,FALSE),FALSE)</f>
        <v>7498.0499999999993</v>
      </c>
      <c r="L178" s="83">
        <f>VLOOKUP($C178,'2025'!$C$8:$U$263,VLOOKUP($L$4,Master!$D$9:$G$20,4,FALSE),FALSE)</f>
        <v>1447.31</v>
      </c>
      <c r="M178" s="154">
        <f t="shared" si="26"/>
        <v>0.19302485312848008</v>
      </c>
      <c r="N178" s="154">
        <f t="shared" si="27"/>
        <v>1.816996007733447E-7</v>
      </c>
      <c r="O178" s="83">
        <f t="shared" si="28"/>
        <v>-6050.74</v>
      </c>
      <c r="P178" s="87">
        <f t="shared" si="29"/>
        <v>-0.80697514687151994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49060.98</v>
      </c>
      <c r="F179" s="83">
        <f>IFERROR(VLOOKUP($C179,'2025'!$C$8:$U$263,19,FALSE),0)</f>
        <v>356045.45</v>
      </c>
      <c r="G179" s="84">
        <f t="shared" si="22"/>
        <v>7.257202159435054</v>
      </c>
      <c r="H179" s="85">
        <f t="shared" si="23"/>
        <v>4.4699004444221257E-5</v>
      </c>
      <c r="I179" s="86">
        <f t="shared" si="24"/>
        <v>306984.47000000003</v>
      </c>
      <c r="J179" s="87">
        <f t="shared" si="25"/>
        <v>6.257202159435054</v>
      </c>
      <c r="K179" s="82">
        <f>VLOOKUP($C179,'2025'!$C$273:$U$528,VLOOKUP($L$4,Master!$D$9:$G$20,4,FALSE),FALSE)</f>
        <v>23440.490000000005</v>
      </c>
      <c r="L179" s="83">
        <f>VLOOKUP($C179,'2025'!$C$8:$U$263,VLOOKUP($L$4,Master!$D$9:$G$20,4,FALSE),FALSE)</f>
        <v>127707.20000000001</v>
      </c>
      <c r="M179" s="154">
        <f t="shared" si="26"/>
        <v>5.4481454952520183</v>
      </c>
      <c r="N179" s="154">
        <f t="shared" si="27"/>
        <v>1.6032741607452231E-5</v>
      </c>
      <c r="O179" s="83">
        <f t="shared" si="28"/>
        <v>104266.71</v>
      </c>
      <c r="P179" s="87">
        <f t="shared" si="29"/>
        <v>4.4481454952520183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9213458.3900000006</v>
      </c>
      <c r="F180" s="83">
        <f>IFERROR(VLOOKUP($C180,'2025'!$C$8:$U$263,19,FALSE),0)</f>
        <v>11852846.789999999</v>
      </c>
      <c r="G180" s="84">
        <f t="shared" si="22"/>
        <v>1.2864709741202836</v>
      </c>
      <c r="H180" s="85">
        <f t="shared" si="23"/>
        <v>1.4880416287945362E-3</v>
      </c>
      <c r="I180" s="86">
        <f t="shared" si="24"/>
        <v>2639388.3999999985</v>
      </c>
      <c r="J180" s="87">
        <f t="shared" si="25"/>
        <v>0.28647097412028344</v>
      </c>
      <c r="K180" s="82">
        <f>VLOOKUP($C180,'2025'!$C$273:$U$528,VLOOKUP($L$4,Master!$D$9:$G$20,4,FALSE),FALSE)</f>
        <v>4279424.4299999988</v>
      </c>
      <c r="L180" s="83">
        <f>VLOOKUP($C180,'2025'!$C$8:$U$263,VLOOKUP($L$4,Master!$D$9:$G$20,4,FALSE),FALSE)</f>
        <v>4786722</v>
      </c>
      <c r="M180" s="154">
        <f t="shared" si="26"/>
        <v>1.1185434112222425</v>
      </c>
      <c r="N180" s="154">
        <f t="shared" si="27"/>
        <v>6.0093931252667792E-4</v>
      </c>
      <c r="O180" s="83">
        <f t="shared" si="28"/>
        <v>507297.57000000123</v>
      </c>
      <c r="P180" s="87">
        <f t="shared" si="29"/>
        <v>0.11854341122224266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786968.95</v>
      </c>
      <c r="F181" s="83">
        <f>IFERROR(VLOOKUP($C181,'2025'!$C$8:$U$263,19,FALSE),0)</f>
        <v>11223.11</v>
      </c>
      <c r="G181" s="84">
        <f t="shared" si="22"/>
        <v>1.426118527293866E-2</v>
      </c>
      <c r="H181" s="85">
        <f t="shared" si="23"/>
        <v>1.4089825997438924E-6</v>
      </c>
      <c r="I181" s="86">
        <f t="shared" si="24"/>
        <v>-775745.84</v>
      </c>
      <c r="J181" s="87">
        <f t="shared" si="25"/>
        <v>-0.98573881472706137</v>
      </c>
      <c r="K181" s="82">
        <f>VLOOKUP($C181,'2025'!$C$273:$U$528,VLOOKUP($L$4,Master!$D$9:$G$20,4,FALSE),FALSE)</f>
        <v>465153.08999999997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-465153.08999999997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14394069.819999998</v>
      </c>
      <c r="F182" s="83">
        <f>IFERROR(VLOOKUP($C182,'2025'!$C$8:$U$263,19,FALSE),0)</f>
        <v>27757.909999999996</v>
      </c>
      <c r="G182" s="84">
        <f t="shared" si="22"/>
        <v>1.92842679986389E-3</v>
      </c>
      <c r="H182" s="85">
        <f t="shared" si="23"/>
        <v>3.4848105556531996E-6</v>
      </c>
      <c r="I182" s="86">
        <f t="shared" si="24"/>
        <v>-14366311.909999998</v>
      </c>
      <c r="J182" s="87">
        <f t="shared" si="25"/>
        <v>-0.99807157320013606</v>
      </c>
      <c r="K182" s="82">
        <f>VLOOKUP($C182,'2025'!$C$273:$U$528,VLOOKUP($L$4,Master!$D$9:$G$20,4,FALSE),FALSE)</f>
        <v>8975038.8099999987</v>
      </c>
      <c r="L182" s="83">
        <f>VLOOKUP($C182,'2025'!$C$8:$U$263,VLOOKUP($L$4,Master!$D$9:$G$20,4,FALSE),FALSE)</f>
        <v>15877.48</v>
      </c>
      <c r="M182" s="154">
        <f t="shared" si="26"/>
        <v>1.7690709016555219E-3</v>
      </c>
      <c r="N182" s="154">
        <f t="shared" si="27"/>
        <v>1.9933060486604565E-6</v>
      </c>
      <c r="O182" s="83">
        <f t="shared" si="28"/>
        <v>-8959161.3299999982</v>
      </c>
      <c r="P182" s="87">
        <f t="shared" si="29"/>
        <v>-0.99823092909834443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4697210.0799999991</v>
      </c>
      <c r="F183" s="83">
        <f>IFERROR(VLOOKUP($C183,'2025'!$C$8:$U$263,19,FALSE),0)</f>
        <v>2692392.6500000004</v>
      </c>
      <c r="G183" s="84">
        <f t="shared" si="22"/>
        <v>0.57318974543288914</v>
      </c>
      <c r="H183" s="85">
        <f t="shared" si="23"/>
        <v>3.3801097873302038E-4</v>
      </c>
      <c r="I183" s="86">
        <f t="shared" si="24"/>
        <v>-2004817.4299999988</v>
      </c>
      <c r="J183" s="87">
        <f t="shared" si="25"/>
        <v>-0.42681025456711086</v>
      </c>
      <c r="K183" s="82">
        <f>VLOOKUP($C183,'2025'!$C$273:$U$528,VLOOKUP($L$4,Master!$D$9:$G$20,4,FALSE),FALSE)</f>
        <v>1512393.5200000003</v>
      </c>
      <c r="L183" s="83">
        <f>VLOOKUP($C183,'2025'!$C$8:$U$263,VLOOKUP($L$4,Master!$D$9:$G$20,4,FALSE),FALSE)</f>
        <v>1362338.64</v>
      </c>
      <c r="M183" s="154">
        <f t="shared" si="26"/>
        <v>0.90078317711914002</v>
      </c>
      <c r="N183" s="154">
        <f t="shared" si="27"/>
        <v>1.7103204358852035E-4</v>
      </c>
      <c r="O183" s="83">
        <f t="shared" si="28"/>
        <v>-150054.88000000035</v>
      </c>
      <c r="P183" s="87">
        <f t="shared" si="29"/>
        <v>-9.9216822880859951E-2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2152108.2800000003</v>
      </c>
      <c r="F184" s="83">
        <f>IFERROR(VLOOKUP($C184,'2025'!$C$8:$U$263,19,FALSE),0)</f>
        <v>1852760.94</v>
      </c>
      <c r="G184" s="84">
        <f t="shared" si="22"/>
        <v>0.86090507490636103</v>
      </c>
      <c r="H184" s="85">
        <f t="shared" si="23"/>
        <v>2.326011173324629E-4</v>
      </c>
      <c r="I184" s="86">
        <f t="shared" si="24"/>
        <v>-299347.34000000032</v>
      </c>
      <c r="J184" s="87">
        <f t="shared" si="25"/>
        <v>-0.13909492509363899</v>
      </c>
      <c r="K184" s="82">
        <f>VLOOKUP($C184,'2025'!$C$273:$U$528,VLOOKUP($L$4,Master!$D$9:$G$20,4,FALSE),FALSE)</f>
        <v>493665.25000000006</v>
      </c>
      <c r="L184" s="83">
        <f>VLOOKUP($C184,'2025'!$C$8:$U$263,VLOOKUP($L$4,Master!$D$9:$G$20,4,FALSE),FALSE)</f>
        <v>972298.21</v>
      </c>
      <c r="M184" s="154">
        <f t="shared" si="26"/>
        <v>1.969549629024931</v>
      </c>
      <c r="N184" s="154">
        <f t="shared" si="27"/>
        <v>1.220652082757928E-4</v>
      </c>
      <c r="O184" s="83">
        <f t="shared" si="28"/>
        <v>478632.9599999999</v>
      </c>
      <c r="P184" s="87">
        <f t="shared" si="29"/>
        <v>0.96954962902493103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3696774.88</v>
      </c>
      <c r="F185" s="83">
        <f>IFERROR(VLOOKUP($C185,'2025'!$C$8:$U$263,19,FALSE),0)</f>
        <v>3115929.62</v>
      </c>
      <c r="G185" s="84">
        <f t="shared" si="22"/>
        <v>0.84287783842547648</v>
      </c>
      <c r="H185" s="85">
        <f t="shared" si="23"/>
        <v>3.9118306927461271E-4</v>
      </c>
      <c r="I185" s="86">
        <f t="shared" si="24"/>
        <v>-580845.25999999978</v>
      </c>
      <c r="J185" s="87">
        <f t="shared" si="25"/>
        <v>-0.15712216157452352</v>
      </c>
      <c r="K185" s="82">
        <f>VLOOKUP($C185,'2025'!$C$273:$U$528,VLOOKUP($L$4,Master!$D$9:$G$20,4,FALSE),FALSE)</f>
        <v>576004.21999999986</v>
      </c>
      <c r="L185" s="83">
        <f>VLOOKUP($C185,'2025'!$C$8:$U$263,VLOOKUP($L$4,Master!$D$9:$G$20,4,FALSE),FALSE)</f>
        <v>1550098.79</v>
      </c>
      <c r="M185" s="154">
        <f t="shared" si="26"/>
        <v>2.6911240164177972</v>
      </c>
      <c r="N185" s="154">
        <f t="shared" si="27"/>
        <v>1.9460401109799884E-4</v>
      </c>
      <c r="O185" s="83">
        <f t="shared" si="28"/>
        <v>974094.57000000018</v>
      </c>
      <c r="P185" s="87">
        <f t="shared" si="29"/>
        <v>1.6911240164177972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475726.71000000008</v>
      </c>
      <c r="F186" s="83">
        <f>IFERROR(VLOOKUP($C186,'2025'!$C$8:$U$263,19,FALSE),0)</f>
        <v>584792.91</v>
      </c>
      <c r="G186" s="84">
        <f t="shared" si="22"/>
        <v>1.2292623006179324</v>
      </c>
      <c r="H186" s="85">
        <f t="shared" si="23"/>
        <v>7.3416640721118837E-5</v>
      </c>
      <c r="I186" s="86">
        <f t="shared" si="24"/>
        <v>109066.19999999995</v>
      </c>
      <c r="J186" s="87">
        <f t="shared" si="25"/>
        <v>0.22926230061793237</v>
      </c>
      <c r="K186" s="82">
        <f>VLOOKUP($C186,'2025'!$C$273:$U$528,VLOOKUP($L$4,Master!$D$9:$G$20,4,FALSE),FALSE)</f>
        <v>127533.95000000004</v>
      </c>
      <c r="L186" s="83">
        <f>VLOOKUP($C186,'2025'!$C$8:$U$263,VLOOKUP($L$4,Master!$D$9:$G$20,4,FALSE),FALSE)</f>
        <v>88463.510000000009</v>
      </c>
      <c r="M186" s="154">
        <f t="shared" si="26"/>
        <v>0.69364675053191704</v>
      </c>
      <c r="N186" s="154">
        <f t="shared" si="27"/>
        <v>1.1105972079242726E-5</v>
      </c>
      <c r="O186" s="83">
        <f t="shared" si="28"/>
        <v>-39070.440000000031</v>
      </c>
      <c r="P186" s="87">
        <f t="shared" si="29"/>
        <v>-0.30635324946808296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736391.93000000017</v>
      </c>
      <c r="F187" s="83">
        <f>IFERROR(VLOOKUP($C187,'2025'!$C$8:$U$263,19,FALSE),0)</f>
        <v>382978.64</v>
      </c>
      <c r="G187" s="84">
        <f t="shared" si="22"/>
        <v>0.52007446632393151</v>
      </c>
      <c r="H187" s="85">
        <f t="shared" si="23"/>
        <v>4.8080277198885177E-5</v>
      </c>
      <c r="I187" s="86">
        <f t="shared" si="24"/>
        <v>-353413.29000000015</v>
      </c>
      <c r="J187" s="87">
        <f t="shared" si="25"/>
        <v>-0.47992553367606849</v>
      </c>
      <c r="K187" s="82">
        <f>VLOOKUP($C187,'2025'!$C$273:$U$528,VLOOKUP($L$4,Master!$D$9:$G$20,4,FALSE),FALSE)</f>
        <v>277587.93</v>
      </c>
      <c r="L187" s="83">
        <f>VLOOKUP($C187,'2025'!$C$8:$U$263,VLOOKUP($L$4,Master!$D$9:$G$20,4,FALSE),FALSE)</f>
        <v>93912.799999999988</v>
      </c>
      <c r="M187" s="154">
        <f t="shared" si="26"/>
        <v>0.33831730363780582</v>
      </c>
      <c r="N187" s="154">
        <f t="shared" si="27"/>
        <v>1.1790092148542444E-5</v>
      </c>
      <c r="O187" s="83">
        <f t="shared" si="28"/>
        <v>-183675.13</v>
      </c>
      <c r="P187" s="87">
        <f t="shared" si="29"/>
        <v>-0.66168269636219412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263476.7</v>
      </c>
      <c r="F188" s="83">
        <f>IFERROR(VLOOKUP($C188,'2025'!$C$8:$U$263,19,FALSE),0)</f>
        <v>129422.91999999998</v>
      </c>
      <c r="G188" s="84">
        <f t="shared" si="22"/>
        <v>0.49121201229558431</v>
      </c>
      <c r="H188" s="85">
        <f t="shared" si="23"/>
        <v>1.6248138197705071E-5</v>
      </c>
      <c r="I188" s="86">
        <f t="shared" si="24"/>
        <v>-134053.78000000003</v>
      </c>
      <c r="J188" s="87">
        <f t="shared" si="25"/>
        <v>-0.50878798770441569</v>
      </c>
      <c r="K188" s="82">
        <f>VLOOKUP($C188,'2025'!$C$273:$U$528,VLOOKUP($L$4,Master!$D$9:$G$20,4,FALSE),FALSE)</f>
        <v>83711.650000000009</v>
      </c>
      <c r="L188" s="83">
        <f>VLOOKUP($C188,'2025'!$C$8:$U$263,VLOOKUP($L$4,Master!$D$9:$G$20,4,FALSE),FALSE)</f>
        <v>39672.71</v>
      </c>
      <c r="M188" s="154">
        <f t="shared" si="26"/>
        <v>0.47392101338344178</v>
      </c>
      <c r="N188" s="154">
        <f t="shared" si="27"/>
        <v>4.9806299746403195E-6</v>
      </c>
      <c r="O188" s="83">
        <f t="shared" si="28"/>
        <v>-44038.94000000001</v>
      </c>
      <c r="P188" s="87">
        <f t="shared" si="29"/>
        <v>-0.52607898661655816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923619.38</v>
      </c>
      <c r="F189" s="83">
        <f>IFERROR(VLOOKUP($C189,'2025'!$C$8:$U$263,19,FALSE),0)</f>
        <v>1080672.9500000002</v>
      </c>
      <c r="G189" s="84">
        <f t="shared" si="22"/>
        <v>1.1700414406635775</v>
      </c>
      <c r="H189" s="85">
        <f t="shared" si="23"/>
        <v>1.3567089537248601E-4</v>
      </c>
      <c r="I189" s="86">
        <f t="shared" si="24"/>
        <v>157053.57000000018</v>
      </c>
      <c r="J189" s="87">
        <f t="shared" si="25"/>
        <v>0.17004144066357743</v>
      </c>
      <c r="K189" s="82">
        <f>VLOOKUP($C189,'2025'!$C$273:$U$528,VLOOKUP($L$4,Master!$D$9:$G$20,4,FALSE),FALSE)</f>
        <v>161364.51999999999</v>
      </c>
      <c r="L189" s="83">
        <f>VLOOKUP($C189,'2025'!$C$8:$U$263,VLOOKUP($L$4,Master!$D$9:$G$20,4,FALSE),FALSE)</f>
        <v>167774.58</v>
      </c>
      <c r="M189" s="154">
        <f t="shared" si="26"/>
        <v>1.0397240979615594</v>
      </c>
      <c r="N189" s="154">
        <f t="shared" si="27"/>
        <v>2.1062919627388454E-5</v>
      </c>
      <c r="O189" s="83">
        <f t="shared" si="28"/>
        <v>6410.0599999999977</v>
      </c>
      <c r="P189" s="87">
        <f t="shared" si="29"/>
        <v>3.9724097961559318E-2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756507.26999999967</v>
      </c>
      <c r="F190" s="83">
        <f>IFERROR(VLOOKUP($C190,'2025'!$C$8:$U$263,19,FALSE),0)</f>
        <v>522203.54000000004</v>
      </c>
      <c r="G190" s="84">
        <f t="shared" si="22"/>
        <v>0.6902822493695272</v>
      </c>
      <c r="H190" s="85">
        <f t="shared" si="23"/>
        <v>6.5558985110603359E-5</v>
      </c>
      <c r="I190" s="86">
        <f t="shared" si="24"/>
        <v>-234303.72999999963</v>
      </c>
      <c r="J190" s="87">
        <f t="shared" si="25"/>
        <v>-0.30971775063047274</v>
      </c>
      <c r="K190" s="82">
        <f>VLOOKUP($C190,'2025'!$C$273:$U$528,VLOOKUP($L$4,Master!$D$9:$G$20,4,FALSE),FALSE)</f>
        <v>223034.30999999997</v>
      </c>
      <c r="L190" s="83">
        <f>VLOOKUP($C190,'2025'!$C$8:$U$263,VLOOKUP($L$4,Master!$D$9:$G$20,4,FALSE),FALSE)</f>
        <v>215073.66000000003</v>
      </c>
      <c r="M190" s="154">
        <f t="shared" si="26"/>
        <v>0.96430750945897092</v>
      </c>
      <c r="N190" s="154">
        <f t="shared" si="27"/>
        <v>2.7000986767770612E-5</v>
      </c>
      <c r="O190" s="83">
        <f t="shared" si="28"/>
        <v>-7960.649999999936</v>
      </c>
      <c r="P190" s="87">
        <f t="shared" si="29"/>
        <v>-3.5692490541029034E-2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3154154.6299999994</v>
      </c>
      <c r="F191" s="83">
        <f>IFERROR(VLOOKUP($C191,'2025'!$C$8:$U$263,19,FALSE),0)</f>
        <v>716355.12</v>
      </c>
      <c r="G191" s="84">
        <f t="shared" si="22"/>
        <v>0.22711477528290999</v>
      </c>
      <c r="H191" s="85">
        <f t="shared" si="23"/>
        <v>8.993335174630276E-5</v>
      </c>
      <c r="I191" s="86">
        <f t="shared" si="24"/>
        <v>-2437799.5099999993</v>
      </c>
      <c r="J191" s="87">
        <f t="shared" si="25"/>
        <v>-0.77288522471708998</v>
      </c>
      <c r="K191" s="82">
        <f>VLOOKUP($C191,'2025'!$C$273:$U$528,VLOOKUP($L$4,Master!$D$9:$G$20,4,FALSE),FALSE)</f>
        <v>726964.71999999974</v>
      </c>
      <c r="L191" s="83">
        <f>VLOOKUP($C191,'2025'!$C$8:$U$263,VLOOKUP($L$4,Master!$D$9:$G$20,4,FALSE),FALSE)</f>
        <v>0</v>
      </c>
      <c r="M191" s="154">
        <f t="shared" si="26"/>
        <v>0</v>
      </c>
      <c r="N191" s="154">
        <f t="shared" si="27"/>
        <v>0</v>
      </c>
      <c r="O191" s="83">
        <f t="shared" si="28"/>
        <v>-726964.71999999974</v>
      </c>
      <c r="P191" s="87">
        <f t="shared" si="29"/>
        <v>-1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74799.280000000013</v>
      </c>
      <c r="F192" s="83">
        <f>IFERROR(VLOOKUP($C192,'2025'!$C$8:$U$263,19,FALSE),0)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-74799.280000000013</v>
      </c>
      <c r="J192" s="87">
        <f t="shared" si="25"/>
        <v>-1</v>
      </c>
      <c r="K192" s="82">
        <f>VLOOKUP($C192,'2025'!$C$273:$U$528,VLOOKUP($L$4,Master!$D$9:$G$20,4,FALSE),FALSE)</f>
        <v>43000.070000000007</v>
      </c>
      <c r="L192" s="83">
        <f>VLOOKUP($C192,'2025'!$C$8:$U$263,VLOOKUP($L$4,Master!$D$9:$G$20,4,FALSE),FALSE)</f>
        <v>0</v>
      </c>
      <c r="M192" s="154">
        <f t="shared" si="26"/>
        <v>0</v>
      </c>
      <c r="N192" s="154">
        <f t="shared" si="27"/>
        <v>0</v>
      </c>
      <c r="O192" s="83">
        <f t="shared" si="28"/>
        <v>-43000.070000000007</v>
      </c>
      <c r="P192" s="87">
        <f t="shared" si="29"/>
        <v>-1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914889.37</v>
      </c>
      <c r="F193" s="83">
        <f>IFERROR(VLOOKUP($C193,'2025'!$C$8:$U$263,19,FALSE),0)</f>
        <v>884017.27</v>
      </c>
      <c r="G193" s="84">
        <f t="shared" si="22"/>
        <v>0.96625592010102823</v>
      </c>
      <c r="H193" s="85">
        <f t="shared" si="23"/>
        <v>1.1098215657719637E-4</v>
      </c>
      <c r="I193" s="86">
        <f t="shared" si="24"/>
        <v>-30872.099999999977</v>
      </c>
      <c r="J193" s="87">
        <f t="shared" si="25"/>
        <v>-3.3744079898971803E-2</v>
      </c>
      <c r="K193" s="82">
        <f>VLOOKUP($C193,'2025'!$C$273:$U$528,VLOOKUP($L$4,Master!$D$9:$G$20,4,FALSE),FALSE)</f>
        <v>256780.68000000002</v>
      </c>
      <c r="L193" s="83">
        <f>VLOOKUP($C193,'2025'!$C$8:$U$263,VLOOKUP($L$4,Master!$D$9:$G$20,4,FALSE),FALSE)</f>
        <v>447080.13000000012</v>
      </c>
      <c r="M193" s="154">
        <f t="shared" si="26"/>
        <v>1.7410972274082306</v>
      </c>
      <c r="N193" s="154">
        <f t="shared" si="27"/>
        <v>5.6127768850277464E-5</v>
      </c>
      <c r="O193" s="83">
        <f t="shared" si="28"/>
        <v>190299.4500000001</v>
      </c>
      <c r="P193" s="87">
        <f t="shared" si="29"/>
        <v>0.74109722740823059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432290.58999999997</v>
      </c>
      <c r="F194" s="83">
        <f>IFERROR(VLOOKUP($C194,'2025'!$C$8:$U$263,19,FALSE),0)</f>
        <v>289117.39</v>
      </c>
      <c r="G194" s="84">
        <f t="shared" si="22"/>
        <v>0.6688033389762198</v>
      </c>
      <c r="H194" s="85">
        <f t="shared" si="23"/>
        <v>3.6296656790619429E-5</v>
      </c>
      <c r="I194" s="86">
        <f t="shared" si="24"/>
        <v>-143173.19999999995</v>
      </c>
      <c r="J194" s="87">
        <f t="shared" si="25"/>
        <v>-0.33119666102378026</v>
      </c>
      <c r="K194" s="82">
        <f>VLOOKUP($C194,'2025'!$C$273:$U$528,VLOOKUP($L$4,Master!$D$9:$G$20,4,FALSE),FALSE)</f>
        <v>124977.20999999999</v>
      </c>
      <c r="L194" s="83">
        <f>VLOOKUP($C194,'2025'!$C$8:$U$263,VLOOKUP($L$4,Master!$D$9:$G$20,4,FALSE),FALSE)</f>
        <v>70794.720000000001</v>
      </c>
      <c r="M194" s="154">
        <f t="shared" si="26"/>
        <v>0.56646103717629803</v>
      </c>
      <c r="N194" s="154">
        <f t="shared" si="27"/>
        <v>8.8877796469731595E-6</v>
      </c>
      <c r="O194" s="83">
        <f t="shared" si="28"/>
        <v>-54182.489999999991</v>
      </c>
      <c r="P194" s="87">
        <f t="shared" si="29"/>
        <v>-0.43353896282370197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391431.38999999996</v>
      </c>
      <c r="F195" s="83">
        <f>IFERROR(VLOOKUP($C195,'2025'!$C$8:$U$263,19,FALSE),0)</f>
        <v>562520.40999999992</v>
      </c>
      <c r="G195" s="84">
        <f t="shared" si="22"/>
        <v>1.4370855898909896</v>
      </c>
      <c r="H195" s="85">
        <f t="shared" si="23"/>
        <v>7.06204848469631E-5</v>
      </c>
      <c r="I195" s="86">
        <f t="shared" si="24"/>
        <v>171089.01999999996</v>
      </c>
      <c r="J195" s="87">
        <f t="shared" si="25"/>
        <v>0.43708558989098956</v>
      </c>
      <c r="K195" s="82">
        <f>VLOOKUP($C195,'2025'!$C$273:$U$528,VLOOKUP($L$4,Master!$D$9:$G$20,4,FALSE),FALSE)</f>
        <v>104984.95000000001</v>
      </c>
      <c r="L195" s="83">
        <f>VLOOKUP($C195,'2025'!$C$8:$U$263,VLOOKUP($L$4,Master!$D$9:$G$20,4,FALSE),FALSE)</f>
        <v>94692.699999999983</v>
      </c>
      <c r="M195" s="154">
        <f t="shared" si="26"/>
        <v>0.90196451967639146</v>
      </c>
      <c r="N195" s="154">
        <f t="shared" si="27"/>
        <v>1.1888003113465737E-5</v>
      </c>
      <c r="O195" s="83">
        <f t="shared" si="28"/>
        <v>-10292.250000000029</v>
      </c>
      <c r="P195" s="87">
        <f t="shared" si="29"/>
        <v>-9.8035480323608551E-2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1479626.7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-1479626.7</v>
      </c>
      <c r="J196" s="87">
        <f t="shared" si="25"/>
        <v>-1</v>
      </c>
      <c r="K196" s="82">
        <f>VLOOKUP($C196,'2025'!$C$273:$U$528,VLOOKUP($L$4,Master!$D$9:$G$20,4,FALSE),FALSE)</f>
        <v>726575.17999999993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-726575.17999999993</v>
      </c>
      <c r="P196" s="87">
        <f t="shared" si="29"/>
        <v>-1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712024.8400000002</v>
      </c>
      <c r="F197" s="83">
        <f>IFERROR(VLOOKUP($C197,'2025'!$C$8:$U$263,19,FALSE),0)</f>
        <v>514020.06999999995</v>
      </c>
      <c r="G197" s="84">
        <f t="shared" si="22"/>
        <v>0.72191311471661546</v>
      </c>
      <c r="H197" s="85">
        <f t="shared" si="23"/>
        <v>6.4531607954402786E-5</v>
      </c>
      <c r="I197" s="86">
        <f t="shared" si="24"/>
        <v>-198004.77000000025</v>
      </c>
      <c r="J197" s="87">
        <f t="shared" si="25"/>
        <v>-0.27808688528338449</v>
      </c>
      <c r="K197" s="82">
        <f>VLOOKUP($C197,'2025'!$C$273:$U$528,VLOOKUP($L$4,Master!$D$9:$G$20,4,FALSE),FALSE)</f>
        <v>223430.88999999998</v>
      </c>
      <c r="L197" s="83">
        <f>VLOOKUP($C197,'2025'!$C$8:$U$263,VLOOKUP($L$4,Master!$D$9:$G$20,4,FALSE),FALSE)</f>
        <v>117270.13</v>
      </c>
      <c r="M197" s="154">
        <f t="shared" si="26"/>
        <v>0.52486086413566191</v>
      </c>
      <c r="N197" s="154">
        <f t="shared" si="27"/>
        <v>1.4722440806488061E-5</v>
      </c>
      <c r="O197" s="83">
        <f t="shared" si="28"/>
        <v>-106160.75999999998</v>
      </c>
      <c r="P197" s="87">
        <f t="shared" si="29"/>
        <v>-0.47513913586433815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44244.49</v>
      </c>
      <c r="F198" s="83">
        <f>IFERROR(VLOOKUP($C198,'2025'!$C$8:$U$263,19,FALSE),0)</f>
        <v>32527</v>
      </c>
      <c r="G198" s="84">
        <f t="shared" si="22"/>
        <v>0.73516498890596327</v>
      </c>
      <c r="H198" s="85">
        <f t="shared" si="23"/>
        <v>4.0835362944735987E-6</v>
      </c>
      <c r="I198" s="86">
        <f t="shared" si="24"/>
        <v>-11717.489999999998</v>
      </c>
      <c r="J198" s="87">
        <f t="shared" si="25"/>
        <v>-0.26483501109403679</v>
      </c>
      <c r="K198" s="82">
        <f>VLOOKUP($C198,'2025'!$C$273:$U$528,VLOOKUP($L$4,Master!$D$9:$G$20,4,FALSE),FALSE)</f>
        <v>12721.9</v>
      </c>
      <c r="L198" s="83">
        <f>VLOOKUP($C198,'2025'!$C$8:$U$263,VLOOKUP($L$4,Master!$D$9:$G$20,4,FALSE),FALSE)</f>
        <v>8584.49</v>
      </c>
      <c r="M198" s="154">
        <f t="shared" si="26"/>
        <v>0.67478049662393191</v>
      </c>
      <c r="N198" s="154">
        <f t="shared" si="27"/>
        <v>1.0777223993773069E-6</v>
      </c>
      <c r="O198" s="83">
        <f t="shared" si="28"/>
        <v>-4137.41</v>
      </c>
      <c r="P198" s="87">
        <f t="shared" si="29"/>
        <v>-0.32521950337606803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449583.3600000001</v>
      </c>
      <c r="F199" s="83">
        <f>IFERROR(VLOOKUP($C199,'2025'!$C$8:$U$263,19,FALSE),0)</f>
        <v>1898213.1099999999</v>
      </c>
      <c r="G199" s="84">
        <f t="shared" si="22"/>
        <v>4.2221605132360756</v>
      </c>
      <c r="H199" s="85">
        <f t="shared" si="23"/>
        <v>2.3830731789991713E-4</v>
      </c>
      <c r="I199" s="86">
        <f t="shared" si="24"/>
        <v>1448629.7499999998</v>
      </c>
      <c r="J199" s="87">
        <f t="shared" si="25"/>
        <v>3.222160513236076</v>
      </c>
      <c r="K199" s="82">
        <f>VLOOKUP($C199,'2025'!$C$273:$U$528,VLOOKUP($L$4,Master!$D$9:$G$20,4,FALSE),FALSE)</f>
        <v>73301.580000000016</v>
      </c>
      <c r="L199" s="83">
        <f>VLOOKUP($C199,'2025'!$C$8:$U$263,VLOOKUP($L$4,Master!$D$9:$G$20,4,FALSE),FALSE)</f>
        <v>261170.27999999997</v>
      </c>
      <c r="M199" s="154">
        <f t="shared" si="26"/>
        <v>3.5629556688955395</v>
      </c>
      <c r="N199" s="154">
        <f t="shared" si="27"/>
        <v>3.2788093504406554E-5</v>
      </c>
      <c r="O199" s="83">
        <f t="shared" si="28"/>
        <v>187868.69999999995</v>
      </c>
      <c r="P199" s="87">
        <f t="shared" si="29"/>
        <v>2.5629556688955395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373729.14000000007</v>
      </c>
      <c r="F200" s="83">
        <f>IFERROR(VLOOKUP($C200,'2025'!$C$8:$U$263,19,FALSE),0)</f>
        <v>515411.19</v>
      </c>
      <c r="G200" s="84">
        <f t="shared" si="22"/>
        <v>1.379103566823823</v>
      </c>
      <c r="H200" s="85">
        <f t="shared" si="23"/>
        <v>6.4706253295503048E-5</v>
      </c>
      <c r="I200" s="86">
        <f t="shared" si="24"/>
        <v>141682.04999999993</v>
      </c>
      <c r="J200" s="87">
        <f t="shared" si="25"/>
        <v>0.37910356682382301</v>
      </c>
      <c r="K200" s="82">
        <f>VLOOKUP($C200,'2025'!$C$273:$U$528,VLOOKUP($L$4,Master!$D$9:$G$20,4,FALSE),FALSE)</f>
        <v>113342.67000000004</v>
      </c>
      <c r="L200" s="83">
        <f>VLOOKUP($C200,'2025'!$C$8:$U$263,VLOOKUP($L$4,Master!$D$9:$G$20,4,FALSE),FALSE)</f>
        <v>78904.310000000012</v>
      </c>
      <c r="M200" s="154">
        <f t="shared" si="26"/>
        <v>0.69615714893605363</v>
      </c>
      <c r="N200" s="154">
        <f t="shared" si="27"/>
        <v>9.9058816883019079E-6</v>
      </c>
      <c r="O200" s="83">
        <f t="shared" si="28"/>
        <v>-34438.36000000003</v>
      </c>
      <c r="P200" s="87">
        <f t="shared" si="29"/>
        <v>-0.30384285106394632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393138.22999999992</v>
      </c>
      <c r="F201" s="83">
        <f>IFERROR(VLOOKUP($C201,'2025'!$C$8:$U$263,19,FALSE),0)</f>
        <v>329881.37</v>
      </c>
      <c r="G201" s="84">
        <f t="shared" si="22"/>
        <v>0.83909766292634547</v>
      </c>
      <c r="H201" s="85">
        <f t="shared" si="23"/>
        <v>4.1414288045798077E-5</v>
      </c>
      <c r="I201" s="86">
        <f t="shared" si="24"/>
        <v>-63256.859999999928</v>
      </c>
      <c r="J201" s="87">
        <f t="shared" si="25"/>
        <v>-0.16090233707365459</v>
      </c>
      <c r="K201" s="82">
        <f>VLOOKUP($C201,'2025'!$C$273:$U$528,VLOOKUP($L$4,Master!$D$9:$G$20,4,FALSE),FALSE)</f>
        <v>107912.08999999998</v>
      </c>
      <c r="L201" s="83">
        <f>VLOOKUP($C201,'2025'!$C$8:$U$263,VLOOKUP($L$4,Master!$D$9:$G$20,4,FALSE),FALSE)</f>
        <v>119679.19</v>
      </c>
      <c r="M201" s="154">
        <f t="shared" si="26"/>
        <v>1.109043388928896</v>
      </c>
      <c r="N201" s="154">
        <f t="shared" si="27"/>
        <v>1.5024881361890175E-5</v>
      </c>
      <c r="O201" s="83">
        <f t="shared" si="28"/>
        <v>11767.10000000002</v>
      </c>
      <c r="P201" s="87">
        <f t="shared" si="29"/>
        <v>0.10904338892889594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1275659.6000000001</v>
      </c>
      <c r="F202" s="83">
        <f>IFERROR(VLOOKUP($C202,'2025'!$C$8:$U$263,19,FALSE),0)</f>
        <v>1110281.8900000001</v>
      </c>
      <c r="G202" s="84">
        <f t="shared" ref="G202:G251" si="30">IFERROR(F202/E202,0)</f>
        <v>0.87035905973662575</v>
      </c>
      <c r="H202" s="85">
        <f t="shared" ref="H202:H251" si="31">F202/$D$4</f>
        <v>1.3938808973811738E-4</v>
      </c>
      <c r="I202" s="86">
        <f t="shared" ref="I202:I251" si="32">F202-E202</f>
        <v>-165377.70999999996</v>
      </c>
      <c r="J202" s="87">
        <f t="shared" ref="J202:J251" si="33">IFERROR(I202/E202,0)</f>
        <v>-0.1296409402633743</v>
      </c>
      <c r="K202" s="82">
        <f>VLOOKUP($C202,'2025'!$C$273:$U$528,VLOOKUP($L$4,Master!$D$9:$G$20,4,FALSE),FALSE)</f>
        <v>362272.33000000013</v>
      </c>
      <c r="L202" s="83">
        <f>VLOOKUP($C202,'2025'!$C$8:$U$263,VLOOKUP($L$4,Master!$D$9:$G$20,4,FALSE),FALSE)</f>
        <v>376436.18999999989</v>
      </c>
      <c r="M202" s="154">
        <f t="shared" ref="M202:M251" si="34">IFERROR(L202/K202,0)</f>
        <v>1.0390972724855905</v>
      </c>
      <c r="N202" s="154">
        <f t="shared" ref="N202:N251" si="35">L202/$D$4</f>
        <v>4.7258918572827462E-5</v>
      </c>
      <c r="O202" s="83">
        <f t="shared" ref="O202:O251" si="36">L202-K202</f>
        <v>14163.859999999753</v>
      </c>
      <c r="P202" s="87">
        <f t="shared" ref="P202:P251" si="37">IFERROR(O202/K202,0)</f>
        <v>3.9097272485590459E-2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401148.58</v>
      </c>
      <c r="F203" s="83">
        <f>IFERROR(VLOOKUP($C203,'2025'!$C$8:$U$263,19,FALSE),0)</f>
        <v>1130222.4700000002</v>
      </c>
      <c r="G203" s="84">
        <f t="shared" si="30"/>
        <v>2.817465962362375</v>
      </c>
      <c r="H203" s="85">
        <f t="shared" si="31"/>
        <v>1.4189148944183596E-4</v>
      </c>
      <c r="I203" s="86">
        <f t="shared" si="32"/>
        <v>729073.89000000013</v>
      </c>
      <c r="J203" s="87">
        <f t="shared" si="33"/>
        <v>1.8174659623623748</v>
      </c>
      <c r="K203" s="82">
        <f>VLOOKUP($C203,'2025'!$C$273:$U$528,VLOOKUP($L$4,Master!$D$9:$G$20,4,FALSE),FALSE)</f>
        <v>93690.12999999999</v>
      </c>
      <c r="L203" s="83">
        <f>VLOOKUP($C203,'2025'!$C$8:$U$263,VLOOKUP($L$4,Master!$D$9:$G$20,4,FALSE),FALSE)</f>
        <v>150897.33000000022</v>
      </c>
      <c r="M203" s="154">
        <f t="shared" si="34"/>
        <v>1.6106000706798063</v>
      </c>
      <c r="N203" s="154">
        <f t="shared" si="35"/>
        <v>1.8944099480252117E-5</v>
      </c>
      <c r="O203" s="83">
        <f t="shared" si="36"/>
        <v>57207.20000000023</v>
      </c>
      <c r="P203" s="87">
        <f t="shared" si="37"/>
        <v>0.61060007067980626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2917337.95</v>
      </c>
      <c r="F204" s="83">
        <f>IFERROR(VLOOKUP($C204,'2025'!$C$8:$U$263,19,FALSE),0)</f>
        <v>1409882.63</v>
      </c>
      <c r="G204" s="84">
        <f t="shared" si="30"/>
        <v>0.48327710198950374</v>
      </c>
      <c r="H204" s="85">
        <f t="shared" si="31"/>
        <v>1.7700085745850803E-4</v>
      </c>
      <c r="I204" s="86">
        <f t="shared" si="32"/>
        <v>-1507455.3200000003</v>
      </c>
      <c r="J204" s="87">
        <f t="shared" si="33"/>
        <v>-0.5167228980104962</v>
      </c>
      <c r="K204" s="82">
        <f>VLOOKUP($C204,'2025'!$C$273:$U$528,VLOOKUP($L$4,Master!$D$9:$G$20,4,FALSE),FALSE)</f>
        <v>954421.78999999992</v>
      </c>
      <c r="L204" s="83">
        <f>VLOOKUP($C204,'2025'!$C$8:$U$263,VLOOKUP($L$4,Master!$D$9:$G$20,4,FALSE),FALSE)</f>
        <v>374424.02</v>
      </c>
      <c r="M204" s="154">
        <f t="shared" si="34"/>
        <v>0.39230455960147353</v>
      </c>
      <c r="N204" s="154">
        <f t="shared" si="35"/>
        <v>4.7006304768122133E-5</v>
      </c>
      <c r="O204" s="83">
        <f t="shared" si="36"/>
        <v>-579997.7699999999</v>
      </c>
      <c r="P204" s="87">
        <f t="shared" si="37"/>
        <v>-0.60769544039852652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697248.57</v>
      </c>
      <c r="F205" s="83">
        <f>IFERROR(VLOOKUP($C205,'2025'!$C$8:$U$263,19,FALSE),0)</f>
        <v>530775.77</v>
      </c>
      <c r="G205" s="84">
        <f t="shared" si="30"/>
        <v>0.76124325360753342</v>
      </c>
      <c r="H205" s="85">
        <f t="shared" si="31"/>
        <v>6.6635168353127271E-5</v>
      </c>
      <c r="I205" s="86">
        <f t="shared" si="32"/>
        <v>-166472.79999999993</v>
      </c>
      <c r="J205" s="87">
        <f t="shared" si="33"/>
        <v>-0.23875674639246652</v>
      </c>
      <c r="K205" s="82">
        <f>VLOOKUP($C205,'2025'!$C$273:$U$528,VLOOKUP($L$4,Master!$D$9:$G$20,4,FALSE),FALSE)</f>
        <v>211332.69999999998</v>
      </c>
      <c r="L205" s="83">
        <f>VLOOKUP($C205,'2025'!$C$8:$U$263,VLOOKUP($L$4,Master!$D$9:$G$20,4,FALSE),FALSE)</f>
        <v>164502.91</v>
      </c>
      <c r="M205" s="154">
        <f t="shared" si="34"/>
        <v>0.77840726967478302</v>
      </c>
      <c r="N205" s="154">
        <f t="shared" si="35"/>
        <v>2.0652184447736461E-5</v>
      </c>
      <c r="O205" s="83">
        <f t="shared" si="36"/>
        <v>-46829.789999999979</v>
      </c>
      <c r="P205" s="87">
        <f t="shared" si="37"/>
        <v>-0.22159273032521698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594699.58000000007</v>
      </c>
      <c r="F206" s="83">
        <f>IFERROR(VLOOKUP($C206,'2025'!$C$8:$U$263,19,FALSE),0)</f>
        <v>461876.30000000005</v>
      </c>
      <c r="G206" s="84">
        <f t="shared" si="30"/>
        <v>0.77665482797213337</v>
      </c>
      <c r="H206" s="85">
        <f t="shared" si="31"/>
        <v>5.7985324026414249E-5</v>
      </c>
      <c r="I206" s="86">
        <f t="shared" si="32"/>
        <v>-132823.28000000003</v>
      </c>
      <c r="J206" s="87">
        <f t="shared" si="33"/>
        <v>-0.22334517202786661</v>
      </c>
      <c r="K206" s="82">
        <f>VLOOKUP($C206,'2025'!$C$273:$U$528,VLOOKUP($L$4,Master!$D$9:$G$20,4,FALSE),FALSE)</f>
        <v>182986.1</v>
      </c>
      <c r="L206" s="83">
        <f>VLOOKUP($C206,'2025'!$C$8:$U$263,VLOOKUP($L$4,Master!$D$9:$G$20,4,FALSE),FALSE)</f>
        <v>229408.24000000002</v>
      </c>
      <c r="M206" s="154">
        <f t="shared" si="34"/>
        <v>1.253692165689088</v>
      </c>
      <c r="N206" s="154">
        <f t="shared" si="35"/>
        <v>2.8800592562834262E-5</v>
      </c>
      <c r="O206" s="83">
        <f t="shared" si="36"/>
        <v>46422.140000000014</v>
      </c>
      <c r="P206" s="87">
        <f t="shared" si="37"/>
        <v>0.25369216568908792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575550.67000000004</v>
      </c>
      <c r="F207" s="83">
        <f>IFERROR(VLOOKUP($C207,'2025'!$C$8:$U$263,19,FALSE),0)</f>
        <v>378304.92000000004</v>
      </c>
      <c r="G207" s="84">
        <f t="shared" si="30"/>
        <v>0.65729211991013758</v>
      </c>
      <c r="H207" s="85">
        <f t="shared" si="31"/>
        <v>4.7493524493434104E-5</v>
      </c>
      <c r="I207" s="86">
        <f t="shared" si="32"/>
        <v>-197245.75</v>
      </c>
      <c r="J207" s="87">
        <f t="shared" si="33"/>
        <v>-0.34270788008986242</v>
      </c>
      <c r="K207" s="82">
        <f>VLOOKUP($C207,'2025'!$C$273:$U$528,VLOOKUP($L$4,Master!$D$9:$G$20,4,FALSE),FALSE)</f>
        <v>133323.67000000001</v>
      </c>
      <c r="L207" s="83">
        <f>VLOOKUP($C207,'2025'!$C$8:$U$263,VLOOKUP($L$4,Master!$D$9:$G$20,4,FALSE),FALSE)</f>
        <v>75959.87</v>
      </c>
      <c r="M207" s="154">
        <f t="shared" si="34"/>
        <v>0.56974031692946936</v>
      </c>
      <c r="N207" s="154">
        <f t="shared" si="35"/>
        <v>9.5362279358224314E-6</v>
      </c>
      <c r="O207" s="83">
        <f t="shared" si="36"/>
        <v>-57363.800000000017</v>
      </c>
      <c r="P207" s="87">
        <f t="shared" si="37"/>
        <v>-0.43025968307053064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236770.93</v>
      </c>
      <c r="F208" s="83">
        <f>IFERROR(VLOOKUP($C208,'2025'!$C$8:$U$263,19,FALSE),0)</f>
        <v>213990.88999999996</v>
      </c>
      <c r="G208" s="84">
        <f t="shared" si="30"/>
        <v>0.90378869568151787</v>
      </c>
      <c r="H208" s="85">
        <f t="shared" si="31"/>
        <v>2.6865052602505831E-5</v>
      </c>
      <c r="I208" s="86">
        <f t="shared" si="32"/>
        <v>-22780.040000000037</v>
      </c>
      <c r="J208" s="87">
        <f t="shared" si="33"/>
        <v>-9.6211304318482169E-2</v>
      </c>
      <c r="K208" s="82">
        <f>VLOOKUP($C208,'2025'!$C$273:$U$528,VLOOKUP($L$4,Master!$D$9:$G$20,4,FALSE),FALSE)</f>
        <v>75915.180000000008</v>
      </c>
      <c r="L208" s="83">
        <f>VLOOKUP($C208,'2025'!$C$8:$U$263,VLOOKUP($L$4,Master!$D$9:$G$20,4,FALSE),FALSE)</f>
        <v>75325.62999999999</v>
      </c>
      <c r="M208" s="154">
        <f t="shared" si="34"/>
        <v>0.9922340960002991</v>
      </c>
      <c r="N208" s="154">
        <f t="shared" si="35"/>
        <v>9.4566035603987226E-6</v>
      </c>
      <c r="O208" s="83">
        <f t="shared" si="36"/>
        <v>-589.55000000001746</v>
      </c>
      <c r="P208" s="87">
        <f t="shared" si="37"/>
        <v>-7.7659039997009481E-3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134908.75</v>
      </c>
      <c r="F209" s="83">
        <f>IFERROR(VLOOKUP($C209,'2025'!$C$8:$U$263,19,FALSE),0)</f>
        <v>121914.25</v>
      </c>
      <c r="G209" s="84">
        <f t="shared" si="30"/>
        <v>0.90367933881234541</v>
      </c>
      <c r="H209" s="85">
        <f t="shared" si="31"/>
        <v>1.5305477439927688E-5</v>
      </c>
      <c r="I209" s="86">
        <f t="shared" si="32"/>
        <v>-12994.5</v>
      </c>
      <c r="J209" s="87">
        <f t="shared" si="33"/>
        <v>-9.6320661187654616E-2</v>
      </c>
      <c r="K209" s="82">
        <f>VLOOKUP($C209,'2025'!$C$273:$U$528,VLOOKUP($L$4,Master!$D$9:$G$20,4,FALSE),FALSE)</f>
        <v>44125.340000000011</v>
      </c>
      <c r="L209" s="83">
        <f>VLOOKUP($C209,'2025'!$C$8:$U$263,VLOOKUP($L$4,Master!$D$9:$G$20,4,FALSE),FALSE)</f>
        <v>46701.52</v>
      </c>
      <c r="M209" s="154">
        <f t="shared" si="34"/>
        <v>1.0583832328544094</v>
      </c>
      <c r="N209" s="154">
        <f t="shared" si="35"/>
        <v>5.8630476812212815E-6</v>
      </c>
      <c r="O209" s="83">
        <f t="shared" si="36"/>
        <v>2576.1799999999857</v>
      </c>
      <c r="P209" s="87">
        <f t="shared" si="37"/>
        <v>5.8383232854409398E-2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38667.17</v>
      </c>
      <c r="F210" s="83">
        <f>IFERROR(VLOOKUP($C210,'2025'!$C$8:$U$263,19,FALSE),0)</f>
        <v>0</v>
      </c>
      <c r="G210" s="84">
        <f t="shared" si="30"/>
        <v>0</v>
      </c>
      <c r="H210" s="85">
        <f t="shared" si="31"/>
        <v>0</v>
      </c>
      <c r="I210" s="86">
        <f t="shared" si="32"/>
        <v>-38667.17</v>
      </c>
      <c r="J210" s="87">
        <f t="shared" si="33"/>
        <v>-1</v>
      </c>
      <c r="K210" s="82">
        <f>VLOOKUP($C210,'2025'!$C$273:$U$528,VLOOKUP($L$4,Master!$D$9:$G$20,4,FALSE),FALSE)</f>
        <v>21039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-21039</v>
      </c>
      <c r="P210" s="87">
        <f t="shared" si="37"/>
        <v>-1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5331270.51</v>
      </c>
      <c r="F211" s="83">
        <f>IFERROR(VLOOKUP($C211,'2025'!$C$8:$U$263,19,FALSE),0)</f>
        <v>3885623.6999999997</v>
      </c>
      <c r="G211" s="84">
        <f t="shared" si="30"/>
        <v>0.72883634261507391</v>
      </c>
      <c r="H211" s="85">
        <f t="shared" si="31"/>
        <v>4.8781275265523383E-4</v>
      </c>
      <c r="I211" s="86">
        <f t="shared" si="32"/>
        <v>-1445646.81</v>
      </c>
      <c r="J211" s="87">
        <f t="shared" si="33"/>
        <v>-0.27116365738492609</v>
      </c>
      <c r="K211" s="82">
        <f>VLOOKUP($C211,'2025'!$C$273:$U$528,VLOOKUP($L$4,Master!$D$9:$G$20,4,FALSE),FALSE)</f>
        <v>802355.35999999987</v>
      </c>
      <c r="L211" s="83">
        <f>VLOOKUP($C211,'2025'!$C$8:$U$263,VLOOKUP($L$4,Master!$D$9:$G$20,4,FALSE),FALSE)</f>
        <v>215134.46</v>
      </c>
      <c r="M211" s="154">
        <f t="shared" si="34"/>
        <v>0.26812865062682456</v>
      </c>
      <c r="N211" s="154">
        <f t="shared" si="35"/>
        <v>2.7008619780550883E-5</v>
      </c>
      <c r="O211" s="83">
        <f t="shared" si="36"/>
        <v>-587220.89999999991</v>
      </c>
      <c r="P211" s="87">
        <f t="shared" si="37"/>
        <v>-0.73187134937317555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14416022.960000001</v>
      </c>
      <c r="F212" s="83">
        <f>IFERROR(VLOOKUP($C212,'2025'!$C$8:$U$263,19,FALSE),0)</f>
        <v>14762587.82</v>
      </c>
      <c r="G212" s="84">
        <f t="shared" si="30"/>
        <v>1.024040254441992</v>
      </c>
      <c r="H212" s="85">
        <f t="shared" si="31"/>
        <v>1.8533391694076883E-3</v>
      </c>
      <c r="I212" s="86">
        <f t="shared" si="32"/>
        <v>346564.8599999994</v>
      </c>
      <c r="J212" s="87">
        <f t="shared" si="33"/>
        <v>2.4040254441992051E-2</v>
      </c>
      <c r="K212" s="82">
        <f>VLOOKUP($C212,'2025'!$C$273:$U$528,VLOOKUP($L$4,Master!$D$9:$G$20,4,FALSE),FALSE)</f>
        <v>3573861.57</v>
      </c>
      <c r="L212" s="83">
        <f>VLOOKUP($C212,'2025'!$C$8:$U$263,VLOOKUP($L$4,Master!$D$9:$G$20,4,FALSE),FALSE)</f>
        <v>3709662.71</v>
      </c>
      <c r="M212" s="154">
        <f t="shared" si="34"/>
        <v>1.0379984331625918</v>
      </c>
      <c r="N212" s="154">
        <f t="shared" si="35"/>
        <v>4.6572208677530321E-4</v>
      </c>
      <c r="O212" s="83">
        <f t="shared" si="36"/>
        <v>135801.14000000013</v>
      </c>
      <c r="P212" s="87">
        <f t="shared" si="37"/>
        <v>3.799843316259173E-2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42228568.530000009</v>
      </c>
      <c r="F213" s="83">
        <f>IFERROR(VLOOKUP($C213,'2025'!$C$8:$U$263,19,FALSE),0)</f>
        <v>42745121.520000003</v>
      </c>
      <c r="G213" s="84">
        <f t="shared" si="30"/>
        <v>1.0122323111576237</v>
      </c>
      <c r="H213" s="85">
        <f t="shared" si="31"/>
        <v>5.3663496522459641E-3</v>
      </c>
      <c r="I213" s="86">
        <f t="shared" si="32"/>
        <v>516552.98999999464</v>
      </c>
      <c r="J213" s="87">
        <f t="shared" si="33"/>
        <v>1.2232311157623663E-2</v>
      </c>
      <c r="K213" s="82">
        <f>VLOOKUP($C213,'2025'!$C$273:$U$528,VLOOKUP($L$4,Master!$D$9:$G$20,4,FALSE),FALSE)</f>
        <v>10629958.410000002</v>
      </c>
      <c r="L213" s="83">
        <f>VLOOKUP($C213,'2025'!$C$8:$U$263,VLOOKUP($L$4,Master!$D$9:$G$20,4,FALSE),FALSE)</f>
        <v>11279015.920000004</v>
      </c>
      <c r="M213" s="154">
        <f t="shared" si="34"/>
        <v>1.0610592708800637</v>
      </c>
      <c r="N213" s="154">
        <f t="shared" si="35"/>
        <v>1.4160011951691069E-3</v>
      </c>
      <c r="O213" s="83">
        <f t="shared" si="36"/>
        <v>649057.51000000164</v>
      </c>
      <c r="P213" s="87">
        <f t="shared" si="37"/>
        <v>6.1059270880063729E-2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16857452.810000002</v>
      </c>
      <c r="F214" s="83">
        <f>IFERROR(VLOOKUP($C214,'2025'!$C$8:$U$263,19,FALSE),0)</f>
        <v>16951726.390000001</v>
      </c>
      <c r="G214" s="84">
        <f t="shared" si="30"/>
        <v>1.0055923976808687</v>
      </c>
      <c r="H214" s="85">
        <f t="shared" si="31"/>
        <v>2.1281701345820677E-3</v>
      </c>
      <c r="I214" s="86">
        <f t="shared" si="32"/>
        <v>94273.579999998212</v>
      </c>
      <c r="J214" s="87">
        <f t="shared" si="33"/>
        <v>5.5923976808687388E-3</v>
      </c>
      <c r="K214" s="82">
        <f>VLOOKUP($C214,'2025'!$C$273:$U$528,VLOOKUP($L$4,Master!$D$9:$G$20,4,FALSE),FALSE)</f>
        <v>4349253.6999999974</v>
      </c>
      <c r="L214" s="83">
        <f>VLOOKUP($C214,'2025'!$C$8:$U$263,VLOOKUP($L$4,Master!$D$9:$G$20,4,FALSE),FALSE)</f>
        <v>4612846.57</v>
      </c>
      <c r="M214" s="154">
        <f t="shared" si="34"/>
        <v>1.0606064599082834</v>
      </c>
      <c r="N214" s="154">
        <f t="shared" si="35"/>
        <v>5.7911047405026744E-4</v>
      </c>
      <c r="O214" s="83">
        <f t="shared" si="36"/>
        <v>263592.87000000291</v>
      </c>
      <c r="P214" s="87">
        <f t="shared" si="37"/>
        <v>6.060645990828336E-2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4359748.62</v>
      </c>
      <c r="F215" s="83">
        <f>IFERROR(VLOOKUP($C215,'2025'!$C$8:$U$263,19,FALSE),0)</f>
        <v>3421497.9399999995</v>
      </c>
      <c r="G215" s="84">
        <f t="shared" si="30"/>
        <v>0.78479248191149131</v>
      </c>
      <c r="H215" s="85">
        <f t="shared" si="31"/>
        <v>4.295450247319657E-4</v>
      </c>
      <c r="I215" s="86">
        <f t="shared" si="32"/>
        <v>-938250.68000000063</v>
      </c>
      <c r="J215" s="87">
        <f t="shared" si="33"/>
        <v>-0.21520751808850866</v>
      </c>
      <c r="K215" s="82">
        <f>VLOOKUP($C215,'2025'!$C$273:$U$528,VLOOKUP($L$4,Master!$D$9:$G$20,4,FALSE),FALSE)</f>
        <v>1486890.21</v>
      </c>
      <c r="L215" s="83">
        <f>VLOOKUP($C215,'2025'!$C$8:$U$263,VLOOKUP($L$4,Master!$D$9:$G$20,4,FALSE),FALSE)</f>
        <v>1393607.71</v>
      </c>
      <c r="M215" s="154">
        <f t="shared" si="34"/>
        <v>0.93726335719165166</v>
      </c>
      <c r="N215" s="154">
        <f t="shared" si="35"/>
        <v>1.7495765561051547E-4</v>
      </c>
      <c r="O215" s="83">
        <f t="shared" si="36"/>
        <v>-93282.5</v>
      </c>
      <c r="P215" s="87">
        <f t="shared" si="37"/>
        <v>-6.27366428083483E-2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13730771.41</v>
      </c>
      <c r="F216" s="83">
        <f>IFERROR(VLOOKUP($C216,'2025'!$C$8:$U$263,19,FALSE),0)</f>
        <v>13447535.390000002</v>
      </c>
      <c r="G216" s="84">
        <f t="shared" si="30"/>
        <v>0.97937216988451792</v>
      </c>
      <c r="H216" s="85">
        <f t="shared" si="31"/>
        <v>1.6882435772214831E-3</v>
      </c>
      <c r="I216" s="86">
        <f t="shared" si="32"/>
        <v>-283236.01999999769</v>
      </c>
      <c r="J216" s="87">
        <f t="shared" si="33"/>
        <v>-2.0627830115482033E-2</v>
      </c>
      <c r="K216" s="82">
        <f>VLOOKUP($C216,'2025'!$C$273:$U$528,VLOOKUP($L$4,Master!$D$9:$G$20,4,FALSE),FALSE)</f>
        <v>3552797.4800000009</v>
      </c>
      <c r="L216" s="83">
        <f>VLOOKUP($C216,'2025'!$C$8:$U$263,VLOOKUP($L$4,Master!$D$9:$G$20,4,FALSE),FALSE)</f>
        <v>3529617.2900000005</v>
      </c>
      <c r="M216" s="154">
        <f t="shared" si="34"/>
        <v>0.9934755104588735</v>
      </c>
      <c r="N216" s="154">
        <f t="shared" si="35"/>
        <v>4.4311864940869267E-4</v>
      </c>
      <c r="O216" s="83">
        <f t="shared" si="36"/>
        <v>-23180.19000000041</v>
      </c>
      <c r="P216" s="87">
        <f t="shared" si="37"/>
        <v>-6.5244895411264488E-3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2036870.62</v>
      </c>
      <c r="F217" s="83">
        <f>IFERROR(VLOOKUP($C217,'2025'!$C$8:$U$263,19,FALSE),0)</f>
        <v>1909749.0700000003</v>
      </c>
      <c r="G217" s="84">
        <f t="shared" si="30"/>
        <v>0.93758977681164657</v>
      </c>
      <c r="H217" s="85">
        <f t="shared" si="31"/>
        <v>2.3975557661887667E-4</v>
      </c>
      <c r="I217" s="86">
        <f t="shared" si="32"/>
        <v>-127121.54999999981</v>
      </c>
      <c r="J217" s="87">
        <f t="shared" si="33"/>
        <v>-6.2410223188353417E-2</v>
      </c>
      <c r="K217" s="82">
        <f>VLOOKUP($C217,'2025'!$C$273:$U$528,VLOOKUP($L$4,Master!$D$9:$G$20,4,FALSE),FALSE)</f>
        <v>651477.9</v>
      </c>
      <c r="L217" s="83">
        <f>VLOOKUP($C217,'2025'!$C$8:$U$263,VLOOKUP($L$4,Master!$D$9:$G$20,4,FALSE),FALSE)</f>
        <v>645896.31000000006</v>
      </c>
      <c r="M217" s="154">
        <f t="shared" si="34"/>
        <v>0.99143241850567765</v>
      </c>
      <c r="N217" s="154">
        <f t="shared" si="35"/>
        <v>8.1087743239510889E-5</v>
      </c>
      <c r="O217" s="83">
        <f t="shared" si="36"/>
        <v>-5581.5899999999674</v>
      </c>
      <c r="P217" s="87">
        <f t="shared" si="37"/>
        <v>-8.5675814943223204E-3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4143689.5800000005</v>
      </c>
      <c r="F218" s="83">
        <f>IFERROR(VLOOKUP($C218,'2025'!$C$8:$U$263,19,FALSE),0)</f>
        <v>4174101.26</v>
      </c>
      <c r="G218" s="84">
        <f t="shared" si="30"/>
        <v>1.0073392756413957</v>
      </c>
      <c r="H218" s="85">
        <f t="shared" si="31"/>
        <v>5.2402908328520845E-4</v>
      </c>
      <c r="I218" s="86">
        <f t="shared" si="32"/>
        <v>30411.679999999236</v>
      </c>
      <c r="J218" s="87">
        <f t="shared" si="33"/>
        <v>7.3392756413957127E-3</v>
      </c>
      <c r="K218" s="82">
        <f>VLOOKUP($C218,'2025'!$C$273:$U$528,VLOOKUP($L$4,Master!$D$9:$G$20,4,FALSE),FALSE)</f>
        <v>1069400.31</v>
      </c>
      <c r="L218" s="83">
        <f>VLOOKUP($C218,'2025'!$C$8:$U$263,VLOOKUP($L$4,Master!$D$9:$G$20,4,FALSE),FALSE)</f>
        <v>1106548.3600000001</v>
      </c>
      <c r="M218" s="154">
        <f t="shared" si="34"/>
        <v>1.0347372725186512</v>
      </c>
      <c r="N218" s="154">
        <f t="shared" si="35"/>
        <v>1.3891937128078941E-4</v>
      </c>
      <c r="O218" s="83">
        <f t="shared" si="36"/>
        <v>37148.050000000047</v>
      </c>
      <c r="P218" s="87">
        <f t="shared" si="37"/>
        <v>3.473727251865117E-2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1054749.1700000002</v>
      </c>
      <c r="F219" s="83">
        <f>IFERROR(VLOOKUP($C219,'2025'!$C$8:$U$263,19,FALSE),0)</f>
        <v>961440.73</v>
      </c>
      <c r="G219" s="84">
        <f t="shared" si="30"/>
        <v>0.91153494816213021</v>
      </c>
      <c r="H219" s="85">
        <f t="shared" si="31"/>
        <v>1.2070212795339844E-4</v>
      </c>
      <c r="I219" s="86">
        <f t="shared" si="32"/>
        <v>-93308.440000000177</v>
      </c>
      <c r="J219" s="87">
        <f t="shared" si="33"/>
        <v>-8.8465051837869818E-2</v>
      </c>
      <c r="K219" s="82">
        <f>VLOOKUP($C219,'2025'!$C$273:$U$528,VLOOKUP($L$4,Master!$D$9:$G$20,4,FALSE),FALSE)</f>
        <v>486011.65000000014</v>
      </c>
      <c r="L219" s="83">
        <f>VLOOKUP($C219,'2025'!$C$8:$U$263,VLOOKUP($L$4,Master!$D$9:$G$20,4,FALSE),FALSE)</f>
        <v>488215.24000000005</v>
      </c>
      <c r="M219" s="154">
        <f t="shared" si="34"/>
        <v>1.004534027116428</v>
      </c>
      <c r="N219" s="154">
        <f t="shared" si="35"/>
        <v>6.1291992869159115E-5</v>
      </c>
      <c r="O219" s="83">
        <f t="shared" si="36"/>
        <v>2203.5899999999092</v>
      </c>
      <c r="P219" s="87">
        <f t="shared" si="37"/>
        <v>4.5340271164279883E-3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5664930.3399999999</v>
      </c>
      <c r="F220" s="83">
        <f>IFERROR(VLOOKUP($C220,'2025'!$C$8:$U$263,19,FALSE),0)</f>
        <v>4967267.9000000013</v>
      </c>
      <c r="G220" s="84">
        <f t="shared" si="30"/>
        <v>0.87684536293874382</v>
      </c>
      <c r="H220" s="85">
        <f t="shared" si="31"/>
        <v>6.2360558164059577E-4</v>
      </c>
      <c r="I220" s="86">
        <f t="shared" si="32"/>
        <v>-697662.43999999855</v>
      </c>
      <c r="J220" s="87">
        <f t="shared" si="33"/>
        <v>-0.12315463706125618</v>
      </c>
      <c r="K220" s="82">
        <f>VLOOKUP($C220,'2025'!$C$273:$U$528,VLOOKUP($L$4,Master!$D$9:$G$20,4,FALSE),FALSE)</f>
        <v>1189871.51</v>
      </c>
      <c r="L220" s="83">
        <f>VLOOKUP($C220,'2025'!$C$8:$U$263,VLOOKUP($L$4,Master!$D$9:$G$20,4,FALSE),FALSE)</f>
        <v>1308784.8900000004</v>
      </c>
      <c r="M220" s="154">
        <f t="shared" si="34"/>
        <v>1.0999380008686823</v>
      </c>
      <c r="N220" s="154">
        <f t="shared" si="35"/>
        <v>1.6430874657895401E-4</v>
      </c>
      <c r="O220" s="83">
        <f t="shared" si="36"/>
        <v>118913.38000000035</v>
      </c>
      <c r="P220" s="87">
        <f t="shared" si="37"/>
        <v>9.9938000868682333E-2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490114.58999999985</v>
      </c>
      <c r="F221" s="83">
        <f>IFERROR(VLOOKUP($C221,'2025'!$C$8:$U$263,19,FALSE),0)</f>
        <v>104420.34</v>
      </c>
      <c r="G221" s="84">
        <f t="shared" si="30"/>
        <v>0.21305291074889249</v>
      </c>
      <c r="H221" s="85">
        <f t="shared" si="31"/>
        <v>1.310923996283928E-5</v>
      </c>
      <c r="I221" s="86">
        <f t="shared" si="32"/>
        <v>-385694.24999999988</v>
      </c>
      <c r="J221" s="87">
        <f t="shared" si="33"/>
        <v>-0.78694708925110757</v>
      </c>
      <c r="K221" s="82">
        <f>VLOOKUP($C221,'2025'!$C$273:$U$528,VLOOKUP($L$4,Master!$D$9:$G$20,4,FALSE),FALSE)</f>
        <v>266902.87999999989</v>
      </c>
      <c r="L221" s="83">
        <f>VLOOKUP($C221,'2025'!$C$8:$U$263,VLOOKUP($L$4,Master!$D$9:$G$20,4,FALSE),FALSE)</f>
        <v>0</v>
      </c>
      <c r="M221" s="154">
        <f t="shared" si="34"/>
        <v>0</v>
      </c>
      <c r="N221" s="154">
        <f t="shared" si="35"/>
        <v>0</v>
      </c>
      <c r="O221" s="83">
        <f t="shared" si="36"/>
        <v>-266902.87999999989</v>
      </c>
      <c r="P221" s="87">
        <f t="shared" si="37"/>
        <v>-1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156258.89000000001</v>
      </c>
      <c r="F222" s="83">
        <f>IFERROR(VLOOKUP($C222,'2025'!$C$8:$U$263,19,FALSE),0)</f>
        <v>39254.57</v>
      </c>
      <c r="G222" s="84">
        <f t="shared" si="30"/>
        <v>0.25121495487392748</v>
      </c>
      <c r="H222" s="85">
        <f t="shared" si="31"/>
        <v>4.9281354357596609E-6</v>
      </c>
      <c r="I222" s="86">
        <f t="shared" si="32"/>
        <v>-117004.32</v>
      </c>
      <c r="J222" s="87">
        <f t="shared" si="33"/>
        <v>-0.74878504512607247</v>
      </c>
      <c r="K222" s="82">
        <f>VLOOKUP($C222,'2025'!$C$273:$U$528,VLOOKUP($L$4,Master!$D$9:$G$20,4,FALSE),FALSE)</f>
        <v>27853.629999999997</v>
      </c>
      <c r="L222" s="83">
        <f>VLOOKUP($C222,'2025'!$C$8:$U$263,VLOOKUP($L$4,Master!$D$9:$G$20,4,FALSE),FALSE)</f>
        <v>6128.57</v>
      </c>
      <c r="M222" s="154">
        <f t="shared" si="34"/>
        <v>0.22002769477443337</v>
      </c>
      <c r="N222" s="154">
        <f t="shared" si="35"/>
        <v>7.6939890024355334E-7</v>
      </c>
      <c r="O222" s="83">
        <f t="shared" si="36"/>
        <v>-21725.059999999998</v>
      </c>
      <c r="P222" s="87">
        <f t="shared" si="37"/>
        <v>-0.7799723052255666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1578525.65</v>
      </c>
      <c r="F223" s="83">
        <f>IFERROR(VLOOKUP($C223,'2025'!$C$8:$U$263,19,FALSE),0)</f>
        <v>348029.54000000004</v>
      </c>
      <c r="G223" s="84">
        <f t="shared" si="30"/>
        <v>0.22047759566022893</v>
      </c>
      <c r="H223" s="85">
        <f t="shared" si="31"/>
        <v>4.369266326863686E-5</v>
      </c>
      <c r="I223" s="86">
        <f t="shared" si="32"/>
        <v>-1230496.1099999999</v>
      </c>
      <c r="J223" s="87">
        <f t="shared" si="33"/>
        <v>-0.77952240433977105</v>
      </c>
      <c r="K223" s="82">
        <f>VLOOKUP($C223,'2025'!$C$273:$U$528,VLOOKUP($L$4,Master!$D$9:$G$20,4,FALSE),FALSE)</f>
        <v>687028.48</v>
      </c>
      <c r="L223" s="83">
        <f>VLOOKUP($C223,'2025'!$C$8:$U$263,VLOOKUP($L$4,Master!$D$9:$G$20,4,FALSE),FALSE)</f>
        <v>215966.6</v>
      </c>
      <c r="M223" s="154">
        <f t="shared" si="34"/>
        <v>0.31434883165251026</v>
      </c>
      <c r="N223" s="154">
        <f t="shared" si="35"/>
        <v>2.7113089110402491E-5</v>
      </c>
      <c r="O223" s="83">
        <f t="shared" si="36"/>
        <v>-471061.88</v>
      </c>
      <c r="P223" s="87">
        <f t="shared" si="37"/>
        <v>-0.68565116834748974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679733.80999999994</v>
      </c>
      <c r="F224" s="83">
        <f>IFERROR(VLOOKUP($C224,'2025'!$C$8:$U$263,19,FALSE),0)</f>
        <v>642219.99</v>
      </c>
      <c r="G224" s="84">
        <f t="shared" si="30"/>
        <v>0.94481101359368902</v>
      </c>
      <c r="H224" s="85">
        <f t="shared" si="31"/>
        <v>8.0626207095688848E-5</v>
      </c>
      <c r="I224" s="86">
        <f t="shared" si="32"/>
        <v>-37513.819999999949</v>
      </c>
      <c r="J224" s="87">
        <f t="shared" si="33"/>
        <v>-5.5188986406310953E-2</v>
      </c>
      <c r="K224" s="82">
        <f>VLOOKUP($C224,'2025'!$C$273:$U$528,VLOOKUP($L$4,Master!$D$9:$G$20,4,FALSE),FALSE)</f>
        <v>19323.730000000003</v>
      </c>
      <c r="L224" s="83">
        <f>VLOOKUP($C224,'2025'!$C$8:$U$263,VLOOKUP($L$4,Master!$D$9:$G$20,4,FALSE),FALSE)</f>
        <v>0</v>
      </c>
      <c r="M224" s="154">
        <f t="shared" si="34"/>
        <v>0</v>
      </c>
      <c r="N224" s="154">
        <f t="shared" si="35"/>
        <v>0</v>
      </c>
      <c r="O224" s="83">
        <f t="shared" si="36"/>
        <v>-19323.730000000003</v>
      </c>
      <c r="P224" s="87">
        <f t="shared" si="37"/>
        <v>-1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282898.36000000004</v>
      </c>
      <c r="F225" s="83">
        <f>IFERROR(VLOOKUP($C225,'2025'!$C$8:$U$263,19,FALSE),0)</f>
        <v>242870.37000000005</v>
      </c>
      <c r="G225" s="84">
        <f t="shared" si="30"/>
        <v>0.8585075219241286</v>
      </c>
      <c r="H225" s="85">
        <f t="shared" si="31"/>
        <v>3.0490668390790175E-5</v>
      </c>
      <c r="I225" s="86">
        <f t="shared" si="32"/>
        <v>-40027.989999999991</v>
      </c>
      <c r="J225" s="87">
        <f t="shared" si="33"/>
        <v>-0.14149247807587143</v>
      </c>
      <c r="K225" s="82">
        <f>VLOOKUP($C225,'2025'!$C$273:$U$528,VLOOKUP($L$4,Master!$D$9:$G$20,4,FALSE),FALSE)</f>
        <v>83798.260000000024</v>
      </c>
      <c r="L225" s="83">
        <f>VLOOKUP($C225,'2025'!$C$8:$U$263,VLOOKUP($L$4,Master!$D$9:$G$20,4,FALSE),FALSE)</f>
        <v>89420.790000000037</v>
      </c>
      <c r="M225" s="154">
        <f t="shared" si="34"/>
        <v>1.0670960232348501</v>
      </c>
      <c r="N225" s="154">
        <f t="shared" si="35"/>
        <v>1.1226151856780581E-5</v>
      </c>
      <c r="O225" s="83">
        <f t="shared" si="36"/>
        <v>5622.5300000000134</v>
      </c>
      <c r="P225" s="87">
        <f t="shared" si="37"/>
        <v>6.709602323485013E-2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3040506.59</v>
      </c>
      <c r="F226" s="83">
        <f>IFERROR(VLOOKUP($C226,'2025'!$C$8:$U$263,19,FALSE),0)</f>
        <v>2839042.31</v>
      </c>
      <c r="G226" s="84">
        <f t="shared" si="30"/>
        <v>0.93373989694263426</v>
      </c>
      <c r="H226" s="85">
        <f t="shared" si="31"/>
        <v>3.5642181309162126E-4</v>
      </c>
      <c r="I226" s="86">
        <f t="shared" si="32"/>
        <v>-201464.2799999998</v>
      </c>
      <c r="J226" s="87">
        <f t="shared" si="33"/>
        <v>-6.626010305736578E-2</v>
      </c>
      <c r="K226" s="82">
        <f>VLOOKUP($C226,'2025'!$C$273:$U$528,VLOOKUP($L$4,Master!$D$9:$G$20,4,FALSE),FALSE)</f>
        <v>911075.38000000012</v>
      </c>
      <c r="L226" s="83">
        <f>VLOOKUP($C226,'2025'!$C$8:$U$263,VLOOKUP($L$4,Master!$D$9:$G$20,4,FALSE),FALSE)</f>
        <v>981796.04000000015</v>
      </c>
      <c r="M226" s="154">
        <f t="shared" si="34"/>
        <v>1.0776232807432466</v>
      </c>
      <c r="N226" s="154">
        <f t="shared" si="35"/>
        <v>1.2325759409445854E-4</v>
      </c>
      <c r="O226" s="83">
        <f t="shared" si="36"/>
        <v>70720.660000000033</v>
      </c>
      <c r="P226" s="87">
        <f t="shared" si="37"/>
        <v>7.7623280743246537E-2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1247812.6400000001</v>
      </c>
      <c r="F227" s="83">
        <f>IFERROR(VLOOKUP($C227,'2025'!$C$8:$U$263,19,FALSE),0)</f>
        <v>347269.43</v>
      </c>
      <c r="G227" s="84">
        <f t="shared" si="30"/>
        <v>0.27830254227910367</v>
      </c>
      <c r="H227" s="85">
        <f t="shared" si="31"/>
        <v>4.359723679915635E-5</v>
      </c>
      <c r="I227" s="86">
        <f t="shared" si="32"/>
        <v>-900543.2100000002</v>
      </c>
      <c r="J227" s="87">
        <f t="shared" si="33"/>
        <v>-0.72169745772089644</v>
      </c>
      <c r="K227" s="82">
        <f>VLOOKUP($C227,'2025'!$C$273:$U$528,VLOOKUP($L$4,Master!$D$9:$G$20,4,FALSE),FALSE)</f>
        <v>683537.6</v>
      </c>
      <c r="L227" s="83">
        <f>VLOOKUP($C227,'2025'!$C$8:$U$263,VLOOKUP($L$4,Master!$D$9:$G$20,4,FALSE),FALSE)</f>
        <v>249469.63999999998</v>
      </c>
      <c r="M227" s="154">
        <f t="shared" si="34"/>
        <v>0.36496842309771987</v>
      </c>
      <c r="N227" s="154">
        <f t="shared" si="35"/>
        <v>3.1319160368594167E-5</v>
      </c>
      <c r="O227" s="83">
        <f t="shared" si="36"/>
        <v>-434067.95999999996</v>
      </c>
      <c r="P227" s="87">
        <f t="shared" si="37"/>
        <v>-0.63503157690228007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3127596.3500000006</v>
      </c>
      <c r="F228" s="83">
        <f>IFERROR(VLOOKUP($C228,'2025'!$C$8:$U$263,19,FALSE),0)</f>
        <v>2123827.4900000002</v>
      </c>
      <c r="G228" s="84">
        <f t="shared" si="30"/>
        <v>0.67906061151401453</v>
      </c>
      <c r="H228" s="85">
        <f t="shared" si="31"/>
        <v>2.666316179978407E-4</v>
      </c>
      <c r="I228" s="86">
        <f t="shared" si="32"/>
        <v>-1003768.8600000003</v>
      </c>
      <c r="J228" s="87">
        <f t="shared" si="33"/>
        <v>-0.32093938848598547</v>
      </c>
      <c r="K228" s="82">
        <f>VLOOKUP($C228,'2025'!$C$273:$U$528,VLOOKUP($L$4,Master!$D$9:$G$20,4,FALSE),FALSE)</f>
        <v>980115.10999999917</v>
      </c>
      <c r="L228" s="83">
        <f>VLOOKUP($C228,'2025'!$C$8:$U$263,VLOOKUP($L$4,Master!$D$9:$G$20,4,FALSE),FALSE)</f>
        <v>768590.71999999986</v>
      </c>
      <c r="M228" s="154">
        <f t="shared" si="34"/>
        <v>0.7841841352695812</v>
      </c>
      <c r="N228" s="154">
        <f t="shared" si="35"/>
        <v>9.6491164285534919E-5</v>
      </c>
      <c r="O228" s="83">
        <f t="shared" si="36"/>
        <v>-211524.38999999932</v>
      </c>
      <c r="P228" s="87">
        <f t="shared" si="37"/>
        <v>-0.21581586473041875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167346.70000000001</v>
      </c>
      <c r="F229" s="83">
        <f>IFERROR(VLOOKUP($C229,'2025'!$C$8:$U$263,19,FALSE),0)</f>
        <v>5089.1100000000006</v>
      </c>
      <c r="G229" s="84">
        <f t="shared" si="30"/>
        <v>3.0410578756557494E-2</v>
      </c>
      <c r="H229" s="85">
        <f t="shared" si="31"/>
        <v>6.3890200115499548E-7</v>
      </c>
      <c r="I229" s="86">
        <f t="shared" si="32"/>
        <v>-162257.59000000003</v>
      </c>
      <c r="J229" s="87">
        <f t="shared" si="33"/>
        <v>-0.96958942124344261</v>
      </c>
      <c r="K229" s="82">
        <f>VLOOKUP($C229,'2025'!$C$273:$U$528,VLOOKUP($L$4,Master!$D$9:$G$20,4,FALSE),FALSE)</f>
        <v>35434.54</v>
      </c>
      <c r="L229" s="83">
        <f>VLOOKUP($C229,'2025'!$C$8:$U$263,VLOOKUP($L$4,Master!$D$9:$G$20,4,FALSE),FALSE)</f>
        <v>1984.25</v>
      </c>
      <c r="M229" s="154">
        <f t="shared" si="34"/>
        <v>5.5997622658569855E-2</v>
      </c>
      <c r="N229" s="154">
        <f t="shared" si="35"/>
        <v>2.4910864488914556E-7</v>
      </c>
      <c r="O229" s="83">
        <f t="shared" si="36"/>
        <v>-33450.29</v>
      </c>
      <c r="P229" s="87">
        <f t="shared" si="37"/>
        <v>-0.94400237734143011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322685.71999999997</v>
      </c>
      <c r="F230" s="83">
        <f>IFERROR(VLOOKUP($C230,'2025'!$C$8:$U$263,19,FALSE),0)</f>
        <v>68385.289999999994</v>
      </c>
      <c r="G230" s="84">
        <f t="shared" si="30"/>
        <v>0.21192536812598958</v>
      </c>
      <c r="H230" s="85">
        <f t="shared" si="31"/>
        <v>8.5852926406709003E-6</v>
      </c>
      <c r="I230" s="86">
        <f t="shared" si="32"/>
        <v>-254300.43</v>
      </c>
      <c r="J230" s="87">
        <f t="shared" si="33"/>
        <v>-0.7880746318740105</v>
      </c>
      <c r="K230" s="82">
        <f>VLOOKUP($C230,'2025'!$C$273:$U$528,VLOOKUP($L$4,Master!$D$9:$G$20,4,FALSE),FALSE)</f>
        <v>127797.29</v>
      </c>
      <c r="L230" s="83">
        <f>VLOOKUP($C230,'2025'!$C$8:$U$263,VLOOKUP($L$4,Master!$D$9:$G$20,4,FALSE),FALSE)</f>
        <v>18064.379999999997</v>
      </c>
      <c r="M230" s="154">
        <f t="shared" si="34"/>
        <v>0.14135182365760648</v>
      </c>
      <c r="N230" s="154">
        <f t="shared" si="35"/>
        <v>2.2678559771009615E-6</v>
      </c>
      <c r="O230" s="83">
        <f t="shared" si="36"/>
        <v>-109732.91</v>
      </c>
      <c r="P230" s="87">
        <f t="shared" si="37"/>
        <v>-0.85864817634239354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1511815.4500000007</v>
      </c>
      <c r="F231" s="83">
        <f>IFERROR(VLOOKUP($C231,'2025'!$C$8:$U$263,19,FALSE),0)</f>
        <v>1139423.8600000001</v>
      </c>
      <c r="G231" s="84">
        <f t="shared" si="30"/>
        <v>0.75367920072519412</v>
      </c>
      <c r="H231" s="85">
        <f t="shared" si="31"/>
        <v>1.4304665930147892E-4</v>
      </c>
      <c r="I231" s="86">
        <f t="shared" si="32"/>
        <v>-372391.59000000055</v>
      </c>
      <c r="J231" s="87">
        <f t="shared" si="33"/>
        <v>-0.24632079927480593</v>
      </c>
      <c r="K231" s="82">
        <f>VLOOKUP($C231,'2025'!$C$273:$U$528,VLOOKUP($L$4,Master!$D$9:$G$20,4,FALSE),FALSE)</f>
        <v>437539.01999999984</v>
      </c>
      <c r="L231" s="83">
        <f>VLOOKUP($C231,'2025'!$C$8:$U$263,VLOOKUP($L$4,Master!$D$9:$G$20,4,FALSE),FALSE)</f>
        <v>343273.60000000003</v>
      </c>
      <c r="M231" s="154">
        <f t="shared" si="34"/>
        <v>0.78455539805341279</v>
      </c>
      <c r="N231" s="154">
        <f t="shared" si="35"/>
        <v>4.3095588419916145E-5</v>
      </c>
      <c r="O231" s="83">
        <f t="shared" si="36"/>
        <v>-94265.419999999809</v>
      </c>
      <c r="P231" s="87">
        <f t="shared" si="37"/>
        <v>-0.21544460194658718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582334.58000000019</v>
      </c>
      <c r="F232" s="83">
        <f>IFERROR(VLOOKUP($C232,'2025'!$C$8:$U$263,19,FALSE),0)</f>
        <v>490811.12999999995</v>
      </c>
      <c r="G232" s="84">
        <f t="shared" si="30"/>
        <v>0.84283356485544747</v>
      </c>
      <c r="H232" s="85">
        <f t="shared" si="31"/>
        <v>6.1617888618274033E-5</v>
      </c>
      <c r="I232" s="86">
        <f t="shared" si="32"/>
        <v>-91523.450000000244</v>
      </c>
      <c r="J232" s="87">
        <f t="shared" si="33"/>
        <v>-0.1571664351445525</v>
      </c>
      <c r="K232" s="82">
        <f>VLOOKUP($C232,'2025'!$C$273:$U$528,VLOOKUP($L$4,Master!$D$9:$G$20,4,FALSE),FALSE)</f>
        <v>157849.60000000001</v>
      </c>
      <c r="L232" s="83">
        <f>VLOOKUP($C232,'2025'!$C$8:$U$263,VLOOKUP($L$4,Master!$D$9:$G$20,4,FALSE),FALSE)</f>
        <v>131194.61999999994</v>
      </c>
      <c r="M232" s="154">
        <f t="shared" si="34"/>
        <v>0.83113685432208839</v>
      </c>
      <c r="N232" s="154">
        <f t="shared" si="35"/>
        <v>1.6470562683606591E-5</v>
      </c>
      <c r="O232" s="83">
        <f t="shared" si="36"/>
        <v>-26654.980000000069</v>
      </c>
      <c r="P232" s="87">
        <f t="shared" si="37"/>
        <v>-0.16886314567791155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377848.23</v>
      </c>
      <c r="F233" s="83">
        <f>IFERROR(VLOOKUP($C233,'2025'!$C$8:$U$263,19,FALSE),0)</f>
        <v>300155.83999999997</v>
      </c>
      <c r="G233" s="84">
        <f t="shared" si="30"/>
        <v>0.79438201946850451</v>
      </c>
      <c r="H233" s="85">
        <f t="shared" si="31"/>
        <v>3.7682456624902701E-5</v>
      </c>
      <c r="I233" s="86">
        <f t="shared" si="32"/>
        <v>-77692.390000000014</v>
      </c>
      <c r="J233" s="87">
        <f t="shared" si="33"/>
        <v>-0.20561798053149546</v>
      </c>
      <c r="K233" s="82">
        <f>VLOOKUP($C233,'2025'!$C$273:$U$528,VLOOKUP($L$4,Master!$D$9:$G$20,4,FALSE),FALSE)</f>
        <v>105081.88000000002</v>
      </c>
      <c r="L233" s="83">
        <f>VLOOKUP($C233,'2025'!$C$8:$U$263,VLOOKUP($L$4,Master!$D$9:$G$20,4,FALSE),FALSE)</f>
        <v>80448.53</v>
      </c>
      <c r="M233" s="154">
        <f t="shared" si="34"/>
        <v>0.76557947002851479</v>
      </c>
      <c r="N233" s="154">
        <f t="shared" si="35"/>
        <v>1.0099747658623547E-5</v>
      </c>
      <c r="O233" s="83">
        <f t="shared" si="36"/>
        <v>-24633.35000000002</v>
      </c>
      <c r="P233" s="87">
        <f t="shared" si="37"/>
        <v>-0.23442052997148524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736692.17999999993</v>
      </c>
      <c r="F234" s="83">
        <f>IFERROR(VLOOKUP($C234,'2025'!$C$8:$U$263,19,FALSE),0)</f>
        <v>689519.89999999991</v>
      </c>
      <c r="G234" s="84">
        <f t="shared" si="30"/>
        <v>0.93596744843959112</v>
      </c>
      <c r="H234" s="85">
        <f t="shared" si="31"/>
        <v>8.6564378436738889E-5</v>
      </c>
      <c r="I234" s="86">
        <f t="shared" si="32"/>
        <v>-47172.280000000028</v>
      </c>
      <c r="J234" s="87">
        <f t="shared" si="33"/>
        <v>-6.4032551560408893E-2</v>
      </c>
      <c r="K234" s="82">
        <f>VLOOKUP($C234,'2025'!$C$273:$U$528,VLOOKUP($L$4,Master!$D$9:$G$20,4,FALSE),FALSE)</f>
        <v>203697.53</v>
      </c>
      <c r="L234" s="83">
        <f>VLOOKUP($C234,'2025'!$C$8:$U$263,VLOOKUP($L$4,Master!$D$9:$G$20,4,FALSE),FALSE)</f>
        <v>168307.88</v>
      </c>
      <c r="M234" s="154">
        <f t="shared" si="34"/>
        <v>0.82626372543643511</v>
      </c>
      <c r="N234" s="154">
        <f t="shared" si="35"/>
        <v>2.1129871695081226E-5</v>
      </c>
      <c r="O234" s="83">
        <f t="shared" si="36"/>
        <v>-35389.649999999994</v>
      </c>
      <c r="P234" s="87">
        <f t="shared" si="37"/>
        <v>-0.17373627456356489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282845.86</v>
      </c>
      <c r="F235" s="83">
        <f>IFERROR(VLOOKUP($C235,'2025'!$C$8:$U$263,19,FALSE),0)</f>
        <v>172156</v>
      </c>
      <c r="G235" s="84">
        <f t="shared" si="30"/>
        <v>0.60865660186788662</v>
      </c>
      <c r="H235" s="85">
        <f t="shared" si="31"/>
        <v>2.1612976121726467E-5</v>
      </c>
      <c r="I235" s="86">
        <f t="shared" si="32"/>
        <v>-110689.85999999999</v>
      </c>
      <c r="J235" s="87">
        <f t="shared" si="33"/>
        <v>-0.39134339813211333</v>
      </c>
      <c r="K235" s="82">
        <f>VLOOKUP($C235,'2025'!$C$273:$U$528,VLOOKUP($L$4,Master!$D$9:$G$20,4,FALSE),FALSE)</f>
        <v>87087.46</v>
      </c>
      <c r="L235" s="83">
        <f>VLOOKUP($C235,'2025'!$C$8:$U$263,VLOOKUP($L$4,Master!$D$9:$G$20,4,FALSE),FALSE)</f>
        <v>57247.280000000013</v>
      </c>
      <c r="M235" s="154">
        <f t="shared" si="34"/>
        <v>0.65735388309637244</v>
      </c>
      <c r="N235" s="154">
        <f t="shared" si="35"/>
        <v>7.1869937479599283E-6</v>
      </c>
      <c r="O235" s="83">
        <f t="shared" si="36"/>
        <v>-29840.179999999993</v>
      </c>
      <c r="P235" s="87">
        <f t="shared" si="37"/>
        <v>-0.34264611690362756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111918.52</v>
      </c>
      <c r="F236" s="83">
        <f>IFERROR(VLOOKUP($C236,'2025'!$C$8:$U$263,19,FALSE),0)</f>
        <v>111918.52</v>
      </c>
      <c r="G236" s="84">
        <f t="shared" si="30"/>
        <v>1</v>
      </c>
      <c r="H236" s="85">
        <f t="shared" si="31"/>
        <v>1.4050583774826124E-5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27979.63</v>
      </c>
      <c r="L236" s="83">
        <f>VLOOKUP($C236,'2025'!$C$8:$U$263,VLOOKUP($L$4,Master!$D$9:$G$20,4,FALSE),FALSE)</f>
        <v>27979.63</v>
      </c>
      <c r="M236" s="154">
        <f t="shared" si="34"/>
        <v>1</v>
      </c>
      <c r="N236" s="154">
        <f t="shared" si="35"/>
        <v>3.5126459437065309E-6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129672.26000000001</v>
      </c>
      <c r="F237" s="83">
        <f>IFERROR(VLOOKUP($C237,'2025'!$C$8:$U$263,19,FALSE),0)</f>
        <v>123624.52</v>
      </c>
      <c r="G237" s="84">
        <f t="shared" si="30"/>
        <v>0.95336134343613654</v>
      </c>
      <c r="H237" s="85">
        <f t="shared" si="31"/>
        <v>1.5520189820975721E-5</v>
      </c>
      <c r="I237" s="86">
        <f t="shared" si="32"/>
        <v>-6047.7400000000052</v>
      </c>
      <c r="J237" s="87">
        <f t="shared" si="33"/>
        <v>-4.6638656563863429E-2</v>
      </c>
      <c r="K237" s="82">
        <f>VLOOKUP($C237,'2025'!$C$273:$U$528,VLOOKUP($L$4,Master!$D$9:$G$20,4,FALSE),FALSE)</f>
        <v>36820.92</v>
      </c>
      <c r="L237" s="83">
        <f>VLOOKUP($C237,'2025'!$C$8:$U$263,VLOOKUP($L$4,Master!$D$9:$G$20,4,FALSE),FALSE)</f>
        <v>36970.880000000005</v>
      </c>
      <c r="M237" s="154">
        <f t="shared" si="34"/>
        <v>1.0040726847672465</v>
      </c>
      <c r="N237" s="154">
        <f t="shared" si="35"/>
        <v>4.6414342029276624E-6</v>
      </c>
      <c r="O237" s="83">
        <f t="shared" si="36"/>
        <v>149.9600000000064</v>
      </c>
      <c r="P237" s="87">
        <f t="shared" si="37"/>
        <v>4.0726847672466196E-3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174271.24000000005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-174271.24000000005</v>
      </c>
      <c r="J238" s="87">
        <f t="shared" si="33"/>
        <v>-1</v>
      </c>
      <c r="K238" s="82">
        <f>VLOOKUP($C238,'2025'!$C$273:$U$528,VLOOKUP($L$4,Master!$D$9:$G$20,4,FALSE),FALSE)</f>
        <v>74172.270000000019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-74172.270000000019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31700.710000000006</v>
      </c>
      <c r="F239" s="83">
        <f>IFERROR(VLOOKUP($C239,'2025'!$C$8:$U$263,19,FALSE),0)</f>
        <v>22082.74</v>
      </c>
      <c r="G239" s="84">
        <f t="shared" si="30"/>
        <v>0.69660080168551419</v>
      </c>
      <c r="H239" s="85">
        <f t="shared" si="31"/>
        <v>2.7723328395309718E-6</v>
      </c>
      <c r="I239" s="86">
        <f t="shared" si="32"/>
        <v>-9617.9700000000048</v>
      </c>
      <c r="J239" s="87">
        <f t="shared" si="33"/>
        <v>-0.30339919831448581</v>
      </c>
      <c r="K239" s="82">
        <f>VLOOKUP($C239,'2025'!$C$273:$U$528,VLOOKUP($L$4,Master!$D$9:$G$20,4,FALSE),FALSE)</f>
        <v>8854.6600000000017</v>
      </c>
      <c r="L239" s="83">
        <f>VLOOKUP($C239,'2025'!$C$8:$U$263,VLOOKUP($L$4,Master!$D$9:$G$20,4,FALSE),FALSE)</f>
        <v>5612.56</v>
      </c>
      <c r="M239" s="154">
        <f t="shared" si="34"/>
        <v>0.63385381256874906</v>
      </c>
      <c r="N239" s="154">
        <f t="shared" si="35"/>
        <v>7.046174705601728E-7</v>
      </c>
      <c r="O239" s="83">
        <f t="shared" si="36"/>
        <v>-3242.1000000000013</v>
      </c>
      <c r="P239" s="87">
        <f t="shared" si="37"/>
        <v>-0.36614618743125099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741808.15999999992</v>
      </c>
      <c r="F240" s="83">
        <f>IFERROR(VLOOKUP($C240,'2025'!$C$8:$U$263,19,FALSE),0)</f>
        <v>440064.91</v>
      </c>
      <c r="G240" s="84">
        <f t="shared" si="30"/>
        <v>0.59323277058586144</v>
      </c>
      <c r="H240" s="85">
        <f t="shared" si="31"/>
        <v>5.5247057272704443E-5</v>
      </c>
      <c r="I240" s="86">
        <f t="shared" si="32"/>
        <v>-301743.24999999994</v>
      </c>
      <c r="J240" s="87">
        <f t="shared" si="33"/>
        <v>-0.40676722941413851</v>
      </c>
      <c r="K240" s="82">
        <f>VLOOKUP($C240,'2025'!$C$273:$U$528,VLOOKUP($L$4,Master!$D$9:$G$20,4,FALSE),FALSE)</f>
        <v>194924.99999999997</v>
      </c>
      <c r="L240" s="83">
        <f>VLOOKUP($C240,'2025'!$C$8:$U$263,VLOOKUP($L$4,Master!$D$9:$G$20,4,FALSE),FALSE)</f>
        <v>100954.43</v>
      </c>
      <c r="M240" s="154">
        <f t="shared" si="34"/>
        <v>0.51791422341926385</v>
      </c>
      <c r="N240" s="154">
        <f t="shared" si="35"/>
        <v>1.267411931604188E-5</v>
      </c>
      <c r="O240" s="83">
        <f t="shared" si="36"/>
        <v>-93970.569999999978</v>
      </c>
      <c r="P240" s="87">
        <f t="shared" si="37"/>
        <v>-0.48208577658073615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77188</v>
      </c>
      <c r="F241" s="83">
        <f>IFERROR(VLOOKUP($C241,'2025'!$C$8:$U$263,19,FALSE),0)</f>
        <v>77188</v>
      </c>
      <c r="G241" s="84">
        <f t="shared" si="30"/>
        <v>1</v>
      </c>
      <c r="H241" s="85">
        <f t="shared" si="31"/>
        <v>9.6904110276947803E-6</v>
      </c>
      <c r="I241" s="86">
        <f t="shared" si="32"/>
        <v>0</v>
      </c>
      <c r="J241" s="87">
        <f t="shared" si="33"/>
        <v>0</v>
      </c>
      <c r="K241" s="82">
        <f>VLOOKUP($C241,'2025'!$C$273:$U$528,VLOOKUP($L$4,Master!$D$9:$G$20,4,FALSE),FALSE)</f>
        <v>33333.33</v>
      </c>
      <c r="L241" s="83">
        <f>VLOOKUP($C241,'2025'!$C$8:$U$263,VLOOKUP($L$4,Master!$D$9:$G$20,4,FALSE),FALSE)</f>
        <v>33333.33</v>
      </c>
      <c r="M241" s="154">
        <f t="shared" si="34"/>
        <v>1</v>
      </c>
      <c r="N241" s="154">
        <f t="shared" si="35"/>
        <v>4.1847653601827904E-6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1443188.11</v>
      </c>
      <c r="F242" s="83">
        <f>IFERROR(VLOOKUP($C242,'2025'!$C$8:$U$263,19,FALSE),0)</f>
        <v>597768.38</v>
      </c>
      <c r="G242" s="84">
        <f t="shared" si="30"/>
        <v>0.41419990634484921</v>
      </c>
      <c r="H242" s="85">
        <f t="shared" si="31"/>
        <v>7.5045619805659485E-5</v>
      </c>
      <c r="I242" s="86">
        <f t="shared" si="32"/>
        <v>-845419.7300000001</v>
      </c>
      <c r="J242" s="87">
        <f t="shared" si="33"/>
        <v>-0.58580009365515073</v>
      </c>
      <c r="K242" s="82">
        <f>VLOOKUP($C242,'2025'!$C$273:$U$528,VLOOKUP($L$4,Master!$D$9:$G$20,4,FALSE),FALSE)</f>
        <v>555186.4</v>
      </c>
      <c r="L242" s="83">
        <f>VLOOKUP($C242,'2025'!$C$8:$U$263,VLOOKUP($L$4,Master!$D$9:$G$20,4,FALSE),FALSE)</f>
        <v>8544.15</v>
      </c>
      <c r="M242" s="154">
        <f t="shared" si="34"/>
        <v>1.5389696145294625E-2</v>
      </c>
      <c r="N242" s="154">
        <f t="shared" si="35"/>
        <v>1.0726579958319732E-6</v>
      </c>
      <c r="O242" s="83">
        <f t="shared" si="36"/>
        <v>-546642.25</v>
      </c>
      <c r="P242" s="87">
        <f t="shared" si="37"/>
        <v>-0.98461030385470538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70959591.700000018</v>
      </c>
      <c r="F243" s="83">
        <f>IFERROR(VLOOKUP($C243,'2025'!$C$8:$U$263,19,FALSE),0)</f>
        <v>66354074.080000006</v>
      </c>
      <c r="G243" s="84">
        <f t="shared" si="30"/>
        <v>0.9350966161210309</v>
      </c>
      <c r="H243" s="85">
        <f t="shared" si="31"/>
        <v>8.3302877545383784E-3</v>
      </c>
      <c r="I243" s="86">
        <f t="shared" si="32"/>
        <v>-4605517.6200000122</v>
      </c>
      <c r="J243" s="87">
        <f t="shared" si="33"/>
        <v>-6.4903383878969115E-2</v>
      </c>
      <c r="K243" s="82">
        <f>VLOOKUP($C243,'2025'!$C$273:$U$528,VLOOKUP($L$4,Master!$D$9:$G$20,4,FALSE),FALSE)</f>
        <v>18889426.460000001</v>
      </c>
      <c r="L243" s="83">
        <f>VLOOKUP($C243,'2025'!$C$8:$U$263,VLOOKUP($L$4,Master!$D$9:$G$20,4,FALSE),FALSE)</f>
        <v>18630682.479999997</v>
      </c>
      <c r="M243" s="154">
        <f t="shared" si="34"/>
        <v>0.98630217912926488</v>
      </c>
      <c r="N243" s="154">
        <f t="shared" si="35"/>
        <v>2.338951274261179E-3</v>
      </c>
      <c r="O243" s="83">
        <f t="shared" si="36"/>
        <v>-258743.98000000417</v>
      </c>
      <c r="P243" s="87">
        <f t="shared" si="37"/>
        <v>-1.3697820870735117E-2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14674897.42</v>
      </c>
      <c r="F244" s="83">
        <f>IFERROR(VLOOKUP($C244,'2025'!$C$8:$U$263,19,FALSE),0)</f>
        <v>12539445.82</v>
      </c>
      <c r="G244" s="84">
        <f t="shared" si="30"/>
        <v>0.85448268980131659</v>
      </c>
      <c r="H244" s="85">
        <f t="shared" si="31"/>
        <v>1.574239312526678E-3</v>
      </c>
      <c r="I244" s="86">
        <f t="shared" si="32"/>
        <v>-2135451.5999999996</v>
      </c>
      <c r="J244" s="87">
        <f t="shared" si="33"/>
        <v>-0.14551731019868347</v>
      </c>
      <c r="K244" s="82">
        <f>VLOOKUP($C244,'2025'!$C$273:$U$528,VLOOKUP($L$4,Master!$D$9:$G$20,4,FALSE),FALSE)</f>
        <v>3795466.3499999996</v>
      </c>
      <c r="L244" s="83">
        <f>VLOOKUP($C244,'2025'!$C$8:$U$263,VLOOKUP($L$4,Master!$D$9:$G$20,4,FALSE),FALSE)</f>
        <v>3142128.37</v>
      </c>
      <c r="M244" s="154">
        <f t="shared" si="34"/>
        <v>0.82786358256080983</v>
      </c>
      <c r="N244" s="154">
        <f t="shared" si="35"/>
        <v>3.9447213824792227E-4</v>
      </c>
      <c r="O244" s="83">
        <f t="shared" si="36"/>
        <v>-653337.97999999952</v>
      </c>
      <c r="P244" s="87">
        <f t="shared" si="37"/>
        <v>-0.1721364174391902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2683325.59</v>
      </c>
      <c r="F245" s="83">
        <f>IFERROR(VLOOKUP($C245,'2025'!$C$8:$U$263,19,FALSE),0)</f>
        <v>1462196.6400000001</v>
      </c>
      <c r="G245" s="84">
        <f t="shared" si="30"/>
        <v>0.5449195749666742</v>
      </c>
      <c r="H245" s="85">
        <f t="shared" si="31"/>
        <v>1.8356851382228138E-4</v>
      </c>
      <c r="I245" s="86">
        <f t="shared" si="32"/>
        <v>-1221128.9499999997</v>
      </c>
      <c r="J245" s="87">
        <f t="shared" si="33"/>
        <v>-0.4550804250333258</v>
      </c>
      <c r="K245" s="82">
        <f>VLOOKUP($C245,'2025'!$C$273:$U$528,VLOOKUP($L$4,Master!$D$9:$G$20,4,FALSE),FALSE)</f>
        <v>763575.47000000009</v>
      </c>
      <c r="L245" s="83">
        <f>VLOOKUP($C245,'2025'!$C$8:$U$263,VLOOKUP($L$4,Master!$D$9:$G$20,4,FALSE),FALSE)</f>
        <v>503387.11</v>
      </c>
      <c r="M245" s="154">
        <f t="shared" si="34"/>
        <v>0.65924997564418863</v>
      </c>
      <c r="N245" s="154">
        <f t="shared" si="35"/>
        <v>6.3196714540387168E-5</v>
      </c>
      <c r="O245" s="83">
        <f t="shared" si="36"/>
        <v>-260188.3600000001</v>
      </c>
      <c r="P245" s="87">
        <f t="shared" si="37"/>
        <v>-0.34075002435581131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2179041.0000000005</v>
      </c>
      <c r="F246" s="83">
        <f>IFERROR(VLOOKUP($C246,'2025'!$C$8:$U$263,19,FALSE),0)</f>
        <v>1883833.21</v>
      </c>
      <c r="G246" s="84">
        <f t="shared" si="30"/>
        <v>0.86452398555144194</v>
      </c>
      <c r="H246" s="85">
        <f t="shared" si="31"/>
        <v>2.3650202249730082E-4</v>
      </c>
      <c r="I246" s="86">
        <f t="shared" si="32"/>
        <v>-295207.7900000005</v>
      </c>
      <c r="J246" s="87">
        <f t="shared" si="33"/>
        <v>-0.13547601444855809</v>
      </c>
      <c r="K246" s="82">
        <f>VLOOKUP($C246,'2025'!$C$273:$U$528,VLOOKUP($L$4,Master!$D$9:$G$20,4,FALSE),FALSE)</f>
        <v>595584.70000000007</v>
      </c>
      <c r="L246" s="83">
        <f>VLOOKUP($C246,'2025'!$C$8:$U$263,VLOOKUP($L$4,Master!$D$9:$G$20,4,FALSE),FALSE)</f>
        <v>514318.29000000004</v>
      </c>
      <c r="M246" s="154">
        <f t="shared" si="34"/>
        <v>0.86355188439192609</v>
      </c>
      <c r="N246" s="154">
        <f t="shared" si="35"/>
        <v>6.4569047379918156E-5</v>
      </c>
      <c r="O246" s="83">
        <f t="shared" si="36"/>
        <v>-81266.410000000033</v>
      </c>
      <c r="P246" s="87">
        <f t="shared" si="37"/>
        <v>-0.13644811560807393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54611108.359999999</v>
      </c>
      <c r="F247" s="83">
        <f>IFERROR(VLOOKUP($C247,'2025'!$C$8:$U$263,19,FALSE),0)</f>
        <v>50760170.599999994</v>
      </c>
      <c r="G247" s="84">
        <f t="shared" si="30"/>
        <v>0.92948435079152081</v>
      </c>
      <c r="H247" s="85">
        <f t="shared" si="31"/>
        <v>6.3725827453737409E-3</v>
      </c>
      <c r="I247" s="86">
        <f t="shared" si="32"/>
        <v>-3850937.7600000054</v>
      </c>
      <c r="J247" s="87">
        <f t="shared" si="33"/>
        <v>-7.0515649208479192E-2</v>
      </c>
      <c r="K247" s="82">
        <f>VLOOKUP($C247,'2025'!$C$273:$U$528,VLOOKUP($L$4,Master!$D$9:$G$20,4,FALSE),FALSE)</f>
        <v>16585966.68</v>
      </c>
      <c r="L247" s="83">
        <f>VLOOKUP($C247,'2025'!$C$8:$U$263,VLOOKUP($L$4,Master!$D$9:$G$20,4,FALSE),FALSE)</f>
        <v>12977283.48</v>
      </c>
      <c r="M247" s="154">
        <f t="shared" si="34"/>
        <v>0.78242551250561176</v>
      </c>
      <c r="N247" s="154">
        <f t="shared" si="35"/>
        <v>1.6292067542119668E-3</v>
      </c>
      <c r="O247" s="83">
        <f t="shared" si="36"/>
        <v>-3608683.1999999993</v>
      </c>
      <c r="P247" s="87">
        <f t="shared" si="37"/>
        <v>-0.21757448749438821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3190191.6799999997</v>
      </c>
      <c r="F248" s="83">
        <f>IFERROR(VLOOKUP($C248,'2025'!$C$8:$U$263,19,FALSE),0)</f>
        <v>685406.26</v>
      </c>
      <c r="G248" s="84">
        <f t="shared" si="30"/>
        <v>0.2148479868143848</v>
      </c>
      <c r="H248" s="85">
        <f t="shared" si="31"/>
        <v>8.6047939839807173E-5</v>
      </c>
      <c r="I248" s="86">
        <f t="shared" si="32"/>
        <v>-2504785.42</v>
      </c>
      <c r="J248" s="87">
        <f t="shared" si="33"/>
        <v>-0.78515201318561523</v>
      </c>
      <c r="K248" s="82">
        <f>VLOOKUP($C248,'2025'!$C$273:$U$528,VLOOKUP($L$4,Master!$D$9:$G$20,4,FALSE),FALSE)</f>
        <v>1093466.6899999997</v>
      </c>
      <c r="L248" s="83">
        <f>VLOOKUP($C248,'2025'!$C$8:$U$263,VLOOKUP($L$4,Master!$D$9:$G$20,4,FALSE),FALSE)</f>
        <v>287115.84999999998</v>
      </c>
      <c r="M248" s="154">
        <f t="shared" si="34"/>
        <v>0.26257393355073311</v>
      </c>
      <c r="N248" s="154">
        <f t="shared" si="35"/>
        <v>3.6045377507720889E-5</v>
      </c>
      <c r="O248" s="83">
        <f t="shared" si="36"/>
        <v>-806350.83999999973</v>
      </c>
      <c r="P248" s="87">
        <f t="shared" si="37"/>
        <v>-0.73742606644926689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579496.17999999993</v>
      </c>
      <c r="F249" s="83">
        <f>IFERROR(VLOOKUP($C249,'2025'!$C$8:$U$263,19,FALSE),0)</f>
        <v>654303.41</v>
      </c>
      <c r="G249" s="84">
        <f t="shared" si="30"/>
        <v>1.1290901175569441</v>
      </c>
      <c r="H249" s="85">
        <f t="shared" si="31"/>
        <v>8.2143195570843905E-5</v>
      </c>
      <c r="I249" s="86">
        <f t="shared" si="32"/>
        <v>74807.230000000098</v>
      </c>
      <c r="J249" s="87">
        <f t="shared" si="33"/>
        <v>0.12909011755694422</v>
      </c>
      <c r="K249" s="82">
        <f>VLOOKUP($C249,'2025'!$C$273:$U$528,VLOOKUP($L$4,Master!$D$9:$G$20,4,FALSE),FALSE)</f>
        <v>2474.1899999999996</v>
      </c>
      <c r="L249" s="83">
        <f>VLOOKUP($C249,'2025'!$C$8:$U$263,VLOOKUP($L$4,Master!$D$9:$G$20,4,FALSE),FALSE)</f>
        <v>0</v>
      </c>
      <c r="M249" s="154">
        <f t="shared" si="34"/>
        <v>0</v>
      </c>
      <c r="N249" s="154">
        <f t="shared" si="35"/>
        <v>0</v>
      </c>
      <c r="O249" s="83">
        <f t="shared" si="36"/>
        <v>-2474.1899999999996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1061857.8600000003</v>
      </c>
      <c r="F250" s="83">
        <f>IFERROR(VLOOKUP($C250,'2025'!$C$8:$U$263,19,FALSE),0)</f>
        <v>769137.96</v>
      </c>
      <c r="G250" s="84">
        <f t="shared" si="30"/>
        <v>0.72433231317796121</v>
      </c>
      <c r="H250" s="85">
        <f t="shared" si="31"/>
        <v>9.655986642227634E-5</v>
      </c>
      <c r="I250" s="86">
        <f t="shared" si="32"/>
        <v>-292719.90000000037</v>
      </c>
      <c r="J250" s="87">
        <f t="shared" si="33"/>
        <v>-0.27566768682203874</v>
      </c>
      <c r="K250" s="82">
        <f>VLOOKUP($C250,'2025'!$C$273:$U$528,VLOOKUP($L$4,Master!$D$9:$G$20,4,FALSE),FALSE)</f>
        <v>315779.90000000008</v>
      </c>
      <c r="L250" s="83">
        <f>VLOOKUP($C250,'2025'!$C$8:$U$263,VLOOKUP($L$4,Master!$D$9:$G$20,4,FALSE),FALSE)</f>
        <v>214488.99000000002</v>
      </c>
      <c r="M250" s="154">
        <f t="shared" si="34"/>
        <v>0.67923572716312841</v>
      </c>
      <c r="N250" s="154">
        <f t="shared" si="35"/>
        <v>2.6927585557536346E-5</v>
      </c>
      <c r="O250" s="83">
        <f t="shared" si="36"/>
        <v>-101290.91000000006</v>
      </c>
      <c r="P250" s="87">
        <f t="shared" si="37"/>
        <v>-0.32076427283687164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257656846.63999999</v>
      </c>
      <c r="F251" s="83">
        <f>IFERROR(VLOOKUP($C251,'2025'!$C$8:$U$263,19,FALSE),0)</f>
        <v>259532919.79999992</v>
      </c>
      <c r="G251" s="84">
        <f t="shared" si="30"/>
        <v>1.007281285882619</v>
      </c>
      <c r="H251" s="85">
        <f t="shared" si="31"/>
        <v>3.2582534436437584E-2</v>
      </c>
      <c r="I251" s="86">
        <f t="shared" si="32"/>
        <v>1876073.1599999368</v>
      </c>
      <c r="J251" s="87">
        <f t="shared" si="33"/>
        <v>7.2812858826189078E-3</v>
      </c>
      <c r="K251" s="82">
        <f>VLOOKUP($C251,'2025'!$C$273:$U$528,VLOOKUP($L$4,Master!$D$9:$G$20,4,FALSE),FALSE)</f>
        <v>64943554.629999988</v>
      </c>
      <c r="L251" s="83">
        <f>VLOOKUP($C251,'2025'!$C$8:$U$263,VLOOKUP($L$4,Master!$D$9:$G$20,4,FALSE),FALSE)</f>
        <v>65645945.709999971</v>
      </c>
      <c r="M251" s="154">
        <f t="shared" si="34"/>
        <v>1.0108154086113963</v>
      </c>
      <c r="N251" s="154">
        <f t="shared" si="35"/>
        <v>8.2413872134481595E-3</v>
      </c>
      <c r="O251" s="83">
        <f t="shared" si="36"/>
        <v>702391.07999998331</v>
      </c>
      <c r="P251" s="87">
        <f t="shared" si="37"/>
        <v>1.0815408611396229E-2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533163.25</v>
      </c>
      <c r="F252" s="83">
        <f>IFERROR(VLOOKUP($C252,'2025'!$C$8:$U$263,19,FALSE),0)</f>
        <v>269200</v>
      </c>
      <c r="G252" s="84">
        <f t="shared" ref="G252:G261" si="38">IFERROR(F252/E252,0)</f>
        <v>0.50491101927974213</v>
      </c>
      <c r="H252" s="85">
        <f t="shared" ref="H252:H261" si="39">F252/$D$4</f>
        <v>3.3796168428453062E-5</v>
      </c>
      <c r="I252" s="86">
        <f t="shared" ref="I252:I261" si="40">F252-E252</f>
        <v>-263963.25</v>
      </c>
      <c r="J252" s="87">
        <f t="shared" ref="J252:J261" si="41">IFERROR(I252/E252,0)</f>
        <v>-0.49508898072025781</v>
      </c>
      <c r="K252" s="82">
        <f>VLOOKUP($C252,'2025'!$C$273:$U$528,VLOOKUP($L$4,Master!$D$9:$G$20,4,FALSE),FALSE)</f>
        <v>148712.1</v>
      </c>
      <c r="L252" s="83">
        <f>VLOOKUP($C252,'2025'!$C$8:$U$263,VLOOKUP($L$4,Master!$D$9:$G$20,4,FALSE),FALSE)</f>
        <v>238300</v>
      </c>
      <c r="M252" s="154">
        <f t="shared" ref="M252:M261" si="42">IFERROR(L252/K252,0)</f>
        <v>1.6024250884763243</v>
      </c>
      <c r="N252" s="154">
        <f t="shared" ref="N252:N261" si="43">L252/$D$4</f>
        <v>2.9916890551635825E-5</v>
      </c>
      <c r="O252" s="83">
        <f t="shared" ref="O252:O261" si="44">L252-K252</f>
        <v>89587.9</v>
      </c>
      <c r="P252" s="87">
        <f t="shared" ref="P252:P261" si="45">IFERROR(O252/K252,0)</f>
        <v>0.60242508847632437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1405826.4199999997</v>
      </c>
      <c r="F253" s="83">
        <f>IFERROR(VLOOKUP($C253,'2025'!$C$8:$U$263,19,FALSE),0)</f>
        <v>1029804.0899999999</v>
      </c>
      <c r="G253" s="84">
        <f t="shared" si="38"/>
        <v>0.7325257765464388</v>
      </c>
      <c r="H253" s="85">
        <f t="shared" si="39"/>
        <v>1.2928466743666355E-4</v>
      </c>
      <c r="I253" s="86">
        <f t="shared" si="40"/>
        <v>-376022.32999999984</v>
      </c>
      <c r="J253" s="87">
        <f t="shared" si="41"/>
        <v>-0.26747422345356114</v>
      </c>
      <c r="K253" s="82">
        <f>VLOOKUP($C253,'2025'!$C$273:$U$528,VLOOKUP($L$4,Master!$D$9:$G$20,4,FALSE),FALSE)</f>
        <v>372555.95</v>
      </c>
      <c r="L253" s="83">
        <f>VLOOKUP($C253,'2025'!$C$8:$U$263,VLOOKUP($L$4,Master!$D$9:$G$20,4,FALSE),FALSE)</f>
        <v>309656.94</v>
      </c>
      <c r="M253" s="154">
        <f t="shared" si="42"/>
        <v>0.83116895596486917</v>
      </c>
      <c r="N253" s="154">
        <f t="shared" si="43"/>
        <v>3.8875252969091322E-5</v>
      </c>
      <c r="O253" s="83">
        <f t="shared" si="44"/>
        <v>-62899.010000000009</v>
      </c>
      <c r="P253" s="87">
        <f t="shared" si="45"/>
        <v>-0.16883104403513086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206953.37</v>
      </c>
      <c r="F254" s="83">
        <f>IFERROR(VLOOKUP($C254,'2025'!$C$8:$U$263,19,FALSE),0)</f>
        <v>144596.73000000004</v>
      </c>
      <c r="G254" s="84">
        <f t="shared" si="38"/>
        <v>0.69869231895088268</v>
      </c>
      <c r="H254" s="85">
        <f t="shared" si="39"/>
        <v>1.8153103422301458E-5</v>
      </c>
      <c r="I254" s="86">
        <f t="shared" si="40"/>
        <v>-62356.639999999956</v>
      </c>
      <c r="J254" s="87">
        <f t="shared" si="41"/>
        <v>-0.30130768104911726</v>
      </c>
      <c r="K254" s="82">
        <f>VLOOKUP($C254,'2025'!$C$273:$U$528,VLOOKUP($L$4,Master!$D$9:$G$20,4,FALSE),FALSE)</f>
        <v>79979.48</v>
      </c>
      <c r="L254" s="83">
        <f>VLOOKUP($C254,'2025'!$C$8:$U$263,VLOOKUP($L$4,Master!$D$9:$G$20,4,FALSE),FALSE)</f>
        <v>25865.61</v>
      </c>
      <c r="M254" s="154">
        <f t="shared" si="42"/>
        <v>0.3234030778894787</v>
      </c>
      <c r="N254" s="154">
        <f t="shared" si="43"/>
        <v>3.2472455871644865E-6</v>
      </c>
      <c r="O254" s="83">
        <f t="shared" si="44"/>
        <v>-54113.869999999995</v>
      </c>
      <c r="P254" s="87">
        <f t="shared" si="45"/>
        <v>-0.67659692211052136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5565407.950000002</v>
      </c>
      <c r="F255" s="83">
        <f>IFERROR(VLOOKUP($C255,'2025'!$C$8:$U$263,19,FALSE),0)</f>
        <v>5190052.2000000011</v>
      </c>
      <c r="G255" s="84">
        <f t="shared" si="38"/>
        <v>0.93255557303755232</v>
      </c>
      <c r="H255" s="85">
        <f t="shared" si="39"/>
        <v>6.5157458508047314E-4</v>
      </c>
      <c r="I255" s="86">
        <f t="shared" si="40"/>
        <v>-375355.75000000093</v>
      </c>
      <c r="J255" s="87">
        <f t="shared" si="41"/>
        <v>-6.7444426962447707E-2</v>
      </c>
      <c r="K255" s="82">
        <f>VLOOKUP($C255,'2025'!$C$273:$U$528,VLOOKUP($L$4,Master!$D$9:$G$20,4,FALSE),FALSE)</f>
        <v>1515143.9300000013</v>
      </c>
      <c r="L255" s="83">
        <f>VLOOKUP($C255,'2025'!$C$8:$U$263,VLOOKUP($L$4,Master!$D$9:$G$20,4,FALSE),FALSE)</f>
        <v>1654287.6700000002</v>
      </c>
      <c r="M255" s="154">
        <f t="shared" si="42"/>
        <v>1.0918353281460189</v>
      </c>
      <c r="N255" s="154">
        <f t="shared" si="43"/>
        <v>2.076841928842243E-4</v>
      </c>
      <c r="O255" s="83">
        <f t="shared" si="44"/>
        <v>139143.73999999883</v>
      </c>
      <c r="P255" s="87">
        <f t="shared" si="45"/>
        <v>9.1835328146018913E-2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78418569.409999996</v>
      </c>
      <c r="F256" s="83">
        <f>IFERROR(VLOOKUP($C256,'2025'!$C$8:$U$263,19,FALSE),0)</f>
        <v>84693297.860000014</v>
      </c>
      <c r="G256" s="84">
        <f t="shared" si="38"/>
        <v>1.0800158495265773</v>
      </c>
      <c r="H256" s="85">
        <f t="shared" si="39"/>
        <v>1.0632648436989984E-2</v>
      </c>
      <c r="I256" s="86">
        <f t="shared" si="40"/>
        <v>6274728.4500000179</v>
      </c>
      <c r="J256" s="87">
        <f t="shared" si="41"/>
        <v>8.001584952657731E-2</v>
      </c>
      <c r="K256" s="82">
        <f>VLOOKUP($C256,'2025'!$C$273:$U$528,VLOOKUP($L$4,Master!$D$9:$G$20,4,FALSE),FALSE)</f>
        <v>19326826.16</v>
      </c>
      <c r="L256" s="83">
        <f>VLOOKUP($C256,'2025'!$C$8:$U$263,VLOOKUP($L$4,Master!$D$9:$G$20,4,FALSE),FALSE)</f>
        <v>20827612.930000003</v>
      </c>
      <c r="M256" s="154">
        <f t="shared" si="42"/>
        <v>1.0776530381954863</v>
      </c>
      <c r="N256" s="154">
        <f t="shared" si="43"/>
        <v>2.6147604552188217E-3</v>
      </c>
      <c r="O256" s="83">
        <f t="shared" si="44"/>
        <v>1500786.7700000033</v>
      </c>
      <c r="P256" s="87">
        <f t="shared" si="45"/>
        <v>7.7653038195486274E-2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22010.839999999997</v>
      </c>
      <c r="F257" s="83">
        <f>IFERROR(VLOOKUP($C257,'2025'!$C$8:$U$263,19,FALSE),0)</f>
        <v>13998.199999999997</v>
      </c>
      <c r="G257" s="84">
        <f t="shared" si="38"/>
        <v>0.63596845917738709</v>
      </c>
      <c r="H257" s="85">
        <f t="shared" si="39"/>
        <v>1.7573756496848867E-6</v>
      </c>
      <c r="I257" s="86">
        <f t="shared" si="40"/>
        <v>-8012.6399999999994</v>
      </c>
      <c r="J257" s="87">
        <f t="shared" si="41"/>
        <v>-0.36403154082261291</v>
      </c>
      <c r="K257" s="82">
        <f>VLOOKUP($C257,'2025'!$C$273:$U$528,VLOOKUP($L$4,Master!$D$9:$G$20,4,FALSE),FALSE)</f>
        <v>6825.0599999999995</v>
      </c>
      <c r="L257" s="83">
        <f>VLOOKUP($C257,'2025'!$C$8:$U$263,VLOOKUP($L$4,Master!$D$9:$G$20,4,FALSE),FALSE)</f>
        <v>4900.9099999999989</v>
      </c>
      <c r="M257" s="154">
        <f t="shared" si="42"/>
        <v>0.71807573852830586</v>
      </c>
      <c r="N257" s="154">
        <f t="shared" si="43"/>
        <v>6.1527481356868444E-7</v>
      </c>
      <c r="O257" s="83">
        <f t="shared" si="44"/>
        <v>-1924.1500000000005</v>
      </c>
      <c r="P257" s="87">
        <f t="shared" si="45"/>
        <v>-0.28192426147169414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135948.85999999999</v>
      </c>
      <c r="F258" s="83">
        <f>IFERROR(VLOOKUP($C258,'2025'!$C$8:$U$263,19,FALSE),0)</f>
        <v>114107.74</v>
      </c>
      <c r="G258" s="84">
        <f t="shared" si="38"/>
        <v>0.8393431176988172</v>
      </c>
      <c r="H258" s="85">
        <f t="shared" si="39"/>
        <v>1.4325424962964823E-5</v>
      </c>
      <c r="I258" s="86">
        <f t="shared" si="40"/>
        <v>-21841.119999999981</v>
      </c>
      <c r="J258" s="87">
        <f t="shared" si="41"/>
        <v>-0.16065688230118283</v>
      </c>
      <c r="K258" s="82">
        <f>VLOOKUP($C258,'2025'!$C$273:$U$528,VLOOKUP($L$4,Master!$D$9:$G$20,4,FALSE),FALSE)</f>
        <v>38058.959999999999</v>
      </c>
      <c r="L258" s="83">
        <f>VLOOKUP($C258,'2025'!$C$8:$U$263,VLOOKUP($L$4,Master!$D$9:$G$20,4,FALSE),FALSE)</f>
        <v>36822.11</v>
      </c>
      <c r="M258" s="154">
        <f t="shared" si="42"/>
        <v>0.9675017394064368</v>
      </c>
      <c r="N258" s="154">
        <f t="shared" si="43"/>
        <v>4.6227571747809278E-6</v>
      </c>
      <c r="O258" s="83">
        <f t="shared" si="44"/>
        <v>-1236.8499999999985</v>
      </c>
      <c r="P258" s="87">
        <f t="shared" si="45"/>
        <v>-3.2498260593563214E-2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581545.48</v>
      </c>
      <c r="F259" s="83">
        <f>IFERROR(VLOOKUP($C259,'2025'!$C$8:$U$263,19,FALSE),0)</f>
        <v>314863.70999999996</v>
      </c>
      <c r="G259" s="84">
        <f t="shared" si="38"/>
        <v>0.54142577120537494</v>
      </c>
      <c r="H259" s="85">
        <f t="shared" si="39"/>
        <v>3.9528926356491825E-5</v>
      </c>
      <c r="I259" s="86">
        <f t="shared" si="40"/>
        <v>-266681.77</v>
      </c>
      <c r="J259" s="87">
        <f t="shared" si="41"/>
        <v>-0.45857422879462501</v>
      </c>
      <c r="K259" s="82">
        <f>VLOOKUP($C259,'2025'!$C$273:$U$528,VLOOKUP($L$4,Master!$D$9:$G$20,4,FALSE),FALSE)</f>
        <v>271038.87</v>
      </c>
      <c r="L259" s="83">
        <f>VLOOKUP($C259,'2025'!$C$8:$U$263,VLOOKUP($L$4,Master!$D$9:$G$20,4,FALSE),FALSE)</f>
        <v>230579.96</v>
      </c>
      <c r="M259" s="154">
        <f t="shared" si="42"/>
        <v>0.85072653970258949</v>
      </c>
      <c r="N259" s="154">
        <f t="shared" si="43"/>
        <v>2.8947693775579381E-5</v>
      </c>
      <c r="O259" s="83">
        <f t="shared" si="44"/>
        <v>-40458.910000000003</v>
      </c>
      <c r="P259" s="87">
        <f t="shared" si="45"/>
        <v>-0.14927346029741048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345249.4800000001</v>
      </c>
      <c r="F260" s="83">
        <f>IFERROR(VLOOKUP($C260,'2025'!$C$8:$U$263,19,FALSE),0)</f>
        <v>290972.33999999997</v>
      </c>
      <c r="G260" s="84">
        <f t="shared" si="38"/>
        <v>0.84278864084024074</v>
      </c>
      <c r="H260" s="85">
        <f t="shared" si="39"/>
        <v>3.6529532729053154E-5</v>
      </c>
      <c r="I260" s="86">
        <f t="shared" si="40"/>
        <v>-54277.14000000013</v>
      </c>
      <c r="J260" s="87">
        <f t="shared" si="41"/>
        <v>-0.15721135915975923</v>
      </c>
      <c r="K260" s="82">
        <f>VLOOKUP($C260,'2025'!$C$273:$U$528,VLOOKUP($L$4,Master!$D$9:$G$20,4,FALSE),FALSE)</f>
        <v>89729.86000000003</v>
      </c>
      <c r="L260" s="83">
        <f>VLOOKUP($C260,'2025'!$C$8:$U$263,VLOOKUP($L$4,Master!$D$9:$G$20,4,FALSE),FALSE)</f>
        <v>92755.039999999979</v>
      </c>
      <c r="M260" s="154">
        <f t="shared" si="42"/>
        <v>1.0337143064750123</v>
      </c>
      <c r="N260" s="154">
        <f t="shared" si="43"/>
        <v>1.1644743515705424E-5</v>
      </c>
      <c r="O260" s="83">
        <f t="shared" si="44"/>
        <v>3025.1799999999494</v>
      </c>
      <c r="P260" s="87">
        <f t="shared" si="45"/>
        <v>3.3714306475012314E-2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330877.09999999998</v>
      </c>
      <c r="F261" s="83">
        <f>IFERROR(VLOOKUP($C261,'2025'!$C$8:$U$263,19,FALSE),0)</f>
        <v>255181.89</v>
      </c>
      <c r="G261" s="84">
        <f t="shared" si="38"/>
        <v>0.77122862234950695</v>
      </c>
      <c r="H261" s="85">
        <f t="shared" si="39"/>
        <v>3.203629321816858E-5</v>
      </c>
      <c r="I261" s="86">
        <f t="shared" si="40"/>
        <v>-75695.209999999963</v>
      </c>
      <c r="J261" s="87">
        <f t="shared" si="41"/>
        <v>-0.2287713776504931</v>
      </c>
      <c r="K261" s="82">
        <f>VLOOKUP($C261,'2025'!$C$273:$U$528,VLOOKUP($L$4,Master!$D$9:$G$20,4,FALSE),FALSE)</f>
        <v>91913.709999999992</v>
      </c>
      <c r="L261" s="83">
        <f>VLOOKUP($C261,'2025'!$C$8:$U$263,VLOOKUP($L$4,Master!$D$9:$G$20,4,FALSE),FALSE)</f>
        <v>72545.05</v>
      </c>
      <c r="M261" s="154">
        <f t="shared" si="42"/>
        <v>0.7892734391855144</v>
      </c>
      <c r="N261" s="154">
        <f t="shared" si="43"/>
        <v>9.1075212795339842E-6</v>
      </c>
      <c r="O261" s="83">
        <f t="shared" si="44"/>
        <v>-19368.659999999989</v>
      </c>
      <c r="P261" s="87">
        <f t="shared" si="45"/>
        <v>-0.21072656081448557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sx7IJ4rymvdhWI7gwqLE7HBgR2K46rBjwDtcnPVcbiJa0fCwbOTc+yUGaEUGJjcNasUaUmV00tQxUk2Aj4VqpQ==" saltValue="IvHPODKvT2Z6T/6RIO0pZ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189011209.30000004</v>
      </c>
      <c r="F7" s="114">
        <v>222519227.15000001</v>
      </c>
      <c r="G7" s="114">
        <v>315537060.36000001</v>
      </c>
      <c r="H7" s="114">
        <v>770324569.38000047</v>
      </c>
      <c r="I7" s="114"/>
      <c r="J7" s="114"/>
      <c r="K7" s="114"/>
      <c r="L7" s="114"/>
      <c r="M7" s="114"/>
      <c r="N7" s="114"/>
      <c r="O7" s="114"/>
      <c r="P7" s="114"/>
      <c r="Q7" s="114">
        <f t="shared" ref="Q7" si="0">SUM(Q8:Q263)</f>
        <v>1497392066.1899996</v>
      </c>
      <c r="R7" s="115"/>
      <c r="S7" s="116"/>
      <c r="T7" s="113"/>
      <c r="U7" s="114">
        <f>SUM(U8:U263)</f>
        <v>1497392066.1899996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112161.81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112161.81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/>
      <c r="J9" s="119"/>
      <c r="K9" s="119"/>
      <c r="L9" s="119"/>
      <c r="M9" s="119"/>
      <c r="N9" s="119"/>
      <c r="O9" s="119"/>
      <c r="P9" s="119"/>
      <c r="Q9" s="119">
        <f t="shared" si="1"/>
        <v>11520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11520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64166.96</v>
      </c>
      <c r="F10" s="119">
        <v>164401.06000000003</v>
      </c>
      <c r="G10" s="119">
        <v>124736.29000000004</v>
      </c>
      <c r="H10" s="119">
        <v>223595.63000000006</v>
      </c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576899.94000000018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576899.94000000018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34710.18</v>
      </c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106988.51000000001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106988.51000000001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112584.58</v>
      </c>
      <c r="F12" s="119">
        <v>107945.07000000004</v>
      </c>
      <c r="G12" s="119">
        <v>148449.06999999995</v>
      </c>
      <c r="H12" s="119">
        <v>148790.51999999999</v>
      </c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517769.24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517769.24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>
        <v>87331.569999999978</v>
      </c>
      <c r="H13" s="119">
        <v>93618.599999999991</v>
      </c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262158.27999999997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262158.27999999997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>
        <v>53953.819999999992</v>
      </c>
      <c r="H14" s="119">
        <v>122232.95999999999</v>
      </c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271339.96999999997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271339.96999999997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>
        <v>15000</v>
      </c>
      <c r="H15" s="119">
        <v>27094.309999999998</v>
      </c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42094.31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42094.31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>
        <v>144275.95999999996</v>
      </c>
      <c r="H16" s="119">
        <v>148527.81</v>
      </c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451732.50999999995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451732.50999999995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368729.49</v>
      </c>
      <c r="G17" s="119">
        <v>409266.68</v>
      </c>
      <c r="H17" s="119">
        <v>357617.68999999994</v>
      </c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1304310.8499999999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1304310.8499999999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>
        <v>556389.97000000009</v>
      </c>
      <c r="H18" s="119">
        <v>406049.86000000004</v>
      </c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1665430.3900000004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1665430.3900000004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324646.26</v>
      </c>
      <c r="G19" s="119">
        <v>438512.19999999995</v>
      </c>
      <c r="H19" s="119">
        <v>437021.40999999992</v>
      </c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1425697.3599999999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1425697.3599999999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10638.670000000002</v>
      </c>
      <c r="G20" s="119">
        <v>8885.9700000000012</v>
      </c>
      <c r="H20" s="119">
        <v>9295.5099999999984</v>
      </c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39828.880000000005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39828.880000000005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>
        <v>4420.63</v>
      </c>
      <c r="H21" s="119">
        <v>2905.02</v>
      </c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12478.2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12478.2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77125.959999999992</v>
      </c>
      <c r="G22" s="119">
        <v>66467.090000000011</v>
      </c>
      <c r="H22" s="119">
        <v>83954.57</v>
      </c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274213.64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274213.64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>
        <v>47460</v>
      </c>
      <c r="H23" s="119">
        <v>74873.84</v>
      </c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157963.84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157963.84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>
        <v>30143.120000000003</v>
      </c>
      <c r="H24" s="119">
        <v>33598.450000000004</v>
      </c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127523.62000000002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127523.62000000002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>
        <v>2900</v>
      </c>
      <c r="H25" s="119">
        <v>2900</v>
      </c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8350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8350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>
        <v>0</v>
      </c>
      <c r="H26" s="119">
        <v>0</v>
      </c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>
        <v>751622.3</v>
      </c>
      <c r="H27" s="119">
        <v>693665.28000000014</v>
      </c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2080995.8400000003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2080995.8400000003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575496.42999999993</v>
      </c>
      <c r="F28" s="119">
        <v>1339720.5499999998</v>
      </c>
      <c r="G28" s="119">
        <v>1393905.47</v>
      </c>
      <c r="H28" s="119">
        <v>1382091.9100000001</v>
      </c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4691214.3599999994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4691214.3599999994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>
        <v>409285.21</v>
      </c>
      <c r="H29" s="119">
        <v>348813.45999999996</v>
      </c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1126467.8899999999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1126467.8899999999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>
        <v>2430.8199999999997</v>
      </c>
      <c r="H30" s="119">
        <v>4003.46</v>
      </c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7045.33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7045.33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>
        <v>0</v>
      </c>
      <c r="H31" s="119">
        <v>0</v>
      </c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>
        <v>0</v>
      </c>
      <c r="H32" s="119">
        <v>0</v>
      </c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>
        <v>176985.56</v>
      </c>
      <c r="H33" s="119">
        <v>201153.84999999998</v>
      </c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619998.85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619998.85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14947.159999999998</v>
      </c>
      <c r="G34" s="119">
        <v>17193.91</v>
      </c>
      <c r="H34" s="119">
        <v>14203.139999999996</v>
      </c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46344.209999999992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46344.209999999992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>
        <v>1696133.33</v>
      </c>
      <c r="H35" s="119">
        <v>125708.33</v>
      </c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4814799.99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4814799.99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>
        <v>7626.91</v>
      </c>
      <c r="H36" s="119">
        <v>241079.22</v>
      </c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261415.57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261415.57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79917.470000000016</v>
      </c>
      <c r="G37" s="119">
        <v>110615.31999999999</v>
      </c>
      <c r="H37" s="119">
        <v>95578.12000000001</v>
      </c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345456.76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345456.76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</v>
      </c>
      <c r="G38" s="119">
        <v>128331.98000000001</v>
      </c>
      <c r="H38" s="119">
        <v>123502.79</v>
      </c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478132.25999999995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478132.25999999995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25469.360000000001</v>
      </c>
      <c r="G39" s="119">
        <v>34667.070000000007</v>
      </c>
      <c r="H39" s="119">
        <v>35419.049999999996</v>
      </c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113280.51000000001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113280.51000000001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>
        <v>0</v>
      </c>
      <c r="H40" s="119">
        <v>0</v>
      </c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>
        <v>0</v>
      </c>
      <c r="H41" s="119">
        <v>0</v>
      </c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>
        <v>97267.829999999987</v>
      </c>
      <c r="H42" s="119">
        <v>96504</v>
      </c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339098.63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339098.63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>
        <v>212855.38</v>
      </c>
      <c r="H43" s="119">
        <v>207901.84999999998</v>
      </c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758309.78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758309.78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>
        <v>201387.86</v>
      </c>
      <c r="H44" s="119">
        <v>233279.29000000007</v>
      </c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802938.76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802938.76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531548.76000000013</v>
      </c>
      <c r="G45" s="119">
        <v>576406.85000000009</v>
      </c>
      <c r="H45" s="119">
        <v>471322.93000000005</v>
      </c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1942375.9100000001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1942375.9100000001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>
        <v>1181060.4599999997</v>
      </c>
      <c r="H46" s="119">
        <v>1103916.3799999999</v>
      </c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4101878.5299999993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4101878.5299999993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</v>
      </c>
      <c r="F47" s="119">
        <v>423655.30999999994</v>
      </c>
      <c r="G47" s="119">
        <v>585090.14999999979</v>
      </c>
      <c r="H47" s="119">
        <v>477373.67</v>
      </c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1899573.2999999998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1899573.2999999998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492704.47999999963</v>
      </c>
      <c r="G48" s="119">
        <v>567373.80000000005</v>
      </c>
      <c r="H48" s="119">
        <v>523503.58000000013</v>
      </c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1976569.0699999994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1976569.0699999994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132816.59999999998</v>
      </c>
      <c r="G49" s="119">
        <v>159884.17000000007</v>
      </c>
      <c r="H49" s="119">
        <v>131960.76999999999</v>
      </c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530474.00000000012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530474.00000000012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>
        <v>168902.05</v>
      </c>
      <c r="H50" s="119">
        <v>261528.18</v>
      </c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740943.71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740943.71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>
        <v>94295.72</v>
      </c>
      <c r="H51" s="119">
        <v>90643.069999999978</v>
      </c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354448.54999999993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354448.54999999993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>
        <v>1165998.07</v>
      </c>
      <c r="H52" s="119">
        <v>1032743.4799999999</v>
      </c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3939623.9999999995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3939623.9999999995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16353.670000000004</v>
      </c>
      <c r="F53" s="119">
        <v>18270.96</v>
      </c>
      <c r="G53" s="119">
        <v>44799.34</v>
      </c>
      <c r="H53" s="119">
        <v>51085.72</v>
      </c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130509.69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130509.69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>
        <v>63857.470000000016</v>
      </c>
      <c r="H54" s="119">
        <v>60304.250000000007</v>
      </c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222881.77000000002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222881.77000000002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78605.580000000016</v>
      </c>
      <c r="G55" s="119">
        <v>81977.709999999977</v>
      </c>
      <c r="H55" s="119">
        <v>85926.41</v>
      </c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325668.57999999996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325668.57999999996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>
        <v>110032.48</v>
      </c>
      <c r="H56" s="119">
        <v>73685.06</v>
      </c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293355.14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293355.14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>
        <v>145634.81</v>
      </c>
      <c r="H57" s="119">
        <v>125949.79000000004</v>
      </c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431788.35000000003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431788.35000000003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77145.299999999988</v>
      </c>
      <c r="G58" s="119">
        <v>56253.700000000004</v>
      </c>
      <c r="H58" s="119">
        <v>56485.280000000013</v>
      </c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225125.25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225125.25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>
        <v>46936.929999999993</v>
      </c>
      <c r="H59" s="119">
        <v>51722.63</v>
      </c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151741.69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151741.69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>
        <v>33389.83</v>
      </c>
      <c r="H60" s="119">
        <v>29157.15</v>
      </c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103305.13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103305.13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>
        <v>26764.319999999985</v>
      </c>
      <c r="H61" s="119">
        <v>24838.44000000001</v>
      </c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69318.12999999999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69318.12999999999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>
        <v>0</v>
      </c>
      <c r="H62" s="119">
        <v>0</v>
      </c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>
        <v>93740.42</v>
      </c>
      <c r="H63" s="119">
        <v>0</v>
      </c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93740.42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93740.42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>
        <v>197399.53999999998</v>
      </c>
      <c r="H64" s="119">
        <v>181628.09000000003</v>
      </c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510489.13999999996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510489.13999999996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>
        <v>37642.879999999997</v>
      </c>
      <c r="H65" s="119">
        <v>30632.5</v>
      </c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116013.81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116013.81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>
        <v>124361.86</v>
      </c>
      <c r="H66" s="119">
        <v>84333.159999999989</v>
      </c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336998.51999999996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336998.51999999996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>
        <v>0</v>
      </c>
      <c r="H67" s="119">
        <v>0</v>
      </c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>
        <v>319032.82</v>
      </c>
      <c r="H68" s="119">
        <v>391538.90999999992</v>
      </c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1243680.48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1243680.48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>
        <v>37582.87999999999</v>
      </c>
      <c r="H69" s="119">
        <v>38441.479999999996</v>
      </c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140329.5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140329.5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>
        <v>987270.18999999983</v>
      </c>
      <c r="H70" s="119">
        <v>1012111.5699999998</v>
      </c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3764955.9799999995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3764955.9799999995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>
        <v>40066.009999999995</v>
      </c>
      <c r="H71" s="119">
        <v>46313.409999999989</v>
      </c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132758.12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132758.12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>
        <v>1238661.32</v>
      </c>
      <c r="H72" s="119">
        <v>1227270.6600000001</v>
      </c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4045043.2700000005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4045043.2700000005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>
        <v>7393339.3800000018</v>
      </c>
      <c r="H73" s="119">
        <v>7244117.8799999971</v>
      </c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26969248.539999999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26969248.539999999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>
        <v>0</v>
      </c>
      <c r="H74" s="119">
        <v>0</v>
      </c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>
        <v>267276.75</v>
      </c>
      <c r="H75" s="119">
        <v>1445053.5699999998</v>
      </c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1821789.8699999999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1821789.8699999999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>
        <v>721794.66999999993</v>
      </c>
      <c r="H76" s="119">
        <v>425320.89</v>
      </c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1757999.4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1757999.4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>
        <v>50313.55</v>
      </c>
      <c r="H77" s="119">
        <v>3089.8700000000003</v>
      </c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62891.020000000004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62891.020000000004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>
        <v>648432.70000000007</v>
      </c>
      <c r="H78" s="119">
        <v>845254.2699999999</v>
      </c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2587712.0299999998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2587712.0299999998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>
        <v>59723.229999999996</v>
      </c>
      <c r="H79" s="119">
        <v>548000.1</v>
      </c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903950.22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903950.22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>
        <v>74575.3</v>
      </c>
      <c r="H80" s="119">
        <v>406440.62</v>
      </c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822614.22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822614.22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>
        <v>2952220.9100000006</v>
      </c>
      <c r="H81" s="119">
        <v>3964266.3799999985</v>
      </c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12955505.93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12955505.93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>
        <v>25243.63</v>
      </c>
      <c r="H82" s="119">
        <v>210121.93000000002</v>
      </c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347584.19000000006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347584.19000000006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>
        <v>54361.49</v>
      </c>
      <c r="H83" s="119">
        <v>63737.03</v>
      </c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131980.66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131980.66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303608.7</v>
      </c>
      <c r="G84" s="119">
        <v>67676.259999999995</v>
      </c>
      <c r="H84" s="119">
        <v>435453.49</v>
      </c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806738.45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806738.45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>
        <v>0</v>
      </c>
      <c r="H85" s="119">
        <v>0</v>
      </c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146797.77000000002</v>
      </c>
      <c r="G86" s="119">
        <v>143235.39000000001</v>
      </c>
      <c r="H86" s="119">
        <v>141905.89000000004</v>
      </c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558882.65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558882.65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>
        <v>89850.790000000008</v>
      </c>
      <c r="H87" s="119">
        <v>38821.030000000006</v>
      </c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192868.07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192868.07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51225.219999999994</v>
      </c>
      <c r="F88" s="119">
        <v>70414.929999999993</v>
      </c>
      <c r="G88" s="119">
        <v>82491.73</v>
      </c>
      <c r="H88" s="119">
        <v>58259.96</v>
      </c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262391.84000000003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262391.84000000003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>
        <v>3201379.3899999997</v>
      </c>
      <c r="H89" s="119">
        <v>3084238.83</v>
      </c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9735622.0299999993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9735622.0299999993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>
        <v>418059.99</v>
      </c>
      <c r="H90" s="119">
        <v>62233.399999999987</v>
      </c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581592.93000000005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581592.93000000005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>
        <v>4097639.84</v>
      </c>
      <c r="H91" s="119">
        <v>60894.41</v>
      </c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4368384.25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4368384.25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11779976.180000002</v>
      </c>
      <c r="G92" s="119">
        <v>62573301.830000006</v>
      </c>
      <c r="H92" s="119">
        <v>542409041.35000002</v>
      </c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659320874.03999996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659320874.03999996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>
        <v>121658.93</v>
      </c>
      <c r="H93" s="119">
        <v>80905.039999999964</v>
      </c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332438.81999999995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332438.81999999995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>
        <v>289795.15000000002</v>
      </c>
      <c r="H94" s="119">
        <v>202873.08999999997</v>
      </c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765753.02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765753.02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>
        <v>30871.53</v>
      </c>
      <c r="H95" s="119">
        <v>33968.460000000006</v>
      </c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116561.88000000002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116561.88000000002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>
        <v>44292.43</v>
      </c>
      <c r="H96" s="119">
        <v>39724.61</v>
      </c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155905.89999999997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155905.89999999997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>
        <v>2346.7999999999997</v>
      </c>
      <c r="H97" s="119">
        <v>2245.75</v>
      </c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5215.93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5215.93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>
        <v>83233.860000000015</v>
      </c>
      <c r="H98" s="119">
        <v>132261.94</v>
      </c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349844.98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349844.98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>
        <v>16454.490000000005</v>
      </c>
      <c r="H99" s="119">
        <v>14242.72</v>
      </c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54410.450000000012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54410.450000000012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60847.48</v>
      </c>
      <c r="F100" s="119">
        <v>63832.05999999999</v>
      </c>
      <c r="G100" s="119">
        <v>72756.87</v>
      </c>
      <c r="H100" s="119">
        <v>71990.23000000001</v>
      </c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269426.64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269426.64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>
        <v>133455.99</v>
      </c>
      <c r="H101" s="119">
        <v>136389.15000000002</v>
      </c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526880.91999999993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526880.91999999993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>
        <v>8105.7099999999991</v>
      </c>
      <c r="H102" s="119">
        <v>9251.91</v>
      </c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21163.94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21163.94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>
        <v>40097.450000000004</v>
      </c>
      <c r="H103" s="119">
        <v>33392.119999999995</v>
      </c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129641.75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129641.75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>
        <v>10489420.479999999</v>
      </c>
      <c r="H104" s="119">
        <v>2208678.5699999998</v>
      </c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13351226.409999998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13351226.409999998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69815.450000000026</v>
      </c>
      <c r="G105" s="119">
        <v>214414.58000000002</v>
      </c>
      <c r="H105" s="119">
        <v>147147.64000000001</v>
      </c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461018.55000000005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461018.55000000005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192909.45999999993</v>
      </c>
      <c r="F106" s="119">
        <v>316946.39</v>
      </c>
      <c r="G106" s="119">
        <v>297347.34999999998</v>
      </c>
      <c r="H106" s="119">
        <v>318699.58000000007</v>
      </c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1125902.78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1125902.78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>
        <v>350832.30000000005</v>
      </c>
      <c r="H107" s="119">
        <v>408232.91</v>
      </c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1499285.27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1499285.27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>
        <v>55470.63</v>
      </c>
      <c r="H108" s="119">
        <v>37950.730000000003</v>
      </c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149023.67999999999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149023.67999999999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125324.20999999999</v>
      </c>
      <c r="G109" s="119">
        <v>214773.71</v>
      </c>
      <c r="H109" s="119">
        <v>135857.72</v>
      </c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547127.35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547127.35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>
        <v>427468.37999999995</v>
      </c>
      <c r="H110" s="119">
        <v>416772.66999999993</v>
      </c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1627467.1999999997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1627467.1999999997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>
        <v>166979.74999999997</v>
      </c>
      <c r="H111" s="119">
        <v>151736.87000000005</v>
      </c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479559.07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479559.07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>
        <v>74407.44</v>
      </c>
      <c r="H112" s="119">
        <v>50624.72</v>
      </c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174110.93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174110.93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>
        <v>1211.32</v>
      </c>
      <c r="H113" s="119">
        <v>0</v>
      </c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1950.04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1950.04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>
        <v>1247588.74</v>
      </c>
      <c r="H114" s="119">
        <v>964377.77</v>
      </c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2677322.37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2677322.37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>
        <v>525163.46</v>
      </c>
      <c r="H115" s="119">
        <v>136529.51</v>
      </c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879725.65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879725.65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>
        <v>209812.38000000006</v>
      </c>
      <c r="H116" s="119">
        <v>223582.59999999998</v>
      </c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752413.74000000011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752413.74000000011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>
        <v>35248.120000000003</v>
      </c>
      <c r="H117" s="119">
        <v>172239.94999999998</v>
      </c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278443.30999999994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278443.30999999994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>
        <v>159839.19</v>
      </c>
      <c r="H118" s="119">
        <v>153494.28</v>
      </c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571438.04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571438.04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>
        <v>66032.779999999984</v>
      </c>
      <c r="H119" s="119">
        <v>66251.77</v>
      </c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228329.19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228329.19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>
        <v>0</v>
      </c>
      <c r="H120" s="119">
        <v>27500</v>
      </c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27500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27500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>
        <v>18473.859999999997</v>
      </c>
      <c r="H121" s="119">
        <v>16524.059999999998</v>
      </c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64684.639999999999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64684.639999999999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>
        <v>2147.67</v>
      </c>
      <c r="H122" s="119">
        <v>1395.97</v>
      </c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3543.6400000000003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3543.6400000000003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>
        <v>45244.83</v>
      </c>
      <c r="H123" s="119">
        <v>32882.200000000004</v>
      </c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147603.17000000001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147603.17000000001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>
        <v>458</v>
      </c>
      <c r="H124" s="119">
        <v>36794.69</v>
      </c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37252.69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37252.69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>
        <v>441</v>
      </c>
      <c r="H125" s="119">
        <v>951.15</v>
      </c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1392.15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1392.15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>
        <v>0</v>
      </c>
      <c r="H126" s="119">
        <v>204.29</v>
      </c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356.28999999999996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356.28999999999996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>
        <v>347672.44</v>
      </c>
      <c r="H127" s="119">
        <v>288682.33999999997</v>
      </c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712944.72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712944.72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>
        <v>322773.01999999996</v>
      </c>
      <c r="H128" s="119">
        <v>333212.30000000005</v>
      </c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1778524.9600000002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1778524.9600000002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>
        <v>264277.34000000003</v>
      </c>
      <c r="H129" s="119">
        <v>170149.17000000004</v>
      </c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622196.78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622196.78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651862.93000000017</v>
      </c>
      <c r="F130" s="119">
        <v>3243414.8199999952</v>
      </c>
      <c r="G130" s="119">
        <v>5059191.6299999934</v>
      </c>
      <c r="H130" s="119">
        <v>3998526.1299999929</v>
      </c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12952995.509999981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12952995.509999981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75572.299999999988</v>
      </c>
      <c r="F131" s="119">
        <v>67588.889999999985</v>
      </c>
      <c r="G131" s="119">
        <v>63426.83</v>
      </c>
      <c r="H131" s="119">
        <v>21711.199999999997</v>
      </c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228299.21999999997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228299.21999999997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>
        <v>481499.01</v>
      </c>
      <c r="H132" s="119">
        <v>442757.68999999983</v>
      </c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1657210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1657210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>
        <v>91650.95</v>
      </c>
      <c r="H133" s="119">
        <v>92332.64</v>
      </c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252023.59000000003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252023.59000000003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>
        <v>18333.650000000001</v>
      </c>
      <c r="H134" s="119">
        <v>20463.250000000004</v>
      </c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65622.36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65622.36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>
        <v>22904.53</v>
      </c>
      <c r="H135" s="119">
        <v>31961.67</v>
      </c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98839.159999999989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98839.159999999989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>
        <v>2076236.51</v>
      </c>
      <c r="H136" s="119">
        <v>2051187.2</v>
      </c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6245799.6400000006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6245799.6400000006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>
        <v>40097.209999999992</v>
      </c>
      <c r="H137" s="119">
        <v>36475.480000000003</v>
      </c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124070.03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124070.03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>
        <v>215.79999999999998</v>
      </c>
      <c r="H138" s="119">
        <v>0</v>
      </c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215.79999999999998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215.79999999999998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25444.860000000008</v>
      </c>
      <c r="F139" s="119">
        <v>34021.57</v>
      </c>
      <c r="G139" s="119">
        <v>53664.740000000005</v>
      </c>
      <c r="H139" s="119">
        <v>35844.5</v>
      </c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148975.67000000001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148975.67000000001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>
        <v>55996.500000000007</v>
      </c>
      <c r="H140" s="119">
        <v>52666.660000000018</v>
      </c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181711.22000000003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181711.22000000003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>
        <v>15720.35</v>
      </c>
      <c r="H141" s="119">
        <v>12286.19</v>
      </c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59564.959999999999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59564.959999999999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>
        <v>2870479.6799999997</v>
      </c>
      <c r="H142" s="119">
        <v>1035303.1100000001</v>
      </c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4344761.5599999996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4344761.5599999996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>
        <v>71473.720000000016</v>
      </c>
      <c r="H143" s="119">
        <v>92116.36</v>
      </c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305725.96000000002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305725.96000000002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>
        <v>112928.94</v>
      </c>
      <c r="H144" s="119">
        <v>64108.85</v>
      </c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200651.25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200651.25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15756.690000000006</v>
      </c>
      <c r="G145" s="119">
        <v>24563.950000000004</v>
      </c>
      <c r="H145" s="119">
        <v>20839.829999999998</v>
      </c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71174.63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71174.63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>
        <v>0</v>
      </c>
      <c r="H146" s="119">
        <v>0</v>
      </c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>
        <v>12512.35</v>
      </c>
      <c r="H147" s="119">
        <v>12913.730000000003</v>
      </c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49783.8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49783.8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>
        <v>0</v>
      </c>
      <c r="H148" s="119">
        <v>533.96</v>
      </c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533.96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533.96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>
        <v>0</v>
      </c>
      <c r="H149" s="119">
        <v>36.96</v>
      </c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36.96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36.96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>
        <v>16700.439999999999</v>
      </c>
      <c r="H150" s="119">
        <v>32715.8</v>
      </c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65701.53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65701.53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>
        <v>0</v>
      </c>
      <c r="H151" s="119">
        <v>0</v>
      </c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>
        <v>13474.429999999998</v>
      </c>
      <c r="H152" s="119">
        <v>14586.42</v>
      </c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51462.43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51462.43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>
        <v>1131</v>
      </c>
      <c r="H153" s="119">
        <v>1249.21</v>
      </c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3118.9300000000003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3118.9300000000003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>
        <v>66491.05</v>
      </c>
      <c r="H154" s="119">
        <v>61080.999999999985</v>
      </c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222388.59999999998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222388.59999999998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>
        <v>29710.959999999999</v>
      </c>
      <c r="H155" s="119">
        <v>21418.31</v>
      </c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75662.61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75662.61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>
        <v>25013.25</v>
      </c>
      <c r="H156" s="119">
        <v>118495.15999999999</v>
      </c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176975.77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176975.77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>
        <v>20774.020000000004</v>
      </c>
      <c r="H157" s="119">
        <v>15121.310000000001</v>
      </c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72464.530000000013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72464.530000000013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>
        <v>20925.96</v>
      </c>
      <c r="H158" s="119">
        <v>25563.47</v>
      </c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80243.170000000013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80243.170000000013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>
        <v>37795.799999999988</v>
      </c>
      <c r="H159" s="119">
        <v>38238.81</v>
      </c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118514.96999999999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118514.96999999999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>
        <v>50534.999999999993</v>
      </c>
      <c r="H160" s="119">
        <v>51368.130000000005</v>
      </c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197233.26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197233.26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>
        <v>655723.28</v>
      </c>
      <c r="H161" s="119">
        <v>107015.85000000003</v>
      </c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846784.88000000012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846784.88000000012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>
        <v>76888.03</v>
      </c>
      <c r="H162" s="119">
        <v>5333510.8600000003</v>
      </c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5556529.3200000003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5556529.3200000003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>
        <v>262569.62</v>
      </c>
      <c r="H163" s="119">
        <v>263144.19000000006</v>
      </c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1173247.1700000002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1173247.1700000002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>
        <v>36509.919999999998</v>
      </c>
      <c r="H164" s="119">
        <v>137214.70999999996</v>
      </c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199083.94999999995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199083.94999999995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87508.61</v>
      </c>
      <c r="F165" s="119">
        <v>152437.29</v>
      </c>
      <c r="G165" s="119">
        <v>189203.56999999995</v>
      </c>
      <c r="H165" s="119">
        <v>248031.07</v>
      </c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677180.54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677180.54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>
        <v>0</v>
      </c>
      <c r="H166" s="119">
        <v>0</v>
      </c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>
        <v>15551.31</v>
      </c>
      <c r="H167" s="119">
        <v>14745.439999999997</v>
      </c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57352.539999999994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57352.539999999994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>
        <v>9761.65</v>
      </c>
      <c r="H168" s="119">
        <v>28939.32</v>
      </c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58272.840000000004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58272.840000000004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>
        <v>517700.41</v>
      </c>
      <c r="H169" s="119">
        <v>453003</v>
      </c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1817942.47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1817942.47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466943.9000000002</v>
      </c>
      <c r="G170" s="119">
        <v>16413.16</v>
      </c>
      <c r="H170" s="119">
        <v>696273.08999999985</v>
      </c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1845335.28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1845335.28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>
        <v>37167.670000000006</v>
      </c>
      <c r="H171" s="119">
        <v>42570.71</v>
      </c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131197.91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131197.91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>
        <v>111434.70000000001</v>
      </c>
      <c r="H172" s="119">
        <v>112486.9</v>
      </c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356253.88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356253.88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>
        <v>65272.630000000012</v>
      </c>
      <c r="H173" s="119">
        <v>140596.34999999998</v>
      </c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311738.78999999998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311738.78999999998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>
        <v>91493.83</v>
      </c>
      <c r="H174" s="119">
        <v>104348.34999999996</v>
      </c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351401.33999999997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351401.33999999997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>
        <v>2359747.61</v>
      </c>
      <c r="H175" s="119">
        <v>1460790.18</v>
      </c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5136150.7699999996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5136150.7699999996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>
        <v>2544183.3600000003</v>
      </c>
      <c r="H176" s="119">
        <v>1233943.9099999999</v>
      </c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5206371.8600000003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5206371.8600000003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>
        <v>1680.1300000000003</v>
      </c>
      <c r="H177" s="119">
        <v>1447.31</v>
      </c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4018.2700000000004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4018.2700000000004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>
        <v>228338.25</v>
      </c>
      <c r="H178" s="119">
        <v>127707.20000000001</v>
      </c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356045.45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356045.45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>
        <v>2492335.4500000002</v>
      </c>
      <c r="H179" s="119">
        <v>4786722</v>
      </c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11852846.789999999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11852846.789999999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>
        <v>11223.11</v>
      </c>
      <c r="H180" s="119">
        <v>0</v>
      </c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11223.11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11223.11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>
        <v>8702.6699999999983</v>
      </c>
      <c r="H181" s="119">
        <v>15877.48</v>
      </c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27757.909999999996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27757.909999999996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>
        <v>706254.3600000001</v>
      </c>
      <c r="H182" s="119">
        <v>1362338.64</v>
      </c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2692392.6500000004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2692392.6500000004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>
        <v>580462.73</v>
      </c>
      <c r="H183" s="119">
        <v>972298.21</v>
      </c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1852760.94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1852760.94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>
        <v>1531216.45</v>
      </c>
      <c r="H184" s="119">
        <v>1550098.79</v>
      </c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3115929.62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3115929.62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>
        <v>163641.88</v>
      </c>
      <c r="H185" s="119">
        <v>88463.510000000009</v>
      </c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584792.91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584792.91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>
        <v>170494.88</v>
      </c>
      <c r="H186" s="119">
        <v>93912.799999999988</v>
      </c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382978.64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382978.64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>
        <v>40574.949999999997</v>
      </c>
      <c r="H187" s="119">
        <v>39672.71</v>
      </c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129422.91999999998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129422.91999999998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>
        <v>791326.70000000007</v>
      </c>
      <c r="H188" s="119">
        <v>167774.58</v>
      </c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1080672.9500000002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1080672.9500000002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>
        <v>146872.57</v>
      </c>
      <c r="H189" s="119">
        <v>215073.66000000003</v>
      </c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522203.54000000004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522203.54000000004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>
        <v>130361.86</v>
      </c>
      <c r="H190" s="119">
        <v>0</v>
      </c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716355.12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716355.12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>
        <v>0</v>
      </c>
      <c r="H191" s="119">
        <v>0</v>
      </c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>
        <v>179813.76999999996</v>
      </c>
      <c r="H192" s="119">
        <v>447080.13000000012</v>
      </c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884017.27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884017.27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>
        <v>92840.180000000008</v>
      </c>
      <c r="H193" s="119">
        <v>70794.720000000001</v>
      </c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289117.39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289117.39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>
        <v>117523.99999999996</v>
      </c>
      <c r="H194" s="119">
        <v>94692.699999999983</v>
      </c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562520.40999999992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562520.40999999992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>
        <v>0</v>
      </c>
      <c r="H195" s="119">
        <v>0</v>
      </c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100198.88000000002</v>
      </c>
      <c r="F196" s="119">
        <v>138108.68</v>
      </c>
      <c r="G196" s="119">
        <v>158442.37999999998</v>
      </c>
      <c r="H196" s="119">
        <v>117270.13</v>
      </c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514020.06999999995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514020.06999999995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>
        <v>10874.75</v>
      </c>
      <c r="H197" s="119">
        <v>8584.49</v>
      </c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32527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32527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>
        <v>1003003.6099999999</v>
      </c>
      <c r="H198" s="119">
        <v>261170.27999999997</v>
      </c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1898213.1099999999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1898213.1099999999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>
        <v>349092.49000000005</v>
      </c>
      <c r="H199" s="119">
        <v>78904.310000000012</v>
      </c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515411.19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515411.19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>
        <v>83872.83</v>
      </c>
      <c r="H200" s="119">
        <v>119679.19</v>
      </c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60" si="4">SUM(E200:P200)</f>
        <v>329881.37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329881.37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>
        <v>289799.8</v>
      </c>
      <c r="H201" s="119">
        <v>376436.18999999989</v>
      </c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1110281.8900000001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1110281.8900000001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>
        <v>862786.67</v>
      </c>
      <c r="H202" s="119">
        <v>150897.33000000022</v>
      </c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1130222.4700000002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1130222.4700000002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>
        <v>493664.93</v>
      </c>
      <c r="H203" s="119">
        <v>374424.02</v>
      </c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1409882.63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1409882.63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>
        <v>227088.07999999996</v>
      </c>
      <c r="H204" s="119">
        <v>164502.91</v>
      </c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530775.77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530775.77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>
        <v>91696.170000000013</v>
      </c>
      <c r="H205" s="119">
        <v>229408.24000000002</v>
      </c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461876.30000000005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461876.30000000005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>
        <v>192285.37</v>
      </c>
      <c r="H206" s="119">
        <v>75959.87</v>
      </c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378304.92000000004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378304.92000000004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30707.71</v>
      </c>
      <c r="F207" s="119">
        <v>59959.81</v>
      </c>
      <c r="G207" s="119">
        <v>47997.739999999983</v>
      </c>
      <c r="H207" s="119">
        <v>75325.62999999999</v>
      </c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213990.88999999996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213990.88999999996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>
        <v>29124.26</v>
      </c>
      <c r="H208" s="119">
        <v>46701.52</v>
      </c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121914.25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121914.25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>
        <v>0</v>
      </c>
      <c r="H209" s="119">
        <v>0</v>
      </c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0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0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>
        <v>1060226.79</v>
      </c>
      <c r="H210" s="119">
        <v>215134.46</v>
      </c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3885623.6999999997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3885623.6999999997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>
        <v>3500409.66</v>
      </c>
      <c r="G211" s="119">
        <v>4156069.8400000003</v>
      </c>
      <c r="H211" s="119">
        <v>3709662.71</v>
      </c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14762587.82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14762587.82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>
        <v>10469424.789999999</v>
      </c>
      <c r="G212" s="119">
        <v>11273721.1</v>
      </c>
      <c r="H212" s="119">
        <v>11279015.920000004</v>
      </c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42745121.520000003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42745121.520000003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>
        <v>4341573.78</v>
      </c>
      <c r="H213" s="119">
        <v>4612846.57</v>
      </c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16951726.390000001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16951726.390000001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>
        <v>1389319.7599999998</v>
      </c>
      <c r="H214" s="119">
        <v>1393607.71</v>
      </c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3421497.9399999995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3421497.9399999995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>
        <v>3498379.7800000003</v>
      </c>
      <c r="H215" s="119">
        <v>3529617.2900000005</v>
      </c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13447535.390000002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13447535.390000002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643448.18000000017</v>
      </c>
      <c r="G216" s="119">
        <v>620404.58000000019</v>
      </c>
      <c r="H216" s="119">
        <v>645896.31000000006</v>
      </c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1909749.0700000003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1909749.0700000003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>
        <v>1095610.04</v>
      </c>
      <c r="H217" s="119">
        <v>1106548.3600000001</v>
      </c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4174101.26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4174101.26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>
        <v>270552.44</v>
      </c>
      <c r="H218" s="119">
        <v>488215.24000000005</v>
      </c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961440.73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961440.73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>
        <v>3658483.0100000007</v>
      </c>
      <c r="H219" s="119">
        <v>1308784.8900000004</v>
      </c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4967267.9000000013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4967267.9000000013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>
        <v>104420.34</v>
      </c>
      <c r="H220" s="119">
        <v>0</v>
      </c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104420.34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104420.34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>
        <v>22591</v>
      </c>
      <c r="H221" s="119">
        <v>6128.57</v>
      </c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39254.57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39254.57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>
        <v>78506.289999999994</v>
      </c>
      <c r="H222" s="119">
        <v>215966.6</v>
      </c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348029.54000000004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348029.54000000004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>
        <v>0</v>
      </c>
      <c r="H223" s="119">
        <v>0</v>
      </c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642219.99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642219.99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>
        <v>62488.19</v>
      </c>
      <c r="H224" s="119">
        <v>89420.790000000037</v>
      </c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242870.37000000005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242870.37000000005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572275.75999999989</v>
      </c>
      <c r="G225" s="119">
        <v>1110563.67</v>
      </c>
      <c r="H225" s="119">
        <v>981796.04000000015</v>
      </c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2839042.31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2839042.31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>
        <v>50863.16</v>
      </c>
      <c r="H226" s="119">
        <v>249469.63999999998</v>
      </c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347269.43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347269.43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>
        <v>553587.05000000016</v>
      </c>
      <c r="H227" s="119">
        <v>768590.71999999986</v>
      </c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2123827.4900000002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2123827.4900000002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>
        <v>1552.43</v>
      </c>
      <c r="H228" s="119">
        <v>1984.25</v>
      </c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5089.1100000000006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5089.1100000000006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>
        <v>44663.869999999995</v>
      </c>
      <c r="H229" s="119">
        <v>18064.379999999997</v>
      </c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68385.289999999994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68385.289999999994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>
        <v>285976.36000000004</v>
      </c>
      <c r="H230" s="119">
        <v>343273.60000000003</v>
      </c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1139423.8600000001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1139423.8600000001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>
        <v>143542.31</v>
      </c>
      <c r="H231" s="119">
        <v>131194.61999999994</v>
      </c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490811.12999999995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490811.12999999995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>
        <v>76873.789999999994</v>
      </c>
      <c r="H232" s="119">
        <v>80448.53</v>
      </c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300155.83999999997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300155.83999999997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>
        <v>170914.41999999995</v>
      </c>
      <c r="G233" s="119">
        <v>199384.49999999994</v>
      </c>
      <c r="H233" s="119">
        <v>168307.88</v>
      </c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689519.89999999991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689519.89999999991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>
        <v>42842.33</v>
      </c>
      <c r="H234" s="119">
        <v>57247.280000000013</v>
      </c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172156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172156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>
        <v>27979.63</v>
      </c>
      <c r="H235" s="119">
        <v>27979.63</v>
      </c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111918.52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111918.52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>
        <v>58922.23</v>
      </c>
      <c r="H236" s="119">
        <v>36970.880000000005</v>
      </c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123624.52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123624.52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>
        <v>0</v>
      </c>
      <c r="H237" s="119">
        <v>0</v>
      </c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>
        <v>6481.0700000000006</v>
      </c>
      <c r="H238" s="119">
        <v>5612.56</v>
      </c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22082.74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22082.74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>
        <v>120101.82999999999</v>
      </c>
      <c r="H239" s="119">
        <v>100954.43</v>
      </c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440064.91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440064.91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>
        <v>38594</v>
      </c>
      <c r="H240" s="119">
        <v>33333.33</v>
      </c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77188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77188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>
        <v>213057.11</v>
      </c>
      <c r="H241" s="119">
        <v>8544.15</v>
      </c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597768.38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597768.38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>
        <v>19226864.550000004</v>
      </c>
      <c r="H242" s="119">
        <v>18630682.479999997</v>
      </c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66354074.080000006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66354074.080000006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4643689.5199999996</v>
      </c>
      <c r="G243" s="119">
        <v>4753627.9300000006</v>
      </c>
      <c r="H243" s="119">
        <v>3142128.37</v>
      </c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12539445.82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12539445.82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339898.16000000003</v>
      </c>
      <c r="G244" s="119">
        <v>388043.96999999991</v>
      </c>
      <c r="H244" s="119">
        <v>503387.11</v>
      </c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1462196.6400000001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1462196.6400000001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>
        <v>636588.85</v>
      </c>
      <c r="H245" s="119">
        <v>514318.29000000004</v>
      </c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1883833.21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1883833.21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>
        <v>21052206.229999997</v>
      </c>
      <c r="H246" s="119">
        <v>12977283.48</v>
      </c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50760170.599999994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50760170.599999994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>
        <v>369150.98</v>
      </c>
      <c r="H247" s="119">
        <v>287115.84999999998</v>
      </c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685406.26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685406.26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>
        <v>481641.06</v>
      </c>
      <c r="H248" s="119">
        <v>0</v>
      </c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654303.41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654303.41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>
        <v>234285.92000000004</v>
      </c>
      <c r="H249" s="119">
        <v>214488.99000000002</v>
      </c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769137.96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769137.96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62931303.339999996</v>
      </c>
      <c r="F250" s="119">
        <v>65497529.849999964</v>
      </c>
      <c r="G250" s="119">
        <v>65458140.899999984</v>
      </c>
      <c r="H250" s="119">
        <v>65645945.709999971</v>
      </c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259532919.79999992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259532919.79999992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>
        <v>23300</v>
      </c>
      <c r="H251" s="119">
        <v>238300</v>
      </c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269200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269200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>
        <v>288908.28999999992</v>
      </c>
      <c r="H252" s="119">
        <v>309656.94</v>
      </c>
      <c r="I252" s="119"/>
      <c r="J252" s="119"/>
      <c r="K252" s="119"/>
      <c r="L252" s="119"/>
      <c r="M252" s="119"/>
      <c r="N252" s="119"/>
      <c r="O252" s="119"/>
      <c r="P252" s="119"/>
      <c r="Q252" s="119">
        <f t="shared" si="4"/>
        <v>1029804.0899999999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1029804.0899999999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>
        <v>26302.160000000003</v>
      </c>
      <c r="H253" s="119">
        <v>25865.61</v>
      </c>
      <c r="I253" s="119"/>
      <c r="J253" s="119"/>
      <c r="K253" s="119"/>
      <c r="L253" s="119"/>
      <c r="M253" s="119"/>
      <c r="N253" s="119"/>
      <c r="O253" s="119"/>
      <c r="P253" s="119"/>
      <c r="Q253" s="119">
        <f t="shared" si="4"/>
        <v>144596.73000000004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144596.73000000004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>
        <v>1118110.8600000015</v>
      </c>
      <c r="H254" s="119">
        <v>1654287.6700000002</v>
      </c>
      <c r="I254" s="119"/>
      <c r="J254" s="119"/>
      <c r="K254" s="119"/>
      <c r="L254" s="119"/>
      <c r="M254" s="119"/>
      <c r="N254" s="119"/>
      <c r="O254" s="119"/>
      <c r="P254" s="119"/>
      <c r="Q254" s="119">
        <f t="shared" si="4"/>
        <v>5190052.2000000011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5190052.2000000011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>
        <v>22135810.160000004</v>
      </c>
      <c r="H255" s="119">
        <v>20827612.930000003</v>
      </c>
      <c r="I255" s="119"/>
      <c r="J255" s="119"/>
      <c r="K255" s="119"/>
      <c r="L255" s="119"/>
      <c r="M255" s="119"/>
      <c r="N255" s="119"/>
      <c r="O255" s="119"/>
      <c r="P255" s="119"/>
      <c r="Q255" s="119">
        <f t="shared" si="4"/>
        <v>84693297.860000014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84693297.860000014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>
        <v>6156.37</v>
      </c>
      <c r="H256" s="119">
        <v>4900.9099999999989</v>
      </c>
      <c r="I256" s="119"/>
      <c r="J256" s="119"/>
      <c r="K256" s="119"/>
      <c r="L256" s="119"/>
      <c r="M256" s="119"/>
      <c r="N256" s="119"/>
      <c r="O256" s="119"/>
      <c r="P256" s="119"/>
      <c r="Q256" s="119">
        <f t="shared" si="4"/>
        <v>13998.199999999997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13998.199999999997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>
        <v>32508.47</v>
      </c>
      <c r="H257" s="119">
        <v>36822.11</v>
      </c>
      <c r="I257" s="119"/>
      <c r="J257" s="119"/>
      <c r="K257" s="119"/>
      <c r="L257" s="119"/>
      <c r="M257" s="119"/>
      <c r="N257" s="119"/>
      <c r="O257" s="119"/>
      <c r="P257" s="119"/>
      <c r="Q257" s="119">
        <f t="shared" si="4"/>
        <v>114107.74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114107.74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>
        <v>484</v>
      </c>
      <c r="H258" s="119">
        <v>230579.96</v>
      </c>
      <c r="I258" s="119"/>
      <c r="J258" s="119"/>
      <c r="K258" s="119"/>
      <c r="L258" s="119"/>
      <c r="M258" s="119"/>
      <c r="N258" s="119"/>
      <c r="O258" s="119"/>
      <c r="P258" s="119"/>
      <c r="Q258" s="119">
        <f t="shared" si="4"/>
        <v>314863.70999999996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314863.70999999996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59747.360000000008</v>
      </c>
      <c r="G259" s="119">
        <v>83428.3</v>
      </c>
      <c r="H259" s="119">
        <v>92755.039999999979</v>
      </c>
      <c r="I259" s="119"/>
      <c r="J259" s="119"/>
      <c r="K259" s="119"/>
      <c r="L259" s="119"/>
      <c r="M259" s="119"/>
      <c r="N259" s="119"/>
      <c r="O259" s="119"/>
      <c r="P259" s="119"/>
      <c r="Q259" s="119">
        <f t="shared" si="4"/>
        <v>290972.33999999997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290972.33999999997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>
        <v>95897.57</v>
      </c>
      <c r="H260" s="119">
        <v>72545.05</v>
      </c>
      <c r="I260" s="119"/>
      <c r="J260" s="119"/>
      <c r="K260" s="119"/>
      <c r="L260" s="119"/>
      <c r="M260" s="119"/>
      <c r="N260" s="119"/>
      <c r="O260" s="119"/>
      <c r="P260" s="119"/>
      <c r="Q260" s="119">
        <f t="shared" si="4"/>
        <v>255181.89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255181.89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1586311247.7799997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166473.17000000001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14551.890000000001</v>
      </c>
      <c r="V274" s="115"/>
    </row>
    <row r="275" spans="2:22" ht="25.5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647305.52999999991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155529.04000000004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656696.79999999993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336831.08000000007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315998.3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59807.66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564817.02999999991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2055622.49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2163430.08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1705312.8399999996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59411.06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19004.71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376745.76000000007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157229.91000000003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148106.03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12505.820000000002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1956.6399999999999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2774661.3200000003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5168690.6000000034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1453703.2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53032.77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3331.02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1625.42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2394433.9900000002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259540.76999999996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6372322.2799999993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436030.54000000004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365582.88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666834.5399999998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162743.28999999998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146894.58000000002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127244.55000000002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398231.04999999993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900128.16999999946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915850.0299999998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1674765.04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4271544.1800000034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1943086.1700000004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2138875.6700000027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579256.29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833005.65000000014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526851.94999999984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4524601.29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159290.81999999995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265540.45999999996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268238.31999999995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514618.54999999993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732859.55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198501.36999999997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237360.53999999998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192896.37999999998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79326.790000000008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50665.8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740895.79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635139.75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400298.99000000005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313930.65999999992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85833.81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2249595.7100000004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260469.87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4646261.25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145304.04999999999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4858772.0399999991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26981373.54999999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32078.070000000003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1715748.68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2327051.17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881618.3899999999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3135396.7800000012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1372344.3200000003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1412126.6300000001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14138823.070000004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426698.87000000011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413156.06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1377161.8499999999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111781.69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884697.48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234005.52999999997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605400.98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11292431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1008203.1199999999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21588400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666970985.23000002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345696.8000000001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1009840.05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151494.50999999995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169268.61999999997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5676.3899999999994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527068.41999999993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478886.33000000007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464659.29999999993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670659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74723.02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160481.62000000002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6327880.4500000011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392241.54999999993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1485464.6600000006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1576952.7100000002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222150.37000000002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653021.96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1870289.0299999998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589929.75000000012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219857.12000000002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11326.100000000002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498166.91000000003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1053864.9199999997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798338.07999999984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1577260.0400000003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613655.77999999991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258725.15000000002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103983.58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84011.66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337254.80000000005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233890.84999999998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163124.87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92799.63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6041.46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832273.46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2358314.0699999994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767654.91999999969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8058512.459999999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765727.75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1776508.9700000002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305574.43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79806.94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115897.19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8698640.9900000002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145007.36999999997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58047.579999999994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182798.41999999998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240691.90999999997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472208.45999999996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3396952.77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391297.2900000001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328139.84000000003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197249.53999999995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283754.84999999998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52448.51999999999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742026.32000000007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11662.340000000002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196881.00000000003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914920.31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81504.989999999991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212622.3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272719.05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119840.99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259399.26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185522.43999999997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126522.91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155784.51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279016.92000000004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230093.65000000002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7428375.6900000004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1327680.7800000003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1721067.21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4047985.6400000006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41950.36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343125.75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103420.06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2168260.3500000006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1031071.35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216177.57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406921.39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442614.74999999994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534791.78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4263952.8100000005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7328356.6999999993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27276.399999999998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49060.98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9213458.3900000006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786968.95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14394069.819999998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4697210.0799999991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2152108.2800000003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3696774.88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475726.71000000008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736391.93000000017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263476.7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923619.38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756507.26999999967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3154154.6299999994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74799.280000000013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914889.37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432290.58999999997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391431.38999999996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1479626.7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712024.8400000002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44244.49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449583.3600000001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373729.14000000007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393138.22999999992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1275659.6000000001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401148.58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2917337.95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697248.57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594699.58000000007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575550.67000000004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236770.93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134908.75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38667.17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5331270.51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14416022.960000001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42228568.530000009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16857452.810000002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4359748.62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13730771.41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2036870.62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4143689.5800000005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1054749.1700000002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5664930.3399999999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490114.58999999985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156258.89000000001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1578525.65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679733.80999999994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282898.36000000004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3040506.59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1247812.6400000001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3127596.3500000006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167346.70000000001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322685.71999999997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1511815.4500000007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582334.58000000019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377848.23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736692.17999999993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282845.86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111918.52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129672.26000000001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174271.24000000005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31700.710000000006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741808.15999999992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77188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1443188.11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70959591.700000018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14674897.42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2683325.59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2179041.0000000005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54611108.359999999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3190191.6799999997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579496.17999999993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1061857.8600000003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257656846.63999999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533163.25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1405826.4199999997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206953.37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5565407.950000002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78418569.409999996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22010.839999999997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135948.85999999999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581545.48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345249.4800000001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330877.09999999998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Y4kWlD41jQ2GNyXRS16Llr1csVYKdjDpv2wh1ziHdYKZbfy9ywGx6x036Bh6Mg4VfTFK1ZbewZIHOHHLiE70Qg==" saltValue="1s6b9mAXa5y+WIWENKk6jg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2025-05-30T10:47:19Z</dcterms:modified>
</cp:coreProperties>
</file>