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firstSheet="6" activeTab="16"/>
  </bookViews>
  <sheets>
    <sheet name="Pljevlja" sheetId="1" r:id="rId1"/>
    <sheet name="Žabljak" sheetId="2" r:id="rId2"/>
    <sheet name="Nikšić" sheetId="3" r:id="rId3"/>
    <sheet name="Nikšić pravna lica" sheetId="19" r:id="rId4"/>
    <sheet name="Danilovgrad" sheetId="4" r:id="rId5"/>
    <sheet name="Podgorica" sheetId="5" r:id="rId6"/>
    <sheet name="Tuzi" sheetId="6" r:id="rId7"/>
    <sheet name="Cetinje pravna lica" sheetId="7" r:id="rId8"/>
    <sheet name="Ulcinj" sheetId="8" r:id="rId9"/>
    <sheet name="Kotor Pravna lica" sheetId="23" r:id="rId10"/>
    <sheet name="Bijelo Polje" sheetId="9" r:id="rId11"/>
    <sheet name="Mojkovac" sheetId="13" r:id="rId12"/>
    <sheet name="Berane" sheetId="10" r:id="rId13"/>
    <sheet name="Rožaje" sheetId="11" r:id="rId14"/>
    <sheet name="Andrijevica" sheetId="15" r:id="rId15"/>
    <sheet name="Petnjica" sheetId="12" r:id="rId16"/>
    <sheet name="Ukupno" sheetId="18" r:id="rId17"/>
  </sheets>
  <externalReferences>
    <externalReference r:id="rId18"/>
  </externalReferences>
  <definedNames>
    <definedName name="_xlnm._FilterDatabase" localSheetId="4" hidden="1">Danilovgrad!$B$5:$B$86</definedName>
    <definedName name="_xlnm._FilterDatabase" localSheetId="2" hidden="1">Nikšić!$B$4:$B$241</definedName>
    <definedName name="KOOPERANTI">[1]Sheet1!$A:$A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9" l="1"/>
  <c r="D22" i="18"/>
  <c r="I5" i="19" l="1"/>
  <c r="I9" i="10" l="1"/>
  <c r="I30" i="10"/>
  <c r="I11" i="10"/>
  <c r="I16" i="6"/>
  <c r="F10" i="19" l="1"/>
  <c r="D10" i="19"/>
  <c r="H8" i="19"/>
  <c r="I8" i="19" s="1"/>
  <c r="D109" i="1"/>
  <c r="I11" i="1"/>
  <c r="E15" i="18"/>
  <c r="D242" i="3"/>
  <c r="E13" i="18" s="1"/>
  <c r="H241" i="3"/>
  <c r="I241" i="3" s="1"/>
  <c r="H240" i="3"/>
  <c r="I240" i="3" s="1"/>
  <c r="H239" i="3"/>
  <c r="I239" i="3" s="1"/>
  <c r="H238" i="3"/>
  <c r="I238" i="3" s="1"/>
  <c r="H237" i="3"/>
  <c r="I237" i="3" s="1"/>
  <c r="H236" i="3"/>
  <c r="I236" i="3" s="1"/>
  <c r="H235" i="3"/>
  <c r="I235" i="3" s="1"/>
  <c r="H46" i="11"/>
  <c r="H45" i="11"/>
  <c r="E45" i="11"/>
  <c r="H44" i="11"/>
  <c r="E44" i="11"/>
  <c r="H43" i="11"/>
  <c r="E43" i="11"/>
  <c r="H42" i="11"/>
  <c r="E42" i="11"/>
  <c r="H41" i="11"/>
  <c r="E41" i="11"/>
  <c r="H40" i="11"/>
  <c r="E40" i="11"/>
  <c r="H39" i="11"/>
  <c r="E39" i="11"/>
  <c r="H38" i="11"/>
  <c r="E38" i="11"/>
  <c r="H37" i="11"/>
  <c r="E37" i="11"/>
  <c r="H36" i="11"/>
  <c r="E36" i="11"/>
  <c r="H35" i="11"/>
  <c r="E35" i="11"/>
  <c r="H34" i="11"/>
  <c r="E34" i="11"/>
  <c r="E33" i="11"/>
  <c r="H33" i="11" s="1"/>
  <c r="H32" i="11"/>
  <c r="E32" i="11"/>
  <c r="H31" i="11"/>
  <c r="E31" i="11"/>
  <c r="H30" i="11"/>
  <c r="E30" i="11"/>
  <c r="H29" i="11"/>
  <c r="E29" i="11"/>
  <c r="H28" i="11"/>
  <c r="E28" i="11"/>
  <c r="H27" i="11"/>
  <c r="E27" i="11"/>
  <c r="H26" i="11"/>
  <c r="E26" i="11"/>
  <c r="H25" i="11"/>
  <c r="E25" i="11"/>
  <c r="H24" i="11"/>
  <c r="E24" i="11"/>
  <c r="H23" i="11"/>
  <c r="E23" i="11"/>
  <c r="H22" i="11"/>
  <c r="E22" i="11"/>
  <c r="H21" i="11"/>
  <c r="E21" i="11"/>
  <c r="H28" i="12"/>
  <c r="E28" i="12"/>
  <c r="H27" i="12"/>
  <c r="H26" i="12"/>
  <c r="E26" i="12"/>
  <c r="H25" i="12"/>
  <c r="E25" i="12"/>
  <c r="H146" i="9"/>
  <c r="H149" i="9"/>
  <c r="E149" i="9"/>
  <c r="H148" i="9"/>
  <c r="E148" i="9"/>
  <c r="H147" i="9"/>
  <c r="E147" i="9"/>
  <c r="E146" i="9"/>
  <c r="H145" i="9"/>
  <c r="E145" i="9"/>
  <c r="H144" i="9"/>
  <c r="E144" i="9"/>
  <c r="H143" i="9"/>
  <c r="E143" i="9"/>
  <c r="H142" i="9"/>
  <c r="E142" i="9"/>
  <c r="H141" i="9"/>
  <c r="E141" i="9"/>
  <c r="H140" i="9"/>
  <c r="E140" i="9"/>
  <c r="H139" i="9"/>
  <c r="E139" i="9"/>
  <c r="H138" i="9"/>
  <c r="E138" i="9"/>
  <c r="H137" i="9"/>
  <c r="E137" i="9"/>
  <c r="H136" i="9"/>
  <c r="E136" i="9"/>
  <c r="H135" i="9"/>
  <c r="E135" i="9"/>
  <c r="H134" i="9"/>
  <c r="E134" i="9"/>
  <c r="H133" i="9"/>
  <c r="H132" i="9"/>
  <c r="E132" i="9"/>
  <c r="H131" i="9"/>
  <c r="E131" i="9"/>
  <c r="H130" i="9"/>
  <c r="E130" i="9"/>
  <c r="H129" i="9"/>
  <c r="E129" i="9"/>
  <c r="H128" i="9"/>
  <c r="E128" i="9"/>
  <c r="H127" i="9"/>
  <c r="E127" i="9"/>
  <c r="H126" i="9"/>
  <c r="E126" i="9"/>
  <c r="H125" i="9"/>
  <c r="E125" i="9"/>
  <c r="H124" i="9"/>
  <c r="E124" i="9"/>
  <c r="H123" i="9"/>
  <c r="E123" i="9"/>
  <c r="H122" i="9"/>
  <c r="E122" i="9"/>
  <c r="H121" i="9"/>
  <c r="E121" i="9"/>
  <c r="H120" i="9"/>
  <c r="H119" i="9"/>
  <c r="E119" i="9"/>
  <c r="H118" i="9"/>
  <c r="E118" i="9"/>
  <c r="H117" i="9"/>
  <c r="E117" i="9"/>
  <c r="H116" i="9"/>
  <c r="E116" i="9"/>
  <c r="H115" i="9"/>
  <c r="E115" i="9"/>
  <c r="H114" i="9"/>
  <c r="E114" i="9"/>
  <c r="H62" i="5"/>
  <c r="H61" i="5"/>
  <c r="H60" i="5"/>
  <c r="H59" i="5"/>
  <c r="H86" i="4"/>
  <c r="I86" i="4" s="1"/>
  <c r="H85" i="4"/>
  <c r="I85" i="4" s="1"/>
  <c r="H84" i="4"/>
  <c r="H83" i="4"/>
  <c r="H82" i="4"/>
  <c r="H81" i="4"/>
  <c r="H80" i="4"/>
  <c r="H79" i="4"/>
  <c r="H78" i="4"/>
  <c r="H77" i="4"/>
  <c r="H76" i="4"/>
  <c r="H75" i="4"/>
  <c r="H58" i="5" l="1"/>
  <c r="H57" i="5"/>
  <c r="H56" i="5"/>
  <c r="H55" i="5"/>
  <c r="H54" i="5"/>
  <c r="H53" i="5"/>
  <c r="H52" i="5"/>
  <c r="H51" i="5"/>
  <c r="H50" i="5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I78" i="4"/>
  <c r="I79" i="4"/>
  <c r="I80" i="4"/>
  <c r="I81" i="4"/>
  <c r="I82" i="4"/>
  <c r="H49" i="5" l="1"/>
  <c r="H48" i="5"/>
  <c r="H105" i="6"/>
  <c r="H104" i="6"/>
  <c r="H103" i="6"/>
  <c r="H102" i="6"/>
  <c r="H101" i="6"/>
  <c r="I101" i="6" s="1"/>
  <c r="H100" i="6"/>
  <c r="I100" i="6" s="1"/>
  <c r="H99" i="6"/>
  <c r="I99" i="6" s="1"/>
  <c r="H98" i="6"/>
  <c r="I98" i="6" s="1"/>
  <c r="H97" i="6"/>
  <c r="I97" i="6" s="1"/>
  <c r="H96" i="6"/>
  <c r="I96" i="6" s="1"/>
  <c r="H95" i="6"/>
  <c r="I95" i="6" s="1"/>
  <c r="H94" i="6"/>
  <c r="I94" i="6" s="1"/>
  <c r="H93" i="6"/>
  <c r="I93" i="6" s="1"/>
  <c r="H92" i="6"/>
  <c r="I92" i="6" s="1"/>
  <c r="H91" i="6"/>
  <c r="I91" i="6" s="1"/>
  <c r="H90" i="6"/>
  <c r="I90" i="6" s="1"/>
  <c r="H89" i="6"/>
  <c r="I89" i="6" s="1"/>
  <c r="H88" i="6"/>
  <c r="I88" i="6" s="1"/>
  <c r="H87" i="6"/>
  <c r="H86" i="6"/>
  <c r="I86" i="6" s="1"/>
  <c r="H85" i="6"/>
  <c r="H84" i="6"/>
  <c r="H83" i="6"/>
  <c r="H82" i="6"/>
  <c r="H81" i="6"/>
  <c r="H80" i="6"/>
  <c r="H79" i="6"/>
  <c r="D106" i="6"/>
  <c r="E106" i="6"/>
  <c r="F106" i="6"/>
  <c r="G106" i="6"/>
  <c r="I87" i="6"/>
  <c r="H12" i="13" l="1"/>
  <c r="H11" i="13"/>
  <c r="H10" i="13"/>
  <c r="H9" i="13"/>
  <c r="H8" i="13"/>
  <c r="H7" i="13"/>
  <c r="H49" i="4"/>
  <c r="H48" i="4"/>
  <c r="H47" i="4"/>
  <c r="H6" i="19"/>
  <c r="H234" i="3"/>
  <c r="H233" i="3"/>
  <c r="H232" i="3"/>
  <c r="H231" i="3"/>
  <c r="H230" i="3"/>
  <c r="H229" i="3"/>
  <c r="H78" i="6" l="1"/>
  <c r="H47" i="5"/>
  <c r="H46" i="5"/>
  <c r="H45" i="5"/>
  <c r="H44" i="5"/>
  <c r="H46" i="4" l="1"/>
  <c r="H45" i="4"/>
  <c r="H44" i="4"/>
  <c r="H43" i="5"/>
  <c r="H42" i="5"/>
  <c r="H77" i="6"/>
  <c r="H76" i="6"/>
  <c r="H75" i="6"/>
  <c r="H74" i="6"/>
  <c r="H41" i="5" l="1"/>
  <c r="H40" i="5"/>
  <c r="H39" i="5"/>
  <c r="H38" i="5"/>
  <c r="H37" i="5"/>
  <c r="H36" i="5"/>
  <c r="H35" i="5" l="1"/>
  <c r="H34" i="5"/>
  <c r="H33" i="5"/>
  <c r="H32" i="5"/>
  <c r="H31" i="5"/>
  <c r="H30" i="5"/>
  <c r="H29" i="5"/>
  <c r="H28" i="5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 l="1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H7" i="11"/>
  <c r="H6" i="11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H7" i="19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43" i="4"/>
  <c r="H42" i="4"/>
  <c r="H41" i="4"/>
  <c r="H40" i="4"/>
  <c r="H39" i="4"/>
  <c r="H38" i="4"/>
  <c r="I38" i="4" s="1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113" i="9"/>
  <c r="H112" i="9"/>
  <c r="H111" i="9"/>
  <c r="H110" i="9"/>
  <c r="H109" i="9"/>
  <c r="H108" i="9"/>
  <c r="H107" i="9"/>
  <c r="H106" i="9"/>
  <c r="H105" i="9"/>
  <c r="H104" i="9"/>
  <c r="H103" i="9"/>
  <c r="H102" i="9"/>
  <c r="H101" i="9"/>
  <c r="H100" i="9"/>
  <c r="H99" i="9"/>
  <c r="H98" i="9"/>
  <c r="H97" i="9"/>
  <c r="H96" i="9"/>
  <c r="H95" i="9"/>
  <c r="H94" i="9"/>
  <c r="H93" i="9"/>
  <c r="H92" i="9"/>
  <c r="H91" i="9"/>
  <c r="H90" i="9"/>
  <c r="H89" i="9"/>
  <c r="H88" i="9"/>
  <c r="H87" i="9"/>
  <c r="H86" i="9"/>
  <c r="H85" i="9"/>
  <c r="H84" i="9"/>
  <c r="H83" i="9"/>
  <c r="H82" i="9"/>
  <c r="H81" i="9"/>
  <c r="H80" i="9"/>
  <c r="H79" i="9"/>
  <c r="H78" i="9"/>
  <c r="H77" i="9"/>
  <c r="H76" i="9"/>
  <c r="H75" i="9"/>
  <c r="H74" i="9"/>
  <c r="H73" i="9"/>
  <c r="H72" i="9"/>
  <c r="H71" i="9"/>
  <c r="H70" i="9"/>
  <c r="H69" i="9"/>
  <c r="H68" i="9"/>
  <c r="H67" i="9"/>
  <c r="H66" i="9"/>
  <c r="H65" i="9"/>
  <c r="H64" i="9"/>
  <c r="H63" i="9"/>
  <c r="H62" i="9"/>
  <c r="H61" i="9"/>
  <c r="H60" i="9"/>
  <c r="H59" i="9"/>
  <c r="H58" i="9"/>
  <c r="H57" i="9"/>
  <c r="H56" i="9"/>
  <c r="H55" i="9"/>
  <c r="H54" i="9"/>
  <c r="H53" i="9"/>
  <c r="H52" i="9"/>
  <c r="H51" i="9"/>
  <c r="H50" i="9"/>
  <c r="H49" i="9"/>
  <c r="H48" i="9"/>
  <c r="H47" i="9"/>
  <c r="H46" i="9"/>
  <c r="H45" i="9"/>
  <c r="H44" i="9"/>
  <c r="H44" i="10"/>
  <c r="H43" i="10"/>
  <c r="H42" i="10"/>
  <c r="H41" i="10"/>
  <c r="H108" i="1" l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18" i="6"/>
  <c r="H17" i="6"/>
  <c r="H10" i="5" l="1"/>
  <c r="H7" i="12" l="1"/>
  <c r="H42" i="1" l="1"/>
  <c r="H31" i="1"/>
  <c r="H32" i="1"/>
  <c r="H33" i="1"/>
  <c r="H34" i="1"/>
  <c r="H35" i="1"/>
  <c r="H36" i="1"/>
  <c r="H37" i="1"/>
  <c r="H38" i="1"/>
  <c r="H39" i="1"/>
  <c r="H40" i="1"/>
  <c r="H41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30" i="1"/>
  <c r="H29" i="1"/>
  <c r="H5" i="7" l="1"/>
  <c r="H9" i="19"/>
  <c r="I9" i="19" s="1"/>
  <c r="I43" i="10" l="1"/>
  <c r="I44" i="10"/>
  <c r="H39" i="10"/>
  <c r="H40" i="10"/>
  <c r="H38" i="10"/>
  <c r="H6" i="12" l="1"/>
  <c r="H37" i="10"/>
  <c r="H36" i="10"/>
  <c r="H35" i="10"/>
  <c r="H34" i="10"/>
  <c r="H33" i="10"/>
  <c r="H32" i="10"/>
  <c r="H31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0" i="10"/>
  <c r="H8" i="10"/>
  <c r="H7" i="10"/>
  <c r="H6" i="10"/>
  <c r="H15" i="6" l="1"/>
  <c r="H14" i="6"/>
  <c r="H13" i="6"/>
  <c r="H12" i="6"/>
  <c r="H11" i="6"/>
  <c r="H10" i="6"/>
  <c r="H9" i="6"/>
  <c r="H8" i="6"/>
  <c r="H7" i="6"/>
  <c r="H6" i="6"/>
  <c r="H106" i="6" l="1"/>
  <c r="H10" i="2"/>
  <c r="H9" i="2"/>
  <c r="H8" i="2"/>
  <c r="H7" i="2"/>
  <c r="H6" i="2"/>
  <c r="H9" i="4"/>
  <c r="H8" i="4"/>
  <c r="H9" i="5"/>
  <c r="H8" i="5"/>
  <c r="H7" i="5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E43" i="8" l="1"/>
  <c r="F43" i="8"/>
  <c r="G43" i="8"/>
  <c r="D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6" i="5"/>
  <c r="H7" i="4"/>
  <c r="H6" i="4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6" i="13"/>
  <c r="I6" i="13" s="1"/>
  <c r="H43" i="9"/>
  <c r="H42" i="9"/>
  <c r="H41" i="9"/>
  <c r="H40" i="9"/>
  <c r="H39" i="9"/>
  <c r="H38" i="9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0" i="1"/>
  <c r="H9" i="1" l="1"/>
  <c r="H8" i="1"/>
  <c r="H7" i="1"/>
  <c r="H6" i="1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I23" i="12" l="1"/>
  <c r="I24" i="12"/>
  <c r="I25" i="12"/>
  <c r="I26" i="12"/>
  <c r="I27" i="12"/>
  <c r="I28" i="12"/>
  <c r="I33" i="11"/>
  <c r="I34" i="11"/>
  <c r="I35" i="11"/>
  <c r="I36" i="11"/>
  <c r="I37" i="11"/>
  <c r="I38" i="11"/>
  <c r="I39" i="11"/>
  <c r="I40" i="11"/>
  <c r="I41" i="11"/>
  <c r="I31" i="10"/>
  <c r="I32" i="10"/>
  <c r="I33" i="10"/>
  <c r="I34" i="10"/>
  <c r="I35" i="10"/>
  <c r="I36" i="10"/>
  <c r="I37" i="10"/>
  <c r="I38" i="10"/>
  <c r="I8" i="10"/>
  <c r="I10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9" i="10"/>
  <c r="I40" i="10"/>
  <c r="I41" i="10"/>
  <c r="I42" i="10"/>
  <c r="I8" i="13"/>
  <c r="I9" i="13"/>
  <c r="I10" i="13"/>
  <c r="I6" i="23"/>
  <c r="I41" i="6"/>
  <c r="I42" i="6"/>
  <c r="I43" i="6"/>
  <c r="I44" i="6"/>
  <c r="I45" i="6"/>
  <c r="I46" i="6"/>
  <c r="I12" i="5"/>
  <c r="I13" i="5"/>
  <c r="I14" i="5"/>
  <c r="I15" i="5"/>
  <c r="I16" i="5"/>
  <c r="I17" i="5"/>
  <c r="I18" i="5"/>
  <c r="I19" i="5"/>
  <c r="I20" i="5"/>
  <c r="I21" i="5"/>
  <c r="I69" i="4"/>
  <c r="I70" i="4"/>
  <c r="I71" i="4"/>
  <c r="I72" i="4"/>
  <c r="I73" i="4"/>
  <c r="I74" i="4"/>
  <c r="I75" i="4"/>
  <c r="I76" i="4"/>
  <c r="I77" i="4"/>
  <c r="I215" i="3"/>
  <c r="I216" i="3"/>
  <c r="I217" i="3"/>
  <c r="I218" i="3"/>
  <c r="I219" i="3"/>
  <c r="I220" i="3"/>
  <c r="I221" i="3"/>
  <c r="I222" i="3"/>
  <c r="I223" i="3"/>
  <c r="I224" i="3"/>
  <c r="I225" i="3"/>
  <c r="I226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7" i="2"/>
  <c r="I8" i="2"/>
  <c r="I9" i="2"/>
  <c r="I10" i="2"/>
  <c r="I33" i="1"/>
  <c r="I34" i="1"/>
  <c r="I35" i="1"/>
  <c r="I36" i="1"/>
  <c r="I37" i="1"/>
  <c r="I38" i="1"/>
  <c r="I39" i="1"/>
  <c r="I40" i="1"/>
  <c r="I41" i="1"/>
  <c r="I42" i="1"/>
  <c r="I43" i="1"/>
  <c r="I44" i="1"/>
  <c r="I12" i="1"/>
  <c r="I13" i="1"/>
  <c r="I14" i="1"/>
  <c r="I15" i="1"/>
  <c r="I16" i="1"/>
  <c r="I17" i="1"/>
  <c r="I18" i="1"/>
  <c r="I19" i="1"/>
  <c r="I20" i="1"/>
  <c r="I21" i="1"/>
  <c r="I22" i="1"/>
  <c r="I23" i="1"/>
  <c r="I104" i="6" l="1"/>
  <c r="D63" i="5" l="1"/>
  <c r="G63" i="5"/>
  <c r="I83" i="4" l="1"/>
  <c r="I84" i="4"/>
  <c r="I45" i="11" l="1"/>
  <c r="I43" i="11"/>
  <c r="I42" i="11"/>
  <c r="I44" i="11"/>
  <c r="H6" i="15" l="1"/>
  <c r="I39" i="8" l="1"/>
  <c r="I40" i="8"/>
  <c r="I41" i="8"/>
  <c r="I42" i="8"/>
  <c r="H43" i="8" l="1"/>
  <c r="I102" i="6"/>
  <c r="I84" i="6"/>
  <c r="I82" i="6"/>
  <c r="I81" i="6"/>
  <c r="I79" i="6"/>
  <c r="I78" i="6"/>
  <c r="I80" i="6"/>
  <c r="I83" i="6"/>
  <c r="I85" i="6"/>
  <c r="H63" i="5" l="1"/>
  <c r="E7" i="23" l="1"/>
  <c r="F10" i="18" s="1"/>
  <c r="I20" i="12"/>
  <c r="I21" i="12"/>
  <c r="I22" i="12"/>
  <c r="I16" i="11"/>
  <c r="I17" i="11"/>
  <c r="I18" i="11"/>
  <c r="I19" i="11"/>
  <c r="I20" i="11"/>
  <c r="I21" i="11"/>
  <c r="I22" i="11"/>
  <c r="I23" i="11"/>
  <c r="I24" i="11"/>
  <c r="I25" i="11"/>
  <c r="I26" i="11"/>
  <c r="I27" i="11"/>
  <c r="I11" i="13"/>
  <c r="I12" i="13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9" i="6"/>
  <c r="I10" i="6"/>
  <c r="I11" i="6"/>
  <c r="I12" i="6"/>
  <c r="I13" i="6"/>
  <c r="I14" i="6"/>
  <c r="I15" i="6"/>
  <c r="I17" i="6"/>
  <c r="I18" i="6"/>
  <c r="I19" i="6"/>
  <c r="I20" i="6"/>
  <c r="I21" i="6"/>
  <c r="I22" i="6"/>
  <c r="I23" i="6"/>
  <c r="I24" i="6"/>
  <c r="I25" i="6"/>
  <c r="I26" i="6"/>
  <c r="I27" i="6"/>
  <c r="I22" i="5"/>
  <c r="I23" i="5"/>
  <c r="I24" i="5"/>
  <c r="I25" i="5"/>
  <c r="I26" i="5"/>
  <c r="I27" i="5"/>
  <c r="I28" i="5"/>
  <c r="I29" i="5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12" i="3"/>
  <c r="I34" i="3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24" i="1"/>
  <c r="I25" i="1"/>
  <c r="I26" i="1"/>
  <c r="H11" i="2" l="1"/>
  <c r="G150" i="9"/>
  <c r="F150" i="9"/>
  <c r="F63" i="5"/>
  <c r="E63" i="5"/>
  <c r="D87" i="4"/>
  <c r="E11" i="18" s="1"/>
  <c r="F87" i="4"/>
  <c r="H87" i="4"/>
  <c r="G87" i="4"/>
  <c r="H242" i="3"/>
  <c r="G242" i="3"/>
  <c r="H13" i="18" s="1"/>
  <c r="F242" i="3"/>
  <c r="G13" i="18" s="1"/>
  <c r="D29" i="12" l="1"/>
  <c r="J6" i="23"/>
  <c r="J7" i="23" s="1"/>
  <c r="I10" i="18" s="1"/>
  <c r="E10" i="19"/>
  <c r="D150" i="9" l="1"/>
  <c r="E20" i="18"/>
  <c r="E109" i="1"/>
  <c r="F109" i="1"/>
  <c r="G109" i="1"/>
  <c r="H109" i="1" l="1"/>
  <c r="E150" i="9" l="1"/>
  <c r="I28" i="11" l="1"/>
  <c r="I29" i="11"/>
  <c r="I30" i="11"/>
  <c r="H150" i="9" l="1"/>
  <c r="I10" i="5"/>
  <c r="I10" i="8" l="1"/>
  <c r="I14" i="8"/>
  <c r="I18" i="8"/>
  <c r="I22" i="8"/>
  <c r="I26" i="8"/>
  <c r="I30" i="8"/>
  <c r="I34" i="8"/>
  <c r="I38" i="8"/>
  <c r="I6" i="8"/>
  <c r="I37" i="8"/>
  <c r="I36" i="8"/>
  <c r="I35" i="8"/>
  <c r="I33" i="8"/>
  <c r="I32" i="8"/>
  <c r="I31" i="8"/>
  <c r="I29" i="8"/>
  <c r="I28" i="8"/>
  <c r="I27" i="8"/>
  <c r="I25" i="8"/>
  <c r="I24" i="8"/>
  <c r="I23" i="8"/>
  <c r="I21" i="8"/>
  <c r="I20" i="8"/>
  <c r="I19" i="8"/>
  <c r="I17" i="8"/>
  <c r="I16" i="8"/>
  <c r="I15" i="8"/>
  <c r="I13" i="8"/>
  <c r="I12" i="8"/>
  <c r="I11" i="8"/>
  <c r="I9" i="8"/>
  <c r="I8" i="8"/>
  <c r="I7" i="8"/>
  <c r="I43" i="8" l="1"/>
  <c r="I7" i="18" s="1"/>
  <c r="I19" i="12"/>
  <c r="I7" i="13"/>
  <c r="I13" i="13" s="1"/>
  <c r="I19" i="18" s="1"/>
  <c r="I28" i="9"/>
  <c r="I29" i="9"/>
  <c r="I30" i="9"/>
  <c r="I31" i="9"/>
  <c r="I32" i="9"/>
  <c r="I33" i="9"/>
  <c r="I57" i="5"/>
  <c r="I58" i="5"/>
  <c r="I59" i="5"/>
  <c r="I60" i="5"/>
  <c r="I61" i="5"/>
  <c r="I62" i="5"/>
  <c r="I33" i="6" l="1"/>
  <c r="I87" i="1" l="1"/>
  <c r="I85" i="1"/>
  <c r="I84" i="1"/>
  <c r="I83" i="1"/>
  <c r="I80" i="1"/>
  <c r="I79" i="1"/>
  <c r="I75" i="1"/>
  <c r="I71" i="1"/>
  <c r="I56" i="1"/>
  <c r="I54" i="1"/>
  <c r="I53" i="1"/>
  <c r="I51" i="1"/>
  <c r="I50" i="1"/>
  <c r="I49" i="1"/>
  <c r="I48" i="1"/>
  <c r="I46" i="1"/>
  <c r="I52" i="1"/>
  <c r="I55" i="1"/>
  <c r="I72" i="1"/>
  <c r="I73" i="1"/>
  <c r="I74" i="1"/>
  <c r="I76" i="1"/>
  <c r="I77" i="1"/>
  <c r="I78" i="1"/>
  <c r="I81" i="1"/>
  <c r="I82" i="1"/>
  <c r="I86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45" i="1"/>
  <c r="I47" i="1"/>
  <c r="I31" i="1" l="1"/>
  <c r="I30" i="1"/>
  <c r="I29" i="1"/>
  <c r="I27" i="1"/>
  <c r="I10" i="1"/>
  <c r="I9" i="1"/>
  <c r="I7" i="1"/>
  <c r="I8" i="1"/>
  <c r="I28" i="1"/>
  <c r="I32" i="1"/>
  <c r="I121" i="3" l="1"/>
  <c r="I122" i="3"/>
  <c r="I123" i="3"/>
  <c r="I56" i="5" l="1"/>
  <c r="I55" i="5" l="1"/>
  <c r="I54" i="5"/>
  <c r="I53" i="5"/>
  <c r="I52" i="5"/>
  <c r="I51" i="5"/>
  <c r="I50" i="5"/>
  <c r="I49" i="5"/>
  <c r="I48" i="5"/>
  <c r="I47" i="5"/>
  <c r="I74" i="6"/>
  <c r="I77" i="6"/>
  <c r="I105" i="6"/>
  <c r="I103" i="6"/>
  <c r="I76" i="6"/>
  <c r="I75" i="6"/>
  <c r="I73" i="6"/>
  <c r="I72" i="6"/>
  <c r="I71" i="6"/>
  <c r="I70" i="6"/>
  <c r="I45" i="5"/>
  <c r="I46" i="5"/>
  <c r="I233" i="3"/>
  <c r="I234" i="3"/>
  <c r="I52" i="6"/>
  <c r="I53" i="6"/>
  <c r="I60" i="6"/>
  <c r="I61" i="6"/>
  <c r="I68" i="6"/>
  <c r="I69" i="6"/>
  <c r="I67" i="6"/>
  <c r="I66" i="6"/>
  <c r="I65" i="6"/>
  <c r="I64" i="6"/>
  <c r="I63" i="6"/>
  <c r="I62" i="6"/>
  <c r="I59" i="6"/>
  <c r="I58" i="6"/>
  <c r="I57" i="6"/>
  <c r="I56" i="6"/>
  <c r="I55" i="6"/>
  <c r="I54" i="6"/>
  <c r="I51" i="6"/>
  <c r="I50" i="6"/>
  <c r="I49" i="6"/>
  <c r="I48" i="6"/>
  <c r="I47" i="6"/>
  <c r="I44" i="5"/>
  <c r="I43" i="5"/>
  <c r="I42" i="5"/>
  <c r="I41" i="5"/>
  <c r="I40" i="5"/>
  <c r="I39" i="5"/>
  <c r="I38" i="5"/>
  <c r="I37" i="5"/>
  <c r="I36" i="5"/>
  <c r="I35" i="5"/>
  <c r="I34" i="5"/>
  <c r="I33" i="5"/>
  <c r="I18" i="12"/>
  <c r="E29" i="12"/>
  <c r="F29" i="12"/>
  <c r="G29" i="12"/>
  <c r="D45" i="10"/>
  <c r="E14" i="18" s="1"/>
  <c r="E45" i="10"/>
  <c r="F45" i="10"/>
  <c r="G45" i="10"/>
  <c r="H45" i="10" l="1"/>
  <c r="H29" i="12" l="1"/>
  <c r="I7" i="23" l="1"/>
  <c r="I5" i="7" l="1"/>
  <c r="I6" i="7" s="1"/>
  <c r="I12" i="18" s="1"/>
  <c r="I6" i="10" l="1"/>
  <c r="A2" i="19"/>
  <c r="I6" i="2" l="1"/>
  <c r="I11" i="2" s="1"/>
  <c r="I21" i="18" s="1"/>
  <c r="I6" i="1"/>
  <c r="I109" i="1" s="1"/>
  <c r="I20" i="18" s="1"/>
  <c r="D11" i="2" l="1"/>
  <c r="E21" i="18" s="1"/>
  <c r="I232" i="3"/>
  <c r="D47" i="11" l="1"/>
  <c r="E16" i="18" s="1"/>
  <c r="E47" i="11"/>
  <c r="F47" i="11"/>
  <c r="G47" i="11"/>
  <c r="I147" i="9"/>
  <c r="I149" i="9"/>
  <c r="I148" i="9"/>
  <c r="I146" i="9"/>
  <c r="I7" i="10"/>
  <c r="I45" i="10" s="1"/>
  <c r="I14" i="18" s="1"/>
  <c r="I102" i="9" l="1"/>
  <c r="I106" i="9"/>
  <c r="I110" i="9"/>
  <c r="I113" i="9"/>
  <c r="I112" i="9"/>
  <c r="I111" i="9"/>
  <c r="I109" i="9"/>
  <c r="I108" i="9"/>
  <c r="I107" i="9"/>
  <c r="I105" i="9"/>
  <c r="I104" i="9"/>
  <c r="I103" i="9"/>
  <c r="I101" i="9"/>
  <c r="I98" i="9"/>
  <c r="I97" i="9"/>
  <c r="I94" i="9"/>
  <c r="I93" i="9"/>
  <c r="I90" i="9"/>
  <c r="I89" i="9"/>
  <c r="I86" i="9"/>
  <c r="I85" i="9"/>
  <c r="I82" i="9"/>
  <c r="I81" i="9"/>
  <c r="I78" i="9"/>
  <c r="I77" i="9"/>
  <c r="I74" i="9"/>
  <c r="I73" i="9"/>
  <c r="I75" i="9"/>
  <c r="I76" i="9"/>
  <c r="I79" i="9"/>
  <c r="I80" i="9"/>
  <c r="I83" i="9"/>
  <c r="I84" i="9"/>
  <c r="I87" i="9"/>
  <c r="I88" i="9"/>
  <c r="I91" i="9"/>
  <c r="I92" i="9"/>
  <c r="I95" i="9"/>
  <c r="I96" i="9"/>
  <c r="I99" i="9"/>
  <c r="I100" i="9"/>
  <c r="I11" i="5"/>
  <c r="I9" i="5"/>
  <c r="I8" i="5"/>
  <c r="I7" i="5"/>
  <c r="I5" i="3"/>
  <c r="I13" i="12"/>
  <c r="I15" i="12"/>
  <c r="I14" i="12"/>
  <c r="I7" i="6" l="1"/>
  <c r="I8" i="6"/>
  <c r="I6" i="6"/>
  <c r="I9" i="11" l="1"/>
  <c r="I10" i="11"/>
  <c r="I13" i="11"/>
  <c r="I14" i="11"/>
  <c r="I31" i="11"/>
  <c r="I32" i="11"/>
  <c r="I6" i="11"/>
  <c r="I7" i="11"/>
  <c r="I8" i="11"/>
  <c r="I11" i="11"/>
  <c r="I12" i="11"/>
  <c r="I15" i="11"/>
  <c r="I16" i="12"/>
  <c r="I17" i="12"/>
  <c r="I7" i="12"/>
  <c r="I8" i="12"/>
  <c r="I9" i="12"/>
  <c r="I10" i="12"/>
  <c r="I11" i="12"/>
  <c r="I12" i="12"/>
  <c r="I6" i="12"/>
  <c r="I9" i="9"/>
  <c r="I37" i="9"/>
  <c r="I41" i="9"/>
  <c r="I45" i="9"/>
  <c r="I49" i="9"/>
  <c r="I53" i="9"/>
  <c r="I57" i="9"/>
  <c r="I61" i="9"/>
  <c r="I65" i="9"/>
  <c r="I66" i="9"/>
  <c r="I67" i="9"/>
  <c r="I68" i="9"/>
  <c r="I69" i="9"/>
  <c r="I70" i="9"/>
  <c r="I71" i="9"/>
  <c r="I72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I142" i="9"/>
  <c r="I143" i="9"/>
  <c r="I144" i="9"/>
  <c r="I145" i="9"/>
  <c r="I6" i="9"/>
  <c r="I7" i="9"/>
  <c r="I8" i="9"/>
  <c r="I10" i="9"/>
  <c r="I11" i="9"/>
  <c r="I12" i="9"/>
  <c r="I34" i="9"/>
  <c r="I35" i="9"/>
  <c r="I36" i="9"/>
  <c r="I38" i="9"/>
  <c r="I39" i="9"/>
  <c r="I40" i="9"/>
  <c r="I42" i="9"/>
  <c r="I43" i="9"/>
  <c r="I44" i="9"/>
  <c r="I46" i="9"/>
  <c r="I47" i="9"/>
  <c r="I48" i="9"/>
  <c r="I50" i="9"/>
  <c r="I51" i="9"/>
  <c r="I52" i="9"/>
  <c r="I54" i="9"/>
  <c r="I55" i="9"/>
  <c r="I56" i="9"/>
  <c r="I58" i="9"/>
  <c r="I59" i="9"/>
  <c r="I60" i="9"/>
  <c r="I62" i="9"/>
  <c r="I63" i="9"/>
  <c r="I64" i="9"/>
  <c r="I29" i="12" l="1"/>
  <c r="I17" i="18" s="1"/>
  <c r="H47" i="11"/>
  <c r="I28" i="6"/>
  <c r="I29" i="6"/>
  <c r="I30" i="6"/>
  <c r="I31" i="6"/>
  <c r="I32" i="6"/>
  <c r="I34" i="6"/>
  <c r="I35" i="6"/>
  <c r="I151" i="3"/>
  <c r="D13" i="13" l="1"/>
  <c r="I29" i="4" l="1"/>
  <c r="G18" i="18" l="1"/>
  <c r="F18" i="18"/>
  <c r="E18" i="18"/>
  <c r="E17" i="18"/>
  <c r="F15" i="18"/>
  <c r="G15" i="18"/>
  <c r="H15" i="18"/>
  <c r="H16" i="18"/>
  <c r="G16" i="18"/>
  <c r="E19" i="18"/>
  <c r="F19" i="18"/>
  <c r="D7" i="23"/>
  <c r="E10" i="18" s="1"/>
  <c r="G7" i="18"/>
  <c r="H7" i="18"/>
  <c r="E7" i="18"/>
  <c r="E9" i="18"/>
  <c r="H9" i="18"/>
  <c r="E8" i="18"/>
  <c r="F8" i="18"/>
  <c r="H8" i="18"/>
  <c r="G8" i="18"/>
  <c r="I7" i="19" l="1"/>
  <c r="I231" i="3"/>
  <c r="I230" i="3"/>
  <c r="I229" i="3"/>
  <c r="I228" i="3"/>
  <c r="I227" i="3"/>
  <c r="I6" i="15" l="1"/>
  <c r="I7" i="15" s="1"/>
  <c r="I15" i="18" l="1"/>
  <c r="I214" i="3"/>
  <c r="I213" i="3"/>
  <c r="I212" i="3"/>
  <c r="I211" i="3"/>
  <c r="I210" i="3"/>
  <c r="I209" i="3"/>
  <c r="I208" i="3"/>
  <c r="I207" i="3"/>
  <c r="I206" i="3"/>
  <c r="I205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E242" i="3" l="1"/>
  <c r="F13" i="18" s="1"/>
  <c r="I46" i="11"/>
  <c r="I47" i="11" s="1"/>
  <c r="I16" i="18" s="1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7" i="4"/>
  <c r="I36" i="4"/>
  <c r="I35" i="4"/>
  <c r="I34" i="4"/>
  <c r="I33" i="4"/>
  <c r="I32" i="4"/>
  <c r="I31" i="4"/>
  <c r="I30" i="4"/>
  <c r="H18" i="18"/>
  <c r="F13" i="13" l="1"/>
  <c r="G19" i="18" s="1"/>
  <c r="G13" i="13"/>
  <c r="H19" i="18" s="1"/>
  <c r="F20" i="18"/>
  <c r="G20" i="18"/>
  <c r="H20" i="18"/>
  <c r="I162" i="3" l="1"/>
  <c r="I32" i="5"/>
  <c r="I161" i="3" l="1"/>
  <c r="I160" i="3"/>
  <c r="I159" i="3"/>
  <c r="I158" i="3"/>
  <c r="I157" i="3"/>
  <c r="I6" i="19"/>
  <c r="I10" i="19" s="1"/>
  <c r="H13" i="13" l="1"/>
  <c r="F7" i="18" l="1"/>
  <c r="I31" i="5"/>
  <c r="I156" i="3"/>
  <c r="I155" i="3"/>
  <c r="I154" i="3"/>
  <c r="I153" i="3"/>
  <c r="I152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11" i="3"/>
  <c r="I10" i="3"/>
  <c r="I9" i="3"/>
  <c r="I8" i="3"/>
  <c r="I7" i="3"/>
  <c r="I6" i="3"/>
  <c r="I242" i="3" l="1"/>
  <c r="I13" i="18" s="1"/>
  <c r="I5" i="9"/>
  <c r="I150" i="9" s="1"/>
  <c r="I18" i="18" s="1"/>
  <c r="I30" i="5"/>
  <c r="I7" i="4"/>
  <c r="I8" i="4"/>
  <c r="I9" i="4"/>
  <c r="I10" i="4"/>
  <c r="I11" i="4"/>
  <c r="I12" i="4"/>
  <c r="I13" i="4"/>
  <c r="I6" i="4"/>
  <c r="I40" i="6"/>
  <c r="I39" i="6"/>
  <c r="I87" i="4" l="1"/>
  <c r="I11" i="18" s="1"/>
  <c r="H7" i="23"/>
  <c r="G7" i="23"/>
  <c r="H10" i="18" s="1"/>
  <c r="F7" i="23"/>
  <c r="G10" i="18" s="1"/>
  <c r="I36" i="6" l="1"/>
  <c r="I37" i="6"/>
  <c r="I38" i="6"/>
  <c r="I106" i="6" l="1"/>
  <c r="I9" i="18" s="1"/>
  <c r="I6" i="5"/>
  <c r="I63" i="5" s="1"/>
  <c r="I8" i="18" s="1"/>
  <c r="I22" i="18" l="1"/>
  <c r="G17" i="18"/>
  <c r="F17" i="18"/>
  <c r="H17" i="18"/>
  <c r="F16" i="18" l="1"/>
  <c r="E87" i="4" l="1"/>
  <c r="F11" i="18" s="1"/>
  <c r="G11" i="18"/>
  <c r="H11" i="18"/>
  <c r="F14" i="18" l="1"/>
  <c r="G14" i="18"/>
  <c r="H14" i="18"/>
  <c r="G9" i="18" l="1"/>
  <c r="H10" i="19" l="1"/>
  <c r="G10" i="19"/>
  <c r="G11" i="2"/>
  <c r="H21" i="18" s="1"/>
  <c r="F11" i="2"/>
  <c r="G21" i="18" s="1"/>
  <c r="E11" i="2" l="1"/>
  <c r="F21" i="18" s="1"/>
  <c r="F9" i="18" l="1"/>
  <c r="D7" i="15" l="1"/>
  <c r="F7" i="15"/>
  <c r="G7" i="15"/>
  <c r="H7" i="15"/>
  <c r="D6" i="7" l="1"/>
  <c r="E12" i="18" s="1"/>
  <c r="E22" i="18" s="1"/>
  <c r="E6" i="7"/>
  <c r="F12" i="18" s="1"/>
  <c r="F22" i="18" s="1"/>
  <c r="F6" i="7"/>
  <c r="G12" i="18" s="1"/>
  <c r="G22" i="18" s="1"/>
  <c r="G6" i="7"/>
  <c r="H12" i="18" s="1"/>
  <c r="H22" i="18" s="1"/>
  <c r="H6" i="7" l="1"/>
</calcChain>
</file>

<file path=xl/sharedStrings.xml><?xml version="1.0" encoding="utf-8"?>
<sst xmlns="http://schemas.openxmlformats.org/spreadsheetml/2006/main" count="1949" uniqueCount="931">
  <si>
    <t>Broj</t>
  </si>
  <si>
    <t>Prezime i ime</t>
  </si>
  <si>
    <t>Opština</t>
  </si>
  <si>
    <t xml:space="preserve">Ukupna Količina </t>
  </si>
  <si>
    <t xml:space="preserve">Farma Miljanic </t>
  </si>
  <si>
    <t>UKUPNO ZA ISPLATU</t>
  </si>
  <si>
    <t>Bijelo Polje</t>
  </si>
  <si>
    <t>Petnjica</t>
  </si>
  <si>
    <t>Sim mlek</t>
  </si>
  <si>
    <t>Danilovgrad</t>
  </si>
  <si>
    <t>Mojkovac</t>
  </si>
  <si>
    <t>Pljevlja</t>
  </si>
  <si>
    <t>Podgorica</t>
  </si>
  <si>
    <t>Tuzi</t>
  </si>
  <si>
    <t>Nikšić</t>
  </si>
  <si>
    <t>Žabljak</t>
  </si>
  <si>
    <t>Cetinje</t>
  </si>
  <si>
    <t>Ulcinj</t>
  </si>
  <si>
    <t>UKUPNO</t>
  </si>
  <si>
    <t>Berane</t>
  </si>
  <si>
    <t>Red. br.</t>
  </si>
  <si>
    <t>Andrijevica</t>
  </si>
  <si>
    <t>Rožaje</t>
  </si>
  <si>
    <t>Broj kooperanata</t>
  </si>
  <si>
    <t>Gazdinstvo Butorović</t>
  </si>
  <si>
    <t>Arabis doo</t>
  </si>
  <si>
    <t>Ukupno bez Laboratorije</t>
  </si>
  <si>
    <t>Niksen - Čavor</t>
  </si>
  <si>
    <t>MILANKA DEDOVIĆ</t>
  </si>
  <si>
    <t>ANDRIJEVICA</t>
  </si>
  <si>
    <t>Kotor</t>
  </si>
  <si>
    <t>CAR INVEST</t>
  </si>
  <si>
    <t xml:space="preserve"> PODRŠKA RAZVOJU TRŽIŠNE PROIZVODNJE MLIJEKA - OPŠTINA PLJEVLJA - APRIL 2021</t>
  </si>
  <si>
    <t xml:space="preserve"> PODRŠKA RAZVOJU TRŽIŠNE PROIZVODNJE MLIJEKA - OPŠTINA ŽABLJAK - APRIL 2021</t>
  </si>
  <si>
    <t>PODRŠKA RAZVOJU TRŽIŠNE PROIZVODNJE MLIJEKA - OPŠTINA NIKŠIĆ - APRIL 2021</t>
  </si>
  <si>
    <t>PODRŠKA RAZVOJU TRŽIŠNE PROIZVODNJE MLIJEKA - OPŠTINA DANILOVGRAD - APRIL 2021</t>
  </si>
  <si>
    <t>PODRŠKA RAZVOJU TRŽIŠNE PROIZVODNJE MLIJEKA - OPŠTINA PODGORICA - APRIL 2021</t>
  </si>
  <si>
    <t>PODRŠKA RAZVOJU TRŽIŠNE PROIZVODNJE MLIJEKA - OPŠTINA TUZI - APRIL 2021</t>
  </si>
  <si>
    <t>PODRŠKA RAZVOJU TRŽIŠNE PROIZVODNJE MLIJEKA - OPŠTINA CETINJE - PRAVNA LICA - APRIL 2021</t>
  </si>
  <si>
    <t xml:space="preserve"> PODRŠKA RAZVOJU TRŽIŠNE PROIZVODNJE MLIJEKA - OPŠTINA ULCINJ - APRIL 2021</t>
  </si>
  <si>
    <t xml:space="preserve"> PODRŠKA RAZVOJU TRŽIŠNE PROIZVODNJE MLIJEKA - OPŠTINA KOTOR - PRAVNA LICA - APRIL 2021</t>
  </si>
  <si>
    <t xml:space="preserve"> PODRŠKA RAZVOJU TRŽIŠNE PROIZVODNJE MLIJEKA - OPŠTINA BIJELO POLJE - APRIL 2021</t>
  </si>
  <si>
    <t xml:space="preserve"> PODRŠKA RAZVOJU TRŽIŠNE PROIZVODNJE MLIJEKA - OPŠTINA MOJKOVAC - APRIL 2021</t>
  </si>
  <si>
    <t>PODRŠKA RAZVOJU TRŽIŠNE PROIZVODNJE MLIJEKA - OPŠTINA BERANE - APRIL 2021</t>
  </si>
  <si>
    <t>PODRŠKA RAZVOJU TRŽIŠNE PROIZVODNJE MLIJEKA - OPŠTINA ROŽAJE - APRIL 2021</t>
  </si>
  <si>
    <t>PODRŠKA RAZVOJU TRŽIŠNE PROIZVODNJE MLIJEKA - OPŠTINA ANDRIJEVICA - APRIL 2021</t>
  </si>
  <si>
    <t>PODRŠKA RAZVOJU TRŽIŠNE PROIZVODNJE MLIJEKA - OPŠTINA PETNJICA - APRIL 2021</t>
  </si>
  <si>
    <t>PODRŠKA RAZVOJU TRŽIŠNE PROIZVODNJE MLIJEKA - APRIL 2021</t>
  </si>
  <si>
    <t>Cindrak Senad</t>
  </si>
  <si>
    <t>Alickovic Feko</t>
  </si>
  <si>
    <t>Ljesnjak Ljubinka</t>
  </si>
  <si>
    <t>Zoronjic Mirsad</t>
  </si>
  <si>
    <t>Cindrak Šećo</t>
  </si>
  <si>
    <t>Rečević Ljubomirka</t>
  </si>
  <si>
    <t>Mahmutovic Halil</t>
  </si>
  <si>
    <t>Zoronjić Besim</t>
  </si>
  <si>
    <t>Lazović Dejan</t>
  </si>
  <si>
    <t xml:space="preserve">Đalović Miloš </t>
  </si>
  <si>
    <t>Hasanović Rešad</t>
  </si>
  <si>
    <t>Čindrak Elvir</t>
  </si>
  <si>
    <t>Hasković Salih</t>
  </si>
  <si>
    <t>Đalović Petar</t>
  </si>
  <si>
    <t>Mahmutović Safet</t>
  </si>
  <si>
    <t>Adamović Vaso</t>
  </si>
  <si>
    <t>Milićević Dragoslav</t>
  </si>
  <si>
    <t>Dizdarević Đulka</t>
  </si>
  <si>
    <t>Baošić Bajo</t>
  </si>
  <si>
    <t>Bošković Vukomir</t>
  </si>
  <si>
    <t>Mujović Tomica</t>
  </si>
  <si>
    <t>Rabrenović Vido</t>
  </si>
  <si>
    <t>Mučić Senad</t>
  </si>
  <si>
    <t>Mučić Mirsad</t>
  </si>
  <si>
    <t>Karalić Mensur</t>
  </si>
  <si>
    <t>Mučić Ismet</t>
  </si>
  <si>
    <t>Pilica Sead</t>
  </si>
  <si>
    <t>Čindrak Admir</t>
  </si>
  <si>
    <t>Lukač Mervad</t>
  </si>
  <si>
    <t>Hasković Bešir</t>
  </si>
  <si>
    <t>Hasković Nazif</t>
  </si>
  <si>
    <t>Salković Mersudin</t>
  </si>
  <si>
    <t>Šarčević Vujo</t>
  </si>
  <si>
    <t>Dragaš Željko</t>
  </si>
  <si>
    <t>Delić Kerim</t>
  </si>
  <si>
    <t>Rovčanin Siniša</t>
  </si>
  <si>
    <t>Šljivančanin Zoran</t>
  </si>
  <si>
    <t>Milic Drago</t>
  </si>
  <si>
    <t>Bjekovic Milorad</t>
  </si>
  <si>
    <t>Vukovic Milorad</t>
  </si>
  <si>
    <t>Kankaras Velimir</t>
  </si>
  <si>
    <t>Gacevic Branko</t>
  </si>
  <si>
    <t>Sljukic Velizar</t>
  </si>
  <si>
    <t>Joksovic Rajko</t>
  </si>
  <si>
    <t>Joksovic Miodrag</t>
  </si>
  <si>
    <t>Joksovic Masan</t>
  </si>
  <si>
    <t>Kokovic Milka</t>
  </si>
  <si>
    <t>Kocalo Velizar</t>
  </si>
  <si>
    <t>Djakovic Slavoljub</t>
  </si>
  <si>
    <t>Perunicic Milivoje</t>
  </si>
  <si>
    <t>Cvijovic Tomislav</t>
  </si>
  <si>
    <t>Cmiljanic Vladeta</t>
  </si>
  <si>
    <t>Cmiljanic Momir</t>
  </si>
  <si>
    <t>Dedeic Dragan</t>
  </si>
  <si>
    <t>Dedeic Dusko</t>
  </si>
  <si>
    <t>Zivkovic Milko</t>
  </si>
  <si>
    <t>Zivkovic Rajko</t>
  </si>
  <si>
    <t>Joksimovic Veroljub</t>
  </si>
  <si>
    <t>Lekovic Jovo</t>
  </si>
  <si>
    <t>Delic Nikola</t>
  </si>
  <si>
    <t>Joksimovic Branko</t>
  </si>
  <si>
    <t>Lekovic Branko</t>
  </si>
  <si>
    <t>Kuveljic Radosav</t>
  </si>
  <si>
    <t>Fustic Rajko</t>
  </si>
  <si>
    <t>Andrijaševic Goran</t>
  </si>
  <si>
    <t>Balic Radomir</t>
  </si>
  <si>
    <t>Becanovic Dalibor</t>
  </si>
  <si>
    <t>Becanovic Milinko</t>
  </si>
  <si>
    <t>Blagojevic Venka</t>
  </si>
  <si>
    <t>Blecic Dreka</t>
  </si>
  <si>
    <t>Bogdanovic Ljubica</t>
  </si>
  <si>
    <t>Bojanic Milka</t>
  </si>
  <si>
    <t>Bojovic Mihajilo</t>
  </si>
  <si>
    <t>Bojovic Todor</t>
  </si>
  <si>
    <t>Božovic Jovanka</t>
  </si>
  <si>
    <t>Božovic Krsto</t>
  </si>
  <si>
    <t>Božovic Sandra</t>
  </si>
  <si>
    <t>Božovic Slavka</t>
  </si>
  <si>
    <t>Božovic Vera</t>
  </si>
  <si>
    <t>Bulatovic Mioljka</t>
  </si>
  <si>
    <t>Butorovic Branko</t>
  </si>
  <si>
    <t>Butorovic Marina</t>
  </si>
  <si>
    <t>Butorovic Zorica</t>
  </si>
  <si>
    <t>Cipranic Jelena</t>
  </si>
  <si>
    <t>Cirakovic Sekule</t>
  </si>
  <si>
    <t>Colovic Marta</t>
  </si>
  <si>
    <t>Colovic Miruna</t>
  </si>
  <si>
    <t>Dacevic Miroslav</t>
  </si>
  <si>
    <t>Delibašic Vesna</t>
  </si>
  <si>
    <t>Ðorojevic Ljubo</t>
  </si>
  <si>
    <t>Ðorojevic Vojislav</t>
  </si>
  <si>
    <t>Dumnic Snežana</t>
  </si>
  <si>
    <t>Dumnic Zorica</t>
  </si>
  <si>
    <t>Ðuranovic Rajka</t>
  </si>
  <si>
    <t>Ðurdevac Marija</t>
  </si>
  <si>
    <t>Ðurkovic Predrag</t>
  </si>
  <si>
    <t>Džoganovic Irena</t>
  </si>
  <si>
    <t>Džoganovic Ljiljana</t>
  </si>
  <si>
    <t>Džoganovic Nebojša</t>
  </si>
  <si>
    <t>Džoganovic Radomir</t>
  </si>
  <si>
    <t>Filipovic Ana</t>
  </si>
  <si>
    <t>Golovic Vera</t>
  </si>
  <si>
    <t>Jancer Marta</t>
  </si>
  <si>
    <t>Janjuševic Milisav</t>
  </si>
  <si>
    <t>Jaredic Milanka</t>
  </si>
  <si>
    <t>Jeknic Miodrag</t>
  </si>
  <si>
    <t>Jokic Jovanka</t>
  </si>
  <si>
    <t>Jokic Zdravko</t>
  </si>
  <si>
    <t>Jokic Zorka</t>
  </si>
  <si>
    <t>Jovanovic Milka</t>
  </si>
  <si>
    <t>Jovovic Marica</t>
  </si>
  <si>
    <t>Jovovic Mitar</t>
  </si>
  <si>
    <t>Jovovic Olga</t>
  </si>
  <si>
    <t>Jovovic Veselin</t>
  </si>
  <si>
    <t>Kadic Bojana</t>
  </si>
  <si>
    <t>Klimovic Anka</t>
  </si>
  <si>
    <t>Komnenic Danica</t>
  </si>
  <si>
    <t>Koprivica Predrag</t>
  </si>
  <si>
    <t>Kosovic Nastadin</t>
  </si>
  <si>
    <t>Kostic Andrija</t>
  </si>
  <si>
    <t>Kovac Snežana</t>
  </si>
  <si>
    <t>Kovacevic Branko</t>
  </si>
  <si>
    <t>Kovacevic Zlatana</t>
  </si>
  <si>
    <t>Labudovic Ivo</t>
  </si>
  <si>
    <t>Lalatovic Veljko</t>
  </si>
  <si>
    <t>Lalatovoic Zorka</t>
  </si>
  <si>
    <t>Malovic Zoran</t>
  </si>
  <si>
    <t>Maric Mihailo</t>
  </si>
  <si>
    <t>Markovic Vlado</t>
  </si>
  <si>
    <t>Martinovic Zagorka</t>
  </si>
  <si>
    <t>Matijaševic Ranko</t>
  </si>
  <si>
    <t>Mickovic Marjana</t>
  </si>
  <si>
    <t>Mickovic Radoje</t>
  </si>
  <si>
    <t>Micovic Nada</t>
  </si>
  <si>
    <t>Micunovic Milijana</t>
  </si>
  <si>
    <t>Milic Slobodanka</t>
  </si>
  <si>
    <t>Milic Veselin</t>
  </si>
  <si>
    <t>Milicevic Ljubomir</t>
  </si>
  <si>
    <t>Milicevic Marta</t>
  </si>
  <si>
    <t>Milicic Borislav</t>
  </si>
  <si>
    <t>Milicic Boško</t>
  </si>
  <si>
    <t>Minic Stanislavka</t>
  </si>
  <si>
    <t>Mitrovic Biljana</t>
  </si>
  <si>
    <t>Mrkic Ljiljana</t>
  </si>
  <si>
    <t>Mušikic Dušanka</t>
  </si>
  <si>
    <t>Mušikic Ljiljana</t>
  </si>
  <si>
    <t>Mušikic Senja</t>
  </si>
  <si>
    <t>Mušikic Senka</t>
  </si>
  <si>
    <t>Nedic Milenko</t>
  </si>
  <si>
    <t>Nikcevic Goran</t>
  </si>
  <si>
    <t>Nikcevic Radojka</t>
  </si>
  <si>
    <t>Nikcevic Ranko</t>
  </si>
  <si>
    <t>Nikcevic Saša</t>
  </si>
  <si>
    <t>Nikolic Angelina</t>
  </si>
  <si>
    <t>Nikolic Draginja</t>
  </si>
  <si>
    <t>Nikolic Igor</t>
  </si>
  <si>
    <t>Nikolic Jasna</t>
  </si>
  <si>
    <t>Nikolic Ljiljana</t>
  </si>
  <si>
    <t>Nikolic Milorad</t>
  </si>
  <si>
    <t>Nikolic Sandra</t>
  </si>
  <si>
    <t>Orbovic Zorica</t>
  </si>
  <si>
    <t>Osmajic Milanka</t>
  </si>
  <si>
    <t>Pavlovic Olga</t>
  </si>
  <si>
    <t>Pekovic Drago</t>
  </si>
  <si>
    <t>Radulovic Budimka</t>
  </si>
  <si>
    <t>Radulovic Dušanka</t>
  </si>
  <si>
    <t>Radulovic Radan</t>
  </si>
  <si>
    <t>Radulovic Radivoje</t>
  </si>
  <si>
    <t>Radulovic Radomir</t>
  </si>
  <si>
    <t>Radulovic Stanislavka</t>
  </si>
  <si>
    <t>Radulovic Zoran</t>
  </si>
  <si>
    <t>Raicevic Božidar</t>
  </si>
  <si>
    <t>Raicevic Željko</t>
  </si>
  <si>
    <t>Raškovic Vojislav</t>
  </si>
  <si>
    <t>Rojevic Ivan</t>
  </si>
  <si>
    <t>Samardžic Lako</t>
  </si>
  <si>
    <t>Sjekloca Bogdan</t>
  </si>
  <si>
    <t>Stojanovic Milisav</t>
  </si>
  <si>
    <t>Šturanovic Branka</t>
  </si>
  <si>
    <t>Šundic Danilo</t>
  </si>
  <si>
    <t>Šundic Natalija</t>
  </si>
  <si>
    <t>Šurbatovic Maja</t>
  </si>
  <si>
    <t>Tadic Milka</t>
  </si>
  <si>
    <t>Tadic Radmila</t>
  </si>
  <si>
    <t>Tadic Ranka</t>
  </si>
  <si>
    <t>Todorovic Zoran 1</t>
  </si>
  <si>
    <t>Varajic Milosava</t>
  </si>
  <si>
    <t>Vilic Novica</t>
  </si>
  <si>
    <t>Vucinic Marina</t>
  </si>
  <si>
    <t>Vuckovic Anka</t>
  </si>
  <si>
    <t>Vujadinovic Slobodan</t>
  </si>
  <si>
    <t>Vukasojevic Milena</t>
  </si>
  <si>
    <t>Vukicevic Dragan</t>
  </si>
  <si>
    <t>Vušovic Danka</t>
  </si>
  <si>
    <t>Zecevic Ljubiša</t>
  </si>
  <si>
    <t>Zecevic Marta</t>
  </si>
  <si>
    <t>Zecevic Miladin</t>
  </si>
  <si>
    <t>Zecevic Nataša</t>
  </si>
  <si>
    <t>Zecevic Ranko</t>
  </si>
  <si>
    <t>Zecevic Stojanka</t>
  </si>
  <si>
    <t>Živkovic Jela</t>
  </si>
  <si>
    <t>Živkovic Ratko</t>
  </si>
  <si>
    <t>Jovanovic Radovan</t>
  </si>
  <si>
    <t>USKOKOVIC SLAVKO</t>
  </si>
  <si>
    <t>Mugoša Budo</t>
  </si>
  <si>
    <t>ASLANOVIC SAL</t>
  </si>
  <si>
    <t>ASTAFOVIC MUSTAFA</t>
  </si>
  <si>
    <t>ASTAFOVIQ SEJDI</t>
  </si>
  <si>
    <t>AVDIQ SHPEN</t>
  </si>
  <si>
    <t>CUCA NEXHAT</t>
  </si>
  <si>
    <t>CUROVIC ŽELJKO</t>
  </si>
  <si>
    <t>DEDAJ NUA</t>
  </si>
  <si>
    <t>ÐEKOVIQ FATMIR</t>
  </si>
  <si>
    <t>DJEKOVIC ASLAN</t>
  </si>
  <si>
    <t>DJEKOVIC ESAT</t>
  </si>
  <si>
    <t>DJONI BESNIK</t>
  </si>
  <si>
    <t>DJONOVIC JOZO</t>
  </si>
  <si>
    <t>ELEZOVIC SENADA</t>
  </si>
  <si>
    <t>KALABOVIC JUSUF</t>
  </si>
  <si>
    <t>KALLABOVIQ ZENUN</t>
  </si>
  <si>
    <t>KRAJA MELIND</t>
  </si>
  <si>
    <t>KURTOVIC NAZMI</t>
  </si>
  <si>
    <t>KURTOVIQ MUHAMED</t>
  </si>
  <si>
    <t>KURTOVIQ NAZIM</t>
  </si>
  <si>
    <t>LUKIC PAULINA</t>
  </si>
  <si>
    <t>MARKOC STEVO</t>
  </si>
  <si>
    <t>MEHMEDOVIQ XHEVDET</t>
  </si>
  <si>
    <t>MURIC MERSUDIN</t>
  </si>
  <si>
    <t>MUSTAFIC ISMET</t>
  </si>
  <si>
    <t>NELOVIC DŽEVA</t>
  </si>
  <si>
    <t>NELOVIC LJULIZIM</t>
  </si>
  <si>
    <t>NILOVIC ÐORÐE</t>
  </si>
  <si>
    <t>NILOVIC PAVLE</t>
  </si>
  <si>
    <t>OSMANOVIC RIZO</t>
  </si>
  <si>
    <t>PALEVIC VEBIJA</t>
  </si>
  <si>
    <t>PELINKOVIC JUNUS</t>
  </si>
  <si>
    <t>POPOVIC NIKOLA</t>
  </si>
  <si>
    <t>RESULANI SAFET</t>
  </si>
  <si>
    <t>SELCANIN NIKA</t>
  </si>
  <si>
    <t>ŠKRELJA DEDA</t>
  </si>
  <si>
    <t>TAIPOVIC GAZMEN</t>
  </si>
  <si>
    <t>ZENUNOVIC LJATIF</t>
  </si>
  <si>
    <t>Čvorović Stanica</t>
  </si>
  <si>
    <t>Čvorović Čedomir</t>
  </si>
  <si>
    <t>Đurović Radan</t>
  </si>
  <si>
    <t>Dzoganović Milica</t>
  </si>
  <si>
    <t>Đurović Velibor</t>
  </si>
  <si>
    <t>Lončar Ivana</t>
  </si>
  <si>
    <t>Jaredić Velizar</t>
  </si>
  <si>
    <t>Zečević Snežana</t>
  </si>
  <si>
    <t>Mićković Mihajilo</t>
  </si>
  <si>
    <t>Mitrović Radovan</t>
  </si>
  <si>
    <t>Mitrović Mirjana</t>
  </si>
  <si>
    <t>Bečanović Ratko</t>
  </si>
  <si>
    <t>Jokić Milomirka</t>
  </si>
  <si>
    <t>Jokić Biljana</t>
  </si>
  <si>
    <t>Vojinović Julka</t>
  </si>
  <si>
    <t>Vojinović Jaglika</t>
  </si>
  <si>
    <t>Jovanović Budimir</t>
  </si>
  <si>
    <t>Ćipranić Milica</t>
  </si>
  <si>
    <t>Dragnić Dragan</t>
  </si>
  <si>
    <t>Dragnić Radmilo</t>
  </si>
  <si>
    <t>Marojević Rajka</t>
  </si>
  <si>
    <t>Dzoganović Šćepan</t>
  </si>
  <si>
    <t>Đurđevac Radule</t>
  </si>
  <si>
    <t>Ađžović Slavka</t>
  </si>
  <si>
    <t>Babić Boško</t>
  </si>
  <si>
    <t>Ćeranić Saša</t>
  </si>
  <si>
    <t>Mandić Jelena</t>
  </si>
  <si>
    <t>Monte Product DOO</t>
  </si>
  <si>
    <t>Jović Marko</t>
  </si>
  <si>
    <t>Spasojević Vlado</t>
  </si>
  <si>
    <t>Roganović Radovan</t>
  </si>
  <si>
    <t>Nedić Luka</t>
  </si>
  <si>
    <t>Šućur Rajko</t>
  </si>
  <si>
    <t>Đurišić Branko</t>
  </si>
  <si>
    <t>Bajović Živko</t>
  </si>
  <si>
    <t>Nikčević Petar</t>
  </si>
  <si>
    <t>Jakić Predrag</t>
  </si>
  <si>
    <t>Jakić Stanka</t>
  </si>
  <si>
    <t>Goranović Boris</t>
  </si>
  <si>
    <t>Drašković Draško</t>
  </si>
  <si>
    <t>Blečić Zorica</t>
  </si>
  <si>
    <t>Krivokapić Mirko</t>
  </si>
  <si>
    <t>Stijepović Vladimir</t>
  </si>
  <si>
    <t>Matijasevic Božo</t>
  </si>
  <si>
    <t>Dubljević Branimir</t>
  </si>
  <si>
    <t>Terzić Sanela</t>
  </si>
  <si>
    <t>Rašović Zlatko</t>
  </si>
  <si>
    <t>Vujačić Gordana</t>
  </si>
  <si>
    <t>Todorović Dušanka</t>
  </si>
  <si>
    <t>Iković Tanja</t>
  </si>
  <si>
    <t>Stijepović Zorka</t>
  </si>
  <si>
    <t>Anđelić Vukosav</t>
  </si>
  <si>
    <t>Anđelić Jovan</t>
  </si>
  <si>
    <t>Simićević Dragoje</t>
  </si>
  <si>
    <t>Vuković Bećko</t>
  </si>
  <si>
    <t>PRENTAŠ SINIŠTAJ</t>
  </si>
  <si>
    <t>LEON GOCAJ</t>
  </si>
  <si>
    <t>VATA GOJCAJ</t>
  </si>
  <si>
    <t xml:space="preserve">NUO GOJCAJ </t>
  </si>
  <si>
    <t>MARA GOJCAJ</t>
  </si>
  <si>
    <t>ROK DJOKA GOJCEVIC</t>
  </si>
  <si>
    <t xml:space="preserve">LINDON GOJČAJ </t>
  </si>
  <si>
    <t>LIDIJA JUNCAJ</t>
  </si>
  <si>
    <t>JUNCAJ LJEZA</t>
  </si>
  <si>
    <t>JUNCAJ NREKA</t>
  </si>
  <si>
    <t>ILIJA ĆERANIĆ</t>
  </si>
  <si>
    <t>RADOJE SEKULIC</t>
  </si>
  <si>
    <t>DANKA CERANIC</t>
  </si>
  <si>
    <t>TOMISLAV NIŠAVIĆ</t>
  </si>
  <si>
    <t>RADOJE PREMOVIĆ</t>
  </si>
  <si>
    <t>MILORAD VEŠOVIĆ</t>
  </si>
  <si>
    <t>DOBRILA RAIČEVIĆ</t>
  </si>
  <si>
    <t>SOFIJA MARKOVIĆ</t>
  </si>
  <si>
    <t>MILINKO OTOVIC</t>
  </si>
  <si>
    <t>DOBRAŠIN SAJČIĆ</t>
  </si>
  <si>
    <t>VUKOVIĆ DRAGAN</t>
  </si>
  <si>
    <t>STANICA LUTOVAC</t>
  </si>
  <si>
    <t>MILISAV ĆERANIĆ</t>
  </si>
  <si>
    <t>PUNIŠA MARTINOVIĆ</t>
  </si>
  <si>
    <t>MILO PAJKOVIĆ</t>
  </si>
  <si>
    <t>NENAD VUJOVIĆ</t>
  </si>
  <si>
    <t>MILOŠ LALIĆ</t>
  </si>
  <si>
    <t>VERA DJURISIC</t>
  </si>
  <si>
    <t>DANICA CERANIC</t>
  </si>
  <si>
    <t>MOMCILO SJAČIĆ</t>
  </si>
  <si>
    <t>VUKSAN VUKAŠINOVIČ</t>
  </si>
  <si>
    <t>DOSTA BULIC</t>
  </si>
  <si>
    <t>MILORAD MOJAŠEVIĆ</t>
  </si>
  <si>
    <t>SLAVKO DABETIĆ</t>
  </si>
  <si>
    <t>RATKO RALEVIC</t>
  </si>
  <si>
    <t>SADAT ŠABOTIĆ</t>
  </si>
  <si>
    <t>PREDRAG VUJOVIĆ</t>
  </si>
  <si>
    <t>MILOJE PREMOVIĆ</t>
  </si>
  <si>
    <t>TOMISLAV MIHAILOVIC</t>
  </si>
  <si>
    <t>NOVO AKOVIC</t>
  </si>
  <si>
    <t>RADUN KLJAJIĆ</t>
  </si>
  <si>
    <t>PERIŠA ĆERANIĆ</t>
  </si>
  <si>
    <t>ZAGORKA VUJOVIC</t>
  </si>
  <si>
    <t>VUKSANOVIĆ RADMILA</t>
  </si>
  <si>
    <t>MILOVAN OSMAJLIC</t>
  </si>
  <si>
    <t>MILOVAN RACIC</t>
  </si>
  <si>
    <t>Popadić Ivan</t>
  </si>
  <si>
    <t>Matović Desanka</t>
  </si>
  <si>
    <t>Soković Dragoljub</t>
  </si>
  <si>
    <t>Joknić Luka</t>
  </si>
  <si>
    <t>Vraneš Ljiljana</t>
  </si>
  <si>
    <t>Svrkota Darko</t>
  </si>
  <si>
    <t>Đondović Radoman</t>
  </si>
  <si>
    <t>Despotović Milko</t>
  </si>
  <si>
    <t>Drobnjak Dušan</t>
  </si>
  <si>
    <t>Dajević Radivoje</t>
  </si>
  <si>
    <t>Aničić Brane</t>
  </si>
  <si>
    <t>Miletić Milorad</t>
  </si>
  <si>
    <t>Joksović Miladin</t>
  </si>
  <si>
    <t>Vraneš Božo</t>
  </si>
  <si>
    <t>Grujičić Milena</t>
  </si>
  <si>
    <t>Đurović Rajko</t>
  </si>
  <si>
    <t>Zindović Simo</t>
  </si>
  <si>
    <t>Tanjević Filip</t>
  </si>
  <si>
    <t>Laketić Zdravko</t>
  </si>
  <si>
    <t>Rabrenović Jovan</t>
  </si>
  <si>
    <t>Vučetić Miladin</t>
  </si>
  <si>
    <t>Stanić Golub</t>
  </si>
  <si>
    <t>Đuković Radmilo</t>
  </si>
  <si>
    <t>Dujović Biljana</t>
  </si>
  <si>
    <t>Purić Duško</t>
  </si>
  <si>
    <t>Popadić Zoran</t>
  </si>
  <si>
    <t>Popadić Obrad</t>
  </si>
  <si>
    <t>Damjanović Velimir</t>
  </si>
  <si>
    <t>Grujičić Radinka</t>
  </si>
  <si>
    <t>Zindović Slavko</t>
  </si>
  <si>
    <t>Zindović Velibor</t>
  </si>
  <si>
    <t/>
  </si>
  <si>
    <t>Kenan Rastoder</t>
  </si>
  <si>
    <t>Slavko Vukanovic</t>
  </si>
  <si>
    <t>Koljčević Viktor</t>
  </si>
  <si>
    <t>Koljčević Sokolj</t>
  </si>
  <si>
    <t>Filja Ivanovic</t>
  </si>
  <si>
    <t>Bajić Sofija</t>
  </si>
  <si>
    <t>Manojlović Slavica</t>
  </si>
  <si>
    <t>Vraneš Milorad</t>
  </si>
  <si>
    <t>Vraneš Ljubiša</t>
  </si>
  <si>
    <t>Đurović Radomir</t>
  </si>
  <si>
    <t>Gogić Željko</t>
  </si>
  <si>
    <t>Gogić Radoje-Zenica</t>
  </si>
  <si>
    <t>Gogić Mihailo</t>
  </si>
  <si>
    <t>Kečina Mikailo</t>
  </si>
  <si>
    <t>Ljuca Murteza</t>
  </si>
  <si>
    <t>Odović Vlajko</t>
  </si>
  <si>
    <t>Ajanović Sabahudin</t>
  </si>
  <si>
    <t>Čuturić Ferid</t>
  </si>
  <si>
    <t>Serdarević Fahrudin</t>
  </si>
  <si>
    <t>Serdarević Fajko</t>
  </si>
  <si>
    <t>Knežević Gojko</t>
  </si>
  <si>
    <t>Jović Petar</t>
  </si>
  <si>
    <t>Čuturič Muamer</t>
  </si>
  <si>
    <t>Damjanović Milivoje-Panto</t>
  </si>
  <si>
    <t>Gajević Miloica</t>
  </si>
  <si>
    <t>Petrović Boško</t>
  </si>
  <si>
    <t>Đurišić Milijana</t>
  </si>
  <si>
    <t>Muratović Edib</t>
  </si>
  <si>
    <t>Damjanović Radoman</t>
  </si>
  <si>
    <t>Džarić Jovan</t>
  </si>
  <si>
    <t>Preradović Radoš</t>
  </si>
  <si>
    <t xml:space="preserve">Dragaš Gojko </t>
  </si>
  <si>
    <t>Dragaš Milorad</t>
  </si>
  <si>
    <t>Gogić Radoje-Ljuća</t>
  </si>
  <si>
    <t>Lučić Mikailo</t>
  </si>
  <si>
    <t>Vukojičić Dubravko</t>
  </si>
  <si>
    <t>Šljikić Spaso</t>
  </si>
  <si>
    <t>Vujković Milan</t>
  </si>
  <si>
    <t>Popadić Šćepan</t>
  </si>
  <si>
    <t>Koćalo Rade</t>
  </si>
  <si>
    <t>Gogić Radmila</t>
  </si>
  <si>
    <t>Gogić Živica</t>
  </si>
  <si>
    <t>Vraneš Dragoljub</t>
  </si>
  <si>
    <t>Milić Milivoje</t>
  </si>
  <si>
    <t>Aranitović Marko(Milovan)</t>
  </si>
  <si>
    <t>Borović Milan</t>
  </si>
  <si>
    <t>Delić Selim</t>
  </si>
  <si>
    <t>Golubović Miloje</t>
  </si>
  <si>
    <t>Kapetanović Radenko</t>
  </si>
  <si>
    <t>Ostojić Luka</t>
  </si>
  <si>
    <t>Petrović Momčilo</t>
  </si>
  <si>
    <t>Kapetanović Milenko</t>
  </si>
  <si>
    <t>Damjanović Milisav</t>
  </si>
  <si>
    <t>KARLIČIĆ M. MILOSAVA</t>
  </si>
  <si>
    <t>KARLIČIĆ M. PETAR</t>
  </si>
  <si>
    <t>LJEŠNJAK V. SANJA</t>
  </si>
  <si>
    <t>ŠĆEKIĆ D. ZORAN</t>
  </si>
  <si>
    <t>ADROVIĆ IFETA</t>
  </si>
  <si>
    <t>ĆOROVIĆ JAŠAR</t>
  </si>
  <si>
    <t>AVDIĆ ELZAN</t>
  </si>
  <si>
    <t>BANKOVIĆ MILINKO</t>
  </si>
  <si>
    <t>BIBULJICA AŠIR</t>
  </si>
  <si>
    <t>BIBULJICA H. MUHAMED</t>
  </si>
  <si>
    <t>BISO MERSIJA</t>
  </si>
  <si>
    <t>BORANČIĆ I. FAZLIJA</t>
  </si>
  <si>
    <t>BORANČIĆ MIRSAD</t>
  </si>
  <si>
    <t>ĐALOVIĆ P. MILIJA</t>
  </si>
  <si>
    <t>DRNDAR ELMA</t>
  </si>
  <si>
    <t>DROBNJAK V. NENAD</t>
  </si>
  <si>
    <t>DUROVIĆ JUSO</t>
  </si>
  <si>
    <t>DUROVIĆ R. AMEL</t>
  </si>
  <si>
    <t>DUROVIĆ SEMIR</t>
  </si>
  <si>
    <t>DŽOGOVIĆ I. MUJESIRA</t>
  </si>
  <si>
    <t>DŽOGOVIĆ ZINKA</t>
  </si>
  <si>
    <t>ČELEBIĆ ISO</t>
  </si>
  <si>
    <t>FEMIĆ BOŠKO</t>
  </si>
  <si>
    <t>FEMIĆ SLAVICA</t>
  </si>
  <si>
    <t>FETIĆ M. NERVIN</t>
  </si>
  <si>
    <t>HADŽOVIĆ F. ESMIR</t>
  </si>
  <si>
    <t>HAJDARPAŠIĆ FERIZADA</t>
  </si>
  <si>
    <t>HASANAGIĆ Ć. RAMIJA</t>
  </si>
  <si>
    <t>HODŽIĆ H. RAGIP</t>
  </si>
  <si>
    <t>HODŽIĆ HAZIR</t>
  </si>
  <si>
    <t>HOĐŽIĆ M. MURADIF</t>
  </si>
  <si>
    <t>JOKIĆ SAVO</t>
  </si>
  <si>
    <t>JOKSIMOVIĆ MILOVAN</t>
  </si>
  <si>
    <t>JOKSIMOVIĆ RADULE</t>
  </si>
  <si>
    <t>KAČAR M. ERVIN</t>
  </si>
  <si>
    <t>KAČAR M. HAZIR</t>
  </si>
  <si>
    <t>KOSOVIĆ BOGOLJUB</t>
  </si>
  <si>
    <t>KUVELJIĆ M. NEĐELJKO</t>
  </si>
  <si>
    <t>MEDENICA ZLATKO</t>
  </si>
  <si>
    <t>MEDOJEVIĆ M. IVAN</t>
  </si>
  <si>
    <t>MEDOJEVIĆ M. MILETA</t>
  </si>
  <si>
    <t>MEKIĆ G. HIDAJET</t>
  </si>
  <si>
    <t>MEKIĆ H. SAMET</t>
  </si>
  <si>
    <t>MEKIĆ RAIF</t>
  </si>
  <si>
    <t>MINIĆ Ž. SRDAN</t>
  </si>
  <si>
    <t>MRDOVIĆ MATIJA</t>
  </si>
  <si>
    <t>MULIĆ DŽEMAL</t>
  </si>
  <si>
    <t>MURADBAŠIĆ S. ĆAMIL</t>
  </si>
  <si>
    <t>OROVIĆ  PAVLE</t>
  </si>
  <si>
    <t>PEŠIĆ M. VUČKO</t>
  </si>
  <si>
    <t>PILICA MUHAMED</t>
  </si>
  <si>
    <t>POPARA Đ. SAFET</t>
  </si>
  <si>
    <t>POPARA H. ESMA</t>
  </si>
  <si>
    <t>POPARA I. IZET</t>
  </si>
  <si>
    <t>POPARA Š. SMAJO</t>
  </si>
  <si>
    <t>RADENOVIĆ RADOVAN</t>
  </si>
  <si>
    <t>RADIČ I. MUHAMED</t>
  </si>
  <si>
    <t>RADOJEVIĆ LJILJANA</t>
  </si>
  <si>
    <t>RADOVIĆ G. MILO</t>
  </si>
  <si>
    <t>REDŽEPAGIĆ DŽ. MEHO</t>
  </si>
  <si>
    <t>REDŽEPAGIĆ MEVLUDIN</t>
  </si>
  <si>
    <t>ŠAHMAN A. HAZBIJA</t>
  </si>
  <si>
    <t>ŠAHMAN H. HAJRUDIN</t>
  </si>
  <si>
    <t>SIJARIĆ H. MEVLUDIN</t>
  </si>
  <si>
    <t>SIJARIĆ M. SEAD</t>
  </si>
  <si>
    <t>SKOKO HAZIR</t>
  </si>
  <si>
    <t>SMAKIĆ S. ESNAF</t>
  </si>
  <si>
    <t>SMAKIĆ SEMIR</t>
  </si>
  <si>
    <t>SMAKIĆ SMAJO</t>
  </si>
  <si>
    <t>SOFTIĆ H. ETEM</t>
  </si>
  <si>
    <t>SPAHIĆ Z. DŽEMAL</t>
  </si>
  <si>
    <t>VOJINOVIĆ BORO</t>
  </si>
  <si>
    <t>VUKOVIĆ RADIVOJE</t>
  </si>
  <si>
    <t>ŽIVKOVIĆ V. SNEŽANA</t>
  </si>
  <si>
    <t>ĆUPIĆ RADOJKA</t>
  </si>
  <si>
    <t>BOGETIĆ STOJANKA</t>
  </si>
  <si>
    <t>BOGIĆEVIĆ V. ANĐELIJA</t>
  </si>
  <si>
    <t>BRAJOVIĆ D. SLAVKA</t>
  </si>
  <si>
    <t>BRAJOVIĆ TANJA</t>
  </si>
  <si>
    <t>BRKOVIĆ M. DUŠAN</t>
  </si>
  <si>
    <t>ĐURIČKOVIĆ M. ANKA</t>
  </si>
  <si>
    <t>ĐUROVIĆ DANIJELA</t>
  </si>
  <si>
    <t>IKOVIĆ MILKA</t>
  </si>
  <si>
    <t>JELUŠIĆ BRANKO</t>
  </si>
  <si>
    <t>JELUŠIĆ RADOVAN</t>
  </si>
  <si>
    <t>JOVANOVIĆ MILENKO (MILKA)</t>
  </si>
  <si>
    <t>JOVANOVIĆ V. MILISAV</t>
  </si>
  <si>
    <t>JOVOVIĆ M. DACA</t>
  </si>
  <si>
    <t>KALEZIĆ D. VESNA</t>
  </si>
  <si>
    <t>KALUĐEROVIĆ SVETLANA</t>
  </si>
  <si>
    <t>KEKOVIĆ B. DRAGAN</t>
  </si>
  <si>
    <t>KLISIĆ P. DRAGAN</t>
  </si>
  <si>
    <t>LAKIĆ B. MILIVOJE</t>
  </si>
  <si>
    <t>LAKIĆ M. GAVRILO</t>
  </si>
  <si>
    <t>LAKIĆ MLADEN</t>
  </si>
  <si>
    <t>OBRENOVIĆ DUBRAVKO</t>
  </si>
  <si>
    <t>PEROVIĆ DARINKA</t>
  </si>
  <si>
    <t>POPOVIĆ VASO</t>
  </si>
  <si>
    <t>RADEČ R. SRĐAN</t>
  </si>
  <si>
    <t>RADEČ R. ŽELJKO</t>
  </si>
  <si>
    <t>RADULOVIĆ MIRKO</t>
  </si>
  <si>
    <t>RASPOPOVIĆ J. MILORAD</t>
  </si>
  <si>
    <t>RAZIĆ M. MARTA</t>
  </si>
  <si>
    <t>ŠĆEPANOVIĆ DARINKA</t>
  </si>
  <si>
    <t>ŠARANOVIĆ V. VLADO</t>
  </si>
  <si>
    <t>SEKULIĆ VESNA</t>
  </si>
  <si>
    <t>VULETIĆ M. LIDIJA</t>
  </si>
  <si>
    <t>ŽARIĆ N. MILIVOJE</t>
  </si>
  <si>
    <t>ĆIRKOVIĆ LJUBINKA</t>
  </si>
  <si>
    <t>Niksic</t>
  </si>
  <si>
    <t>ĆOROVIĆ VESELIN</t>
  </si>
  <si>
    <t>BLEČIĆ JOVANKA</t>
  </si>
  <si>
    <t>BURIĆ RADMILA (BOŽIDAR)</t>
  </si>
  <si>
    <t>DALIBORKA MIRJAČIĆ</t>
  </si>
  <si>
    <t>ĐOKOVIĆ D. MIHAJILO</t>
  </si>
  <si>
    <t>DRAGNIĆ ŠUĆUR</t>
  </si>
  <si>
    <t>ĐURĐEVAC ANICA</t>
  </si>
  <si>
    <t>ĐURĐEVAC BRANKO</t>
  </si>
  <si>
    <t>DURUTOVIĆ PREDRAG</t>
  </si>
  <si>
    <t>ČVOROVIĆ RUŽICA</t>
  </si>
  <si>
    <t>JARAMAZ MILEVA</t>
  </si>
  <si>
    <t>JELIĆ MILIJANA</t>
  </si>
  <si>
    <t>JOVIĆ M. MILENA</t>
  </si>
  <si>
    <t>JOVIĆ ZORANA</t>
  </si>
  <si>
    <t>KONTIĆ VESNA</t>
  </si>
  <si>
    <t>KOPRIVICA B. BRANKO</t>
  </si>
  <si>
    <t>KOPRIVICA B. RANKO</t>
  </si>
  <si>
    <t>KOVAČEVIĆ RADENKO</t>
  </si>
  <si>
    <t>KRIVOKAPIĆ DALIBORKA</t>
  </si>
  <si>
    <t>KRIVOKAPIĆ MIRELA</t>
  </si>
  <si>
    <t>LAZOVIĆ VIDOSAVA</t>
  </si>
  <si>
    <t>MIJATOVIĆ DEJAN</t>
  </si>
  <si>
    <t>MIJUŠKOVIĆ RADOMIR</t>
  </si>
  <si>
    <t>MILIĆ DEJAN</t>
  </si>
  <si>
    <t>MUŠIKIĆ M. NADA</t>
  </si>
  <si>
    <t>MUŠIKIĆ RADOJKA</t>
  </si>
  <si>
    <t>MUŠIKIĆ RADOSAV</t>
  </si>
  <si>
    <t>MUŠIKIĆ RAJKO</t>
  </si>
  <si>
    <t>MUŠIKIĆ RATKO</t>
  </si>
  <si>
    <t>OGNJENOVIĆ VESELINKA</t>
  </si>
  <si>
    <t>OSMAJIĆ ŽELJKO</t>
  </si>
  <si>
    <t>PANTOVIĆ DRAGOLJUB</t>
  </si>
  <si>
    <t>PAVLOVIĆ RATKO</t>
  </si>
  <si>
    <t>PEJOVIĆ PAVLE</t>
  </si>
  <si>
    <t>PUROVIĆ N. RADENKO</t>
  </si>
  <si>
    <t>RADLOVIĆ DRAGOLJUB</t>
  </si>
  <si>
    <t>RADOVIĆ MARINKO</t>
  </si>
  <si>
    <t>RADOVIĆ SLAVICA</t>
  </si>
  <si>
    <t>STRUNJAŠ VLADIMIR</t>
  </si>
  <si>
    <t>TODOROVIĆ DRAGAN</t>
  </si>
  <si>
    <t>VUČKOVIĆ RADOMIR</t>
  </si>
  <si>
    <t>ADROVIĆ R. HAKO</t>
  </si>
  <si>
    <t>ADROVIĆ SAKO</t>
  </si>
  <si>
    <t>AJDARPAŠIĆ BISERA</t>
  </si>
  <si>
    <t>ASMIR RASTODER</t>
  </si>
  <si>
    <t>KOČAN ALSAD</t>
  </si>
  <si>
    <t>KOČAN M. IZET</t>
  </si>
  <si>
    <t>KOČAN ZEHRA</t>
  </si>
  <si>
    <t>KOŽAR F. SAMIR</t>
  </si>
  <si>
    <t>KOŽAR SADAT</t>
  </si>
  <si>
    <t>LIČINA FAKETA</t>
  </si>
  <si>
    <t>MEHOVIĆ ELVIR</t>
  </si>
  <si>
    <t>MURATOVIĆ A. FARUK</t>
  </si>
  <si>
    <t>MURATOVIĆ MERLIN</t>
  </si>
  <si>
    <t>MURATOVIĆ S. ALIJA</t>
  </si>
  <si>
    <t>RASTODER A. KARENFILA</t>
  </si>
  <si>
    <t>RASTODER DEMO</t>
  </si>
  <si>
    <t>ŠABOTIĆ H. VEZIRKA</t>
  </si>
  <si>
    <t>BRNOVIĆ I. VOJIN</t>
  </si>
  <si>
    <t>BURZAN VJERICA</t>
  </si>
  <si>
    <t>DOBROVIĆ SINIŠA</t>
  </si>
  <si>
    <t>ĐURANOVIĆ N. ĐORĐIJE</t>
  </si>
  <si>
    <t>ĐURETIĆ D. VOJISLAV</t>
  </si>
  <si>
    <t>KLIKOVAC D. ŽARKO</t>
  </si>
  <si>
    <t>LJUMOVIĆ D. SLAVKA</t>
  </si>
  <si>
    <t>MIRANOVIĆ VOJISLAV</t>
  </si>
  <si>
    <t>NIKAČ LJ. PRENA</t>
  </si>
  <si>
    <t>POPOVIĆ D. LJUBOMIR</t>
  </si>
  <si>
    <t>POPOVIĆ MILISAV</t>
  </si>
  <si>
    <t>RADINOVIĆ Đ. ZDRAVKO</t>
  </si>
  <si>
    <t>USANČEVIĆ SLOBODANKA</t>
  </si>
  <si>
    <t>VUČKOVIĆ DUBRAVKA</t>
  </si>
  <si>
    <t>VUJAČIĆ D. RADOVAN</t>
  </si>
  <si>
    <t>VUJAČIĆ TATJANA</t>
  </si>
  <si>
    <t>VUKČEVIĆ MILIJANA</t>
  </si>
  <si>
    <t>FERIZOVIĆ HUSO</t>
  </si>
  <si>
    <t>Rozaje</t>
  </si>
  <si>
    <t>HOT AMINA</t>
  </si>
  <si>
    <t>IBRAHIMOVIĆ RAZA</t>
  </si>
  <si>
    <t>KALAČ EMIN</t>
  </si>
  <si>
    <t>KALAČ GALJAN</t>
  </si>
  <si>
    <t>KALAČ HALIMA</t>
  </si>
  <si>
    <t>KALAČ ŠEFKO</t>
  </si>
  <si>
    <t>KALAČ SELMAN</t>
  </si>
  <si>
    <t>KALAČ SMAIL</t>
  </si>
  <si>
    <t>LEDINIĆ ZEĆIR</t>
  </si>
  <si>
    <t>MURIĆ HAKIJA</t>
  </si>
  <si>
    <t>NURKOVIĆ ALJO</t>
  </si>
  <si>
    <t>REDŽOVIĆ FAZLIJA</t>
  </si>
  <si>
    <t>ŠUTKOVIĆ MUMIN</t>
  </si>
  <si>
    <t>TARANIŠ FAIS</t>
  </si>
  <si>
    <t>AKŠABANOVIĆ  ADLIJA</t>
  </si>
  <si>
    <t>CAMAJ LJ. SIMON</t>
  </si>
  <si>
    <t>CAMAJ LJALJA</t>
  </si>
  <si>
    <t>ĐELJAJ P. KATRINA</t>
  </si>
  <si>
    <t>ĐOKOVIĆ B. ŠERIF</t>
  </si>
  <si>
    <t>ĐOKOVIĆ ZEPE</t>
  </si>
  <si>
    <t>ĐONAJ TOMA</t>
  </si>
  <si>
    <t>DUŠAJ ĐOKA</t>
  </si>
  <si>
    <t>GOJČAJ PALJINA</t>
  </si>
  <si>
    <t>GOJČEVIĆ Đ. NIKOLA</t>
  </si>
  <si>
    <t>GOJČEVIĆ VITORIJA</t>
  </si>
  <si>
    <t>HAKŠABANOVIĆ DŽ. RAMO</t>
  </si>
  <si>
    <t>HAKŠABANOVIĆ R. TAHIR</t>
  </si>
  <si>
    <t>JUNČEVIĆ MARAŠ</t>
  </si>
  <si>
    <t>KALJEVIĆ NUO</t>
  </si>
  <si>
    <t>LJULJANAJ R. MEHMED</t>
  </si>
  <si>
    <t>LJULJĐURAJ ZEF</t>
  </si>
  <si>
    <t>LUKAČEVIĆ V. MILEVA</t>
  </si>
  <si>
    <t>NICAJ PALJO</t>
  </si>
  <si>
    <t>PAJOVIĆ R. PREDRAG</t>
  </si>
  <si>
    <t>PAJOVIĆ SANJA</t>
  </si>
  <si>
    <t>PAJOVIĆ ZORICA</t>
  </si>
  <si>
    <t>PEPIĆ MEDINA</t>
  </si>
  <si>
    <t>SINIŠTOVIĆ VALBONA</t>
  </si>
  <si>
    <t>VUKANOVIĆ B. SONJA</t>
  </si>
  <si>
    <t>VULJAJ FRAN</t>
  </si>
  <si>
    <t>Đoković Sanela</t>
  </si>
  <si>
    <t>Ljuljanović Osman</t>
  </si>
  <si>
    <t>Čunmuljaj Ramadan</t>
  </si>
  <si>
    <t>Čunmuljaj Smail</t>
  </si>
  <si>
    <t xml:space="preserve">Kajošević Hasan </t>
  </si>
  <si>
    <t>Ujkaj Ljuca</t>
  </si>
  <si>
    <t>Camaj Drita-NOŠ</t>
  </si>
  <si>
    <t>Memčević Aleksandar</t>
  </si>
  <si>
    <t>Camaj Marjan</t>
  </si>
  <si>
    <t>Ljuljanović Muhamed</t>
  </si>
  <si>
    <t>Adžović Rasim</t>
  </si>
  <si>
    <t>Ljuljanović Dževdet</t>
  </si>
  <si>
    <t>Purović Esad</t>
  </si>
  <si>
    <t>Ljuljanović Rasim</t>
  </si>
  <si>
    <t>Dedvukaj Prela</t>
  </si>
  <si>
    <t>Fadilj Medjonaj</t>
  </si>
  <si>
    <t>Šućurija Niković</t>
  </si>
  <si>
    <t>Gojčaj Tone</t>
  </si>
  <si>
    <t>Siništaj Rok</t>
  </si>
  <si>
    <t>Čeljaj Nusret</t>
  </si>
  <si>
    <t>Đoković Halil</t>
  </si>
  <si>
    <t>Ujkić Nua</t>
  </si>
  <si>
    <t>Đoković Mustafa</t>
  </si>
  <si>
    <t>Gegović Robert</t>
  </si>
  <si>
    <t>Gojčaj Ljeka</t>
  </si>
  <si>
    <t>Muhir Niković</t>
  </si>
  <si>
    <t>Čunmuljaj Redžep</t>
  </si>
  <si>
    <t>Ljuljanović Muso</t>
  </si>
  <si>
    <t>Nikolić Đuro</t>
  </si>
  <si>
    <t>Marković Marjan</t>
  </si>
  <si>
    <t>Purović Jasmin</t>
  </si>
  <si>
    <t>Jovetić Milenko</t>
  </si>
  <si>
    <t>Mugoša Goran</t>
  </si>
  <si>
    <t>Pajović Snežana</t>
  </si>
  <si>
    <t>Dragićević Milorad</t>
  </si>
  <si>
    <t>Mirotić Stanko</t>
  </si>
  <si>
    <t xml:space="preserve">Podgorica </t>
  </si>
  <si>
    <t>Prenkić Igor</t>
  </si>
  <si>
    <t>Peličić Ilija</t>
  </si>
  <si>
    <t>Peličić Miodrag</t>
  </si>
  <si>
    <t>Peličić Filip</t>
  </si>
  <si>
    <t>Pešukić Ljiljana</t>
  </si>
  <si>
    <t xml:space="preserve">Paljevic Haljit </t>
  </si>
  <si>
    <t>Dedvukaj Drana</t>
  </si>
  <si>
    <t xml:space="preserve">Ujkic Marko </t>
  </si>
  <si>
    <t xml:space="preserve">Dedvukaj Djon </t>
  </si>
  <si>
    <t xml:space="preserve">Radulovic Jovan </t>
  </si>
  <si>
    <t>Lakocevic Nada</t>
  </si>
  <si>
    <t xml:space="preserve">Dragovic Luka </t>
  </si>
  <si>
    <t>/</t>
  </si>
  <si>
    <t>Djurovic Borislav</t>
  </si>
  <si>
    <t xml:space="preserve">Perovic Ivona </t>
  </si>
  <si>
    <t xml:space="preserve">Danilovgrad </t>
  </si>
  <si>
    <t>Rašović B Ranko</t>
  </si>
  <si>
    <t>Pajović S Dragutin</t>
  </si>
  <si>
    <t>Stijepović M Stanko</t>
  </si>
  <si>
    <t>Bjelobrković V Radovan</t>
  </si>
  <si>
    <t>Stijepović Bosiljka</t>
  </si>
  <si>
    <t>Darko Bojovic</t>
  </si>
  <si>
    <t>Biljana Laketic</t>
  </si>
  <si>
    <t>Milutin Jakovljevic</t>
  </si>
  <si>
    <t>Luka Kostic</t>
  </si>
  <si>
    <t>Milan Rocenovic</t>
  </si>
  <si>
    <t>Radmila Petrusic</t>
  </si>
  <si>
    <t xml:space="preserve">Svetozar Markovic </t>
  </si>
  <si>
    <t>Danojla Kovacevic</t>
  </si>
  <si>
    <t>Dzoganovic Dragoslav</t>
  </si>
  <si>
    <t>Raicevic Dusanka</t>
  </si>
  <si>
    <t>Stanic Radisav</t>
  </si>
  <si>
    <t>Krgovic Tanja</t>
  </si>
  <si>
    <t>Draskovic Dragoljub</t>
  </si>
  <si>
    <t>Stanic Jovo</t>
  </si>
  <si>
    <t>Medojevic Radosav</t>
  </si>
  <si>
    <t>OTOVIĆ  ĐEMALJ</t>
  </si>
  <si>
    <t>OTOVIC  BEĆIR</t>
  </si>
  <si>
    <t>OTOVIĆ  REĐEP</t>
  </si>
  <si>
    <t>OTOVIĆ  MURAT</t>
  </si>
  <si>
    <t>OTOVIC  HAMID</t>
  </si>
  <si>
    <t>LJEKOČEVIĆ  DEDA</t>
  </si>
  <si>
    <t>LJEKOČEVIĆ  VINKO</t>
  </si>
  <si>
    <t>SINIŠTAJ  NOŠ</t>
  </si>
  <si>
    <t>SINIŠTAJ  PAŠKO</t>
  </si>
  <si>
    <t>VULJAJ  MARJAN</t>
  </si>
  <si>
    <t>VULJAJ NUA</t>
  </si>
  <si>
    <t>VULJAJ  ANA - ĐON</t>
  </si>
  <si>
    <t>GEGAJ   ŠTJEFAN  NIKOLA</t>
  </si>
  <si>
    <t>BERIŠAJ  DEDA</t>
  </si>
  <si>
    <t>PEPIĆ  JAKUP</t>
  </si>
  <si>
    <t>SELJMAN  ĐOKOVIĆ</t>
  </si>
  <si>
    <t>MARUKA  KALJAJ</t>
  </si>
  <si>
    <t>BEĆOVIC  BISERA-SAFET</t>
  </si>
  <si>
    <t>DUKAJ IBRAHIM</t>
  </si>
  <si>
    <t>ĐOKIĆ   ŠTJEFAN</t>
  </si>
  <si>
    <t>BERIŠAJ   ROKO</t>
  </si>
  <si>
    <t>MUHAJ  ISLAM</t>
  </si>
  <si>
    <t>BEĆOVIĆ  MUNIRA-</t>
  </si>
  <si>
    <t>LJULJĐURAJ  NIKOLA</t>
  </si>
  <si>
    <t>LJUCOVIC  DJELJUŠA</t>
  </si>
  <si>
    <t>PALJUŠEVIĆ  NIKOLA</t>
  </si>
  <si>
    <t>ZEJNLOVIĆ  JASMIN</t>
  </si>
  <si>
    <t>DEDIC  GORAN</t>
  </si>
  <si>
    <t>SLAVKO  VUKANOVIĆ</t>
  </si>
  <si>
    <t>Petrušić Dragan</t>
  </si>
  <si>
    <t>Jovanović Radovan</t>
  </si>
  <si>
    <t>Pavićević Željko</t>
  </si>
  <si>
    <t>Andrijević Snežana</t>
  </si>
  <si>
    <t>Đurović Milijana</t>
  </si>
  <si>
    <t>Radulović Dragan</t>
  </si>
  <si>
    <t>Bojanić Marijana</t>
  </si>
  <si>
    <t>Šaranović Vesna</t>
  </si>
  <si>
    <t>Kalezić Jadranka</t>
  </si>
  <si>
    <t>Obradović Milovan</t>
  </si>
  <si>
    <t>Drašković Kosa</t>
  </si>
  <si>
    <t>Ćalov Radoš</t>
  </si>
  <si>
    <t>Golubović Natalija</t>
  </si>
  <si>
    <t>Nikač  Jelena</t>
  </si>
  <si>
    <t>Petrić Branka</t>
  </si>
  <si>
    <t>Mladenović Željko</t>
  </si>
  <si>
    <t>Katnić Miloš</t>
  </si>
  <si>
    <t>Popović Dana</t>
  </si>
  <si>
    <t>Daković Slavka</t>
  </si>
  <si>
    <t>Batrićević Željko</t>
  </si>
  <si>
    <t>Brajović Momir</t>
  </si>
  <si>
    <t>Zarubica Slavko</t>
  </si>
  <si>
    <t>Bošković Goran</t>
  </si>
  <si>
    <t>Bošković  Miroslav</t>
  </si>
  <si>
    <t>Blagojević Daliborka</t>
  </si>
  <si>
    <t>Miranović Nemanja</t>
  </si>
  <si>
    <t>Mugoša Boško</t>
  </si>
  <si>
    <t>Drobnjak Slobodan</t>
  </si>
  <si>
    <t>Mugoša Ilija</t>
  </si>
  <si>
    <t>Terzić Milan</t>
  </si>
  <si>
    <t>Raičković Igor</t>
  </si>
  <si>
    <t>Vujotić Željko</t>
  </si>
  <si>
    <t>Mugoša Mirko</t>
  </si>
  <si>
    <t>Pejovic Vukasin</t>
  </si>
  <si>
    <t>Perovic Mila-Budimir</t>
  </si>
  <si>
    <t>Ivanovic Radisav</t>
  </si>
  <si>
    <t>Bogicevic Zorica</t>
  </si>
  <si>
    <t>Radovan Pavićević</t>
  </si>
  <si>
    <t>Savovic Zoran</t>
  </si>
  <si>
    <t>Mitrovic Vojislav</t>
  </si>
  <si>
    <t>Djurovic Desanka</t>
  </si>
  <si>
    <t>Jovovic Slobodanka</t>
  </si>
  <si>
    <t>Pavicevic Radisav</t>
  </si>
  <si>
    <t>Karadzic Slavka</t>
  </si>
  <si>
    <t>Matovic Sasa</t>
  </si>
  <si>
    <t>Jovovic Zoran</t>
  </si>
  <si>
    <t>Darinka Brnović</t>
  </si>
  <si>
    <t>Cepic Marina</t>
  </si>
  <si>
    <t>Uskokovic Slavica</t>
  </si>
  <si>
    <t>Asanovic Stanka</t>
  </si>
  <si>
    <t>Bahor Ramija</t>
  </si>
  <si>
    <t>Bubanja Radisav</t>
  </si>
  <si>
    <t>Corovic Nusreta (Rafet)</t>
  </si>
  <si>
    <t>Corovic Refko</t>
  </si>
  <si>
    <t>Dervisevic Hazbija</t>
  </si>
  <si>
    <t>Dervišević Fadil</t>
  </si>
  <si>
    <t>Dervišević Zurifa</t>
  </si>
  <si>
    <t>427</t>
  </si>
  <si>
    <t>Došljak Rade</t>
  </si>
  <si>
    <t>Durovic Raif</t>
  </si>
  <si>
    <t>Đurović Veljko</t>
  </si>
  <si>
    <t>Erovic Ferko</t>
  </si>
  <si>
    <t>Erovic Halil</t>
  </si>
  <si>
    <t>Erovic Jusuf</t>
  </si>
  <si>
    <t>Erovic Sanela</t>
  </si>
  <si>
    <t>Femić Zvonko</t>
  </si>
  <si>
    <t>Kolić Meho</t>
  </si>
  <si>
    <t>Kuč Budimir</t>
  </si>
  <si>
    <t>Mehović Hajrudin</t>
  </si>
  <si>
    <t>Mihailovic Trifun</t>
  </si>
  <si>
    <t>Mihailović Stanimirka</t>
  </si>
  <si>
    <t>Mucevic Dzelil</t>
  </si>
  <si>
    <t>Musovic Hivzo</t>
  </si>
  <si>
    <t>Musovic Sait</t>
  </si>
  <si>
    <t>Nedovic Dragic</t>
  </si>
  <si>
    <t>Nedovic Dragoljub</t>
  </si>
  <si>
    <t>Nedovic Dusanka</t>
  </si>
  <si>
    <t>Nedovic Radisav</t>
  </si>
  <si>
    <t>Nedović Ranko</t>
  </si>
  <si>
    <t>Sabotic Ahmet</t>
  </si>
  <si>
    <t>Sahman Ramiz</t>
  </si>
  <si>
    <t>Softic Asmir</t>
  </si>
  <si>
    <t>Softic Halem</t>
  </si>
  <si>
    <t>Softić Sabro</t>
  </si>
  <si>
    <t>Stanković Olivera</t>
  </si>
  <si>
    <t>Tokovic Osman</t>
  </si>
  <si>
    <r>
      <t>Pacaris Begza</t>
    </r>
    <r>
      <rPr>
        <sz val="12"/>
        <color indexed="8"/>
        <rFont val="Arial Narrow"/>
        <family val="2"/>
      </rPr>
      <t xml:space="preserve"> (Jusuf)</t>
    </r>
  </si>
  <si>
    <t>Agovic Saip</t>
  </si>
  <si>
    <t>Cikotic Đulka</t>
  </si>
  <si>
    <t>Novalić Pašo</t>
  </si>
  <si>
    <t>Skenderovic Muhamed</t>
  </si>
  <si>
    <t>Bulatović Bojan</t>
  </si>
  <si>
    <t>Bulatović Grujica</t>
  </si>
  <si>
    <t>Čolović Hakija</t>
  </si>
  <si>
    <t>Hot Emina</t>
  </si>
  <si>
    <t>Hot Mithad</t>
  </si>
  <si>
    <t>Hot Resad</t>
  </si>
  <si>
    <t>Hot Rizvan</t>
  </si>
  <si>
    <t>Hot Sabit</t>
  </si>
  <si>
    <t>Hot Smail</t>
  </si>
  <si>
    <t>Hot Smajo</t>
  </si>
  <si>
    <t>Ibrahimović Amel</t>
  </si>
  <si>
    <t>Kuč Jusuf</t>
  </si>
  <si>
    <t>Mujević Alen</t>
  </si>
  <si>
    <t>Muković Isah</t>
  </si>
  <si>
    <t>Muric Avdija</t>
  </si>
  <si>
    <t>Muric Refik</t>
  </si>
  <si>
    <t>Murić Anes</t>
  </si>
  <si>
    <t>Murić Enver</t>
  </si>
  <si>
    <t>Murić Mustafa</t>
  </si>
  <si>
    <t>Murić Senad</t>
  </si>
  <si>
    <t>Natasa Bulatovic</t>
  </si>
  <si>
    <t>Ramovic Amer (Dema)</t>
  </si>
  <si>
    <t>Ramović Haris</t>
  </si>
  <si>
    <t>Ramović Samet</t>
  </si>
  <si>
    <t>Redžepović Emira</t>
  </si>
  <si>
    <t>Sinanovic Haris</t>
  </si>
  <si>
    <t>Papic Nebojsa</t>
  </si>
  <si>
    <t>Milovic Momcilo</t>
  </si>
  <si>
    <t>Matovic Rista</t>
  </si>
  <si>
    <t>Kovacevic Gordan</t>
  </si>
  <si>
    <t>Matovic Janko</t>
  </si>
  <si>
    <t>Senic Jovan</t>
  </si>
  <si>
    <t>Matovic Petar</t>
  </si>
  <si>
    <t>Nikčević Milenko</t>
  </si>
  <si>
    <t>Nikolić Đuro (za Božović Oliviju)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</si>
</sst>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[$€-2]\ * #,##0.00_-;\-[$€-2]\ * #,##0.00_-;_-[$€-2]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2"/>
      <color indexed="8"/>
      <name val="Arial Narrow"/>
      <family val="2"/>
    </font>
    <font>
      <b/>
      <sz val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5" fillId="0" borderId="0" applyBorder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5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Fill="1"/>
    <xf numFmtId="0" fontId="0" fillId="0" borderId="0" xfId="0" applyFill="1" applyAlignment="1"/>
    <xf numFmtId="0" fontId="7" fillId="0" borderId="1" xfId="0" applyFont="1" applyBorder="1"/>
    <xf numFmtId="49" fontId="7" fillId="0" borderId="1" xfId="0" applyNumberFormat="1" applyFont="1" applyBorder="1" applyAlignment="1">
      <alignment horizontal="center"/>
    </xf>
    <xf numFmtId="49" fontId="7" fillId="0" borderId="1" xfId="0" applyNumberFormat="1" applyFont="1" applyBorder="1"/>
    <xf numFmtId="0" fontId="7" fillId="0" borderId="1" xfId="0" applyFont="1" applyBorder="1" applyAlignment="1">
      <alignment horizontal="center"/>
    </xf>
    <xf numFmtId="164" fontId="0" fillId="0" borderId="0" xfId="3" applyNumberFormat="1" applyFont="1"/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/>
    <xf numFmtId="0" fontId="7" fillId="2" borderId="1" xfId="0" applyFont="1" applyFill="1" applyBorder="1" applyAlignment="1">
      <alignment horizontal="center"/>
    </xf>
    <xf numFmtId="164" fontId="8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left"/>
    </xf>
    <xf numFmtId="0" fontId="7" fillId="2" borderId="1" xfId="0" applyFont="1" applyFill="1" applyBorder="1"/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" fontId="7" fillId="0" borderId="1" xfId="0" applyNumberFormat="1" applyFont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0" fontId="10" fillId="0" borderId="1" xfId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8" fillId="0" borderId="1" xfId="3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/>
    </xf>
    <xf numFmtId="164" fontId="8" fillId="0" borderId="1" xfId="3" applyNumberFormat="1" applyFont="1" applyBorder="1" applyAlignment="1">
      <alignment vertic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left"/>
    </xf>
    <xf numFmtId="164" fontId="7" fillId="0" borderId="1" xfId="0" applyNumberFormat="1" applyFont="1" applyBorder="1"/>
    <xf numFmtId="164" fontId="8" fillId="0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0" fillId="0" borderId="0" xfId="0" applyAlignment="1"/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/>
    <xf numFmtId="0" fontId="9" fillId="0" borderId="1" xfId="0" applyFont="1" applyBorder="1"/>
    <xf numFmtId="0" fontId="10" fillId="0" borderId="1" xfId="0" applyFont="1" applyBorder="1"/>
    <xf numFmtId="164" fontId="3" fillId="0" borderId="0" xfId="0" applyNumberFormat="1" applyFont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2" fillId="0" borderId="0" xfId="0" applyFont="1"/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1" xfId="1" applyFont="1" applyFill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0" fillId="0" borderId="0" xfId="0" applyFont="1"/>
    <xf numFmtId="0" fontId="8" fillId="0" borderId="1" xfId="0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8" fillId="0" borderId="5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7" fillId="0" borderId="1" xfId="5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7" fillId="0" borderId="1" xfId="5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164" fontId="8" fillId="0" borderId="1" xfId="0" applyNumberFormat="1" applyFont="1" applyFill="1" applyBorder="1" applyAlignment="1">
      <alignment horizontal="center" vertical="center"/>
    </xf>
    <xf numFmtId="0" fontId="0" fillId="0" borderId="0" xfId="0" quotePrefix="1" applyAlignment="1">
      <alignment vertical="center"/>
    </xf>
    <xf numFmtId="1" fontId="7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164" fontId="7" fillId="0" borderId="1" xfId="3" applyNumberFormat="1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1" xfId="1" applyFont="1" applyFill="1" applyBorder="1" applyAlignment="1">
      <alignment horizontal="center"/>
    </xf>
    <xf numFmtId="164" fontId="9" fillId="0" borderId="1" xfId="1" applyNumberFormat="1" applyFont="1" applyFill="1" applyBorder="1" applyAlignment="1">
      <alignment horizontal="center"/>
    </xf>
    <xf numFmtId="0" fontId="9" fillId="0" borderId="1" xfId="1" applyFont="1" applyFill="1" applyBorder="1" applyAlignment="1">
      <alignment horizontal="left"/>
    </xf>
    <xf numFmtId="1" fontId="9" fillId="0" borderId="1" xfId="1" applyNumberFormat="1" applyFont="1" applyFill="1" applyBorder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left"/>
    </xf>
    <xf numFmtId="164" fontId="8" fillId="2" borderId="1" xfId="0" applyNumberFormat="1" applyFont="1" applyFill="1" applyBorder="1" applyAlignment="1">
      <alignment vertical="center"/>
    </xf>
    <xf numFmtId="0" fontId="0" fillId="2" borderId="0" xfId="0" applyFill="1"/>
    <xf numFmtId="0" fontId="8" fillId="0" borderId="1" xfId="0" applyFont="1" applyBorder="1" applyAlignment="1">
      <alignment horizontal="center" vertical="center"/>
    </xf>
    <xf numFmtId="0" fontId="8" fillId="0" borderId="0" xfId="0" applyFont="1"/>
    <xf numFmtId="0" fontId="8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0" fillId="0" borderId="1" xfId="2" applyNumberFormat="1" applyFont="1" applyFill="1" applyBorder="1" applyAlignment="1">
      <alignment horizontal="center"/>
    </xf>
    <xf numFmtId="164" fontId="10" fillId="0" borderId="1" xfId="2" applyNumberFormat="1" applyFont="1" applyFill="1" applyBorder="1" applyAlignme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6" xfId="0" applyFont="1" applyBorder="1"/>
    <xf numFmtId="0" fontId="9" fillId="0" borderId="9" xfId="0" applyFont="1" applyBorder="1"/>
    <xf numFmtId="0" fontId="10" fillId="0" borderId="3" xfId="1" applyFont="1" applyFill="1" applyBorder="1" applyAlignment="1">
      <alignment horizontal="left"/>
    </xf>
    <xf numFmtId="0" fontId="10" fillId="0" borderId="10" xfId="1" applyFont="1" applyFill="1" applyBorder="1" applyAlignment="1">
      <alignment horizontal="left"/>
    </xf>
    <xf numFmtId="0" fontId="10" fillId="0" borderId="4" xfId="1" applyFont="1" applyFill="1" applyBorder="1" applyAlignment="1">
      <alignment horizontal="left"/>
    </xf>
    <xf numFmtId="0" fontId="10" fillId="0" borderId="11" xfId="1" applyFont="1" applyFill="1" applyBorder="1" applyAlignment="1">
      <alignment horizontal="center"/>
    </xf>
    <xf numFmtId="0" fontId="10" fillId="0" borderId="4" xfId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4" fontId="7" fillId="0" borderId="1" xfId="4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10" fillId="0" borderId="4" xfId="1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 wrapText="1"/>
    </xf>
    <xf numFmtId="2" fontId="9" fillId="0" borderId="4" xfId="0" applyNumberFormat="1" applyFont="1" applyFill="1" applyBorder="1" applyAlignment="1">
      <alignment horizontal="center"/>
    </xf>
    <xf numFmtId="2" fontId="9" fillId="0" borderId="4" xfId="0" applyNumberFormat="1" applyFont="1" applyBorder="1" applyAlignment="1">
      <alignment horizontal="center" wrapText="1"/>
    </xf>
    <xf numFmtId="4" fontId="7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2" fontId="9" fillId="0" borderId="5" xfId="0" applyNumberFormat="1" applyFont="1" applyFill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0" borderId="5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left"/>
    </xf>
    <xf numFmtId="0" fontId="10" fillId="0" borderId="2" xfId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8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1" fontId="7" fillId="0" borderId="4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0" borderId="6" xfId="0" applyNumberFormat="1" applyFont="1" applyBorder="1" applyAlignment="1">
      <alignment horizontal="center"/>
    </xf>
    <xf numFmtId="164" fontId="9" fillId="0" borderId="4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8" fillId="0" borderId="4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/>
    </xf>
    <xf numFmtId="0" fontId="10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64" fontId="7" fillId="0" borderId="4" xfId="0" applyNumberFormat="1" applyFont="1" applyBorder="1"/>
    <xf numFmtId="0" fontId="10" fillId="0" borderId="4" xfId="0" applyFont="1" applyBorder="1" applyAlignment="1">
      <alignment horizontal="left"/>
    </xf>
    <xf numFmtId="49" fontId="7" fillId="0" borderId="1" xfId="0" applyNumberFormat="1" applyFont="1" applyBorder="1" applyAlignment="1"/>
    <xf numFmtId="0" fontId="7" fillId="0" borderId="1" xfId="0" applyFont="1" applyBorder="1" applyAlignment="1"/>
    <xf numFmtId="0" fontId="10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/>
    <xf numFmtId="0" fontId="9" fillId="0" borderId="5" xfId="0" applyFont="1" applyBorder="1" applyAlignment="1">
      <alignment wrapText="1"/>
    </xf>
    <xf numFmtId="0" fontId="9" fillId="0" borderId="3" xfId="0" applyFont="1" applyBorder="1" applyAlignment="1">
      <alignment horizontal="center"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/>
    </xf>
    <xf numFmtId="0" fontId="9" fillId="0" borderId="2" xfId="0" applyFont="1" applyBorder="1"/>
    <xf numFmtId="0" fontId="9" fillId="0" borderId="4" xfId="0" applyFont="1" applyBorder="1" applyAlignment="1"/>
    <xf numFmtId="2" fontId="7" fillId="0" borderId="1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2" xfId="0" applyFont="1" applyFill="1" applyBorder="1"/>
    <xf numFmtId="0" fontId="9" fillId="2" borderId="4" xfId="0" applyFont="1" applyFill="1" applyBorder="1"/>
    <xf numFmtId="0" fontId="9" fillId="2" borderId="6" xfId="0" applyFont="1" applyFill="1" applyBorder="1"/>
    <xf numFmtId="0" fontId="7" fillId="2" borderId="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0" borderId="4" xfId="0" applyFont="1" applyBorder="1"/>
    <xf numFmtId="0" fontId="7" fillId="2" borderId="4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center"/>
    </xf>
    <xf numFmtId="0" fontId="10" fillId="0" borderId="1" xfId="2" applyNumberFormat="1" applyFont="1" applyFill="1" applyBorder="1" applyAlignment="1"/>
    <xf numFmtId="49" fontId="7" fillId="0" borderId="1" xfId="0" applyNumberFormat="1" applyFont="1" applyFill="1" applyBorder="1"/>
    <xf numFmtId="0" fontId="10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wrapText="1"/>
    </xf>
    <xf numFmtId="0" fontId="9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</cellXfs>
  <cellStyles count="6">
    <cellStyle name="Comma" xfId="5" builtinId="3"/>
    <cellStyle name="Currency" xfId="3" builtinId="4"/>
    <cellStyle name="Excel Built-in Normal" xfId="2"/>
    <cellStyle name="Normal" xfId="0" builtinId="0"/>
    <cellStyle name="Normal_Sheet1" xfId="1"/>
    <cellStyle name="Percent" xfId="4" builtinId="5"/>
  </cellStyles>
  <dxfs count="17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ljekare%20jun/RM%20Komerc%20Otkup%20mlijeka%20JUN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 2020"/>
      <sheetName val="Sheet1"/>
      <sheetName val="Sheet2"/>
    </sheetNames>
    <sheetDataSet>
      <sheetData sheetId="0"/>
      <sheetData sheetId="1">
        <row r="2">
          <cell r="A2" t="str">
            <v>Aničić Brane</v>
          </cell>
        </row>
        <row r="3">
          <cell r="A3" t="str">
            <v>Bajčeta Gojka</v>
          </cell>
        </row>
        <row r="4">
          <cell r="A4" t="str">
            <v>Bajčeta Spasoje</v>
          </cell>
        </row>
        <row r="5">
          <cell r="A5" t="str">
            <v>Bajčeta Sreten</v>
          </cell>
        </row>
        <row r="6">
          <cell r="A6" t="str">
            <v>Bajčetić Vuk</v>
          </cell>
        </row>
        <row r="7">
          <cell r="A7" t="str">
            <v>Beljkaš Miloje</v>
          </cell>
        </row>
        <row r="8">
          <cell r="A8" t="str">
            <v>Beljkaš Radomir</v>
          </cell>
        </row>
        <row r="9">
          <cell r="A9" t="str">
            <v>Beljkaš Ratomir</v>
          </cell>
        </row>
        <row r="10">
          <cell r="A10" t="str">
            <v>Bobić Dragoljub</v>
          </cell>
        </row>
        <row r="11">
          <cell r="A11" t="str">
            <v>Buišić Zorica</v>
          </cell>
        </row>
        <row r="12">
          <cell r="A12" t="str">
            <v>Cupara Miladin</v>
          </cell>
        </row>
        <row r="13">
          <cell r="A13" t="str">
            <v>Čamdžić Biljana</v>
          </cell>
        </row>
        <row r="14">
          <cell r="A14" t="str">
            <v>Čolović Radinka</v>
          </cell>
        </row>
        <row r="15">
          <cell r="A15" t="str">
            <v>Ćuzović Milenko</v>
          </cell>
        </row>
        <row r="16">
          <cell r="A16" t="str">
            <v>Ćuzović Svetlana</v>
          </cell>
        </row>
        <row r="17">
          <cell r="A17" t="str">
            <v>Ćuzoviić Momčilo</v>
          </cell>
        </row>
        <row r="18">
          <cell r="A18" t="str">
            <v>Dajević Miloje</v>
          </cell>
        </row>
        <row r="19">
          <cell r="A19" t="str">
            <v>Dajević Radivoje</v>
          </cell>
        </row>
        <row r="20">
          <cell r="A20" t="str">
            <v>Damjanović Radomir</v>
          </cell>
        </row>
        <row r="21">
          <cell r="A21" t="str">
            <v>Damjanović Velimir</v>
          </cell>
        </row>
        <row r="22">
          <cell r="A22" t="str">
            <v>Demirović Alija</v>
          </cell>
        </row>
        <row r="23">
          <cell r="A23" t="str">
            <v>Despotović Đorđije</v>
          </cell>
        </row>
        <row r="24">
          <cell r="A24" t="str">
            <v>Despotović Gojko</v>
          </cell>
        </row>
        <row r="25">
          <cell r="A25" t="str">
            <v>Despotović Ljubinko</v>
          </cell>
        </row>
        <row r="26">
          <cell r="A26" t="str">
            <v>Despotović Milko</v>
          </cell>
        </row>
        <row r="27">
          <cell r="A27" t="str">
            <v>Despotović Milojka</v>
          </cell>
        </row>
        <row r="28">
          <cell r="A28" t="str">
            <v>Despotović Novica</v>
          </cell>
        </row>
        <row r="29">
          <cell r="A29" t="str">
            <v>Despotović Sajo</v>
          </cell>
        </row>
        <row r="30">
          <cell r="A30" t="str">
            <v>Dragaš Miodrag</v>
          </cell>
        </row>
        <row r="31">
          <cell r="A31" t="str">
            <v>Drobnjak Dušan</v>
          </cell>
        </row>
        <row r="32">
          <cell r="A32" t="str">
            <v>Drobnjak Ivanka</v>
          </cell>
        </row>
        <row r="33">
          <cell r="A33" t="str">
            <v>Drobnjak Milenko</v>
          </cell>
        </row>
        <row r="34">
          <cell r="A34" t="str">
            <v>Drobnjak Rada</v>
          </cell>
        </row>
        <row r="35">
          <cell r="A35" t="str">
            <v>Dujović Biljana</v>
          </cell>
        </row>
        <row r="36">
          <cell r="A36" t="str">
            <v>Dujović Željko</v>
          </cell>
        </row>
        <row r="37">
          <cell r="A37" t="str">
            <v>Đenisijević Radoman</v>
          </cell>
        </row>
        <row r="38">
          <cell r="A38" t="str">
            <v>Đondović Božidar</v>
          </cell>
        </row>
        <row r="39">
          <cell r="A39" t="str">
            <v>Đondović Dobrilo</v>
          </cell>
        </row>
        <row r="40">
          <cell r="A40" t="str">
            <v>Đondović Dragica</v>
          </cell>
        </row>
        <row r="41">
          <cell r="A41" t="str">
            <v>Đondović Ljubomir</v>
          </cell>
        </row>
        <row r="42">
          <cell r="A42" t="str">
            <v>Đondović Radoman</v>
          </cell>
        </row>
        <row r="43">
          <cell r="A43" t="str">
            <v>Đuković Darko</v>
          </cell>
        </row>
        <row r="44">
          <cell r="A44" t="str">
            <v>Đuković Radmilo</v>
          </cell>
        </row>
        <row r="45">
          <cell r="A45" t="str">
            <v>Đurović Milanko</v>
          </cell>
        </row>
        <row r="46">
          <cell r="A46" t="str">
            <v>Đurović Miloš</v>
          </cell>
        </row>
        <row r="47">
          <cell r="A47" t="str">
            <v>Đurović Rajko</v>
          </cell>
        </row>
        <row r="48">
          <cell r="A48" t="str">
            <v>Đurović Vidoje</v>
          </cell>
        </row>
        <row r="49">
          <cell r="A49" t="str">
            <v>Gogić Miloje</v>
          </cell>
        </row>
        <row r="50">
          <cell r="A50" t="str">
            <v>Gogić Rada</v>
          </cell>
        </row>
        <row r="51">
          <cell r="A51" t="str">
            <v>Gogić Radmila</v>
          </cell>
        </row>
        <row r="52">
          <cell r="A52" t="str">
            <v>Gogić Rajko</v>
          </cell>
        </row>
        <row r="53">
          <cell r="A53" t="str">
            <v>Gogić Slavka</v>
          </cell>
        </row>
        <row r="54">
          <cell r="A54" t="str">
            <v>Gogić Vladimir</v>
          </cell>
        </row>
        <row r="55">
          <cell r="A55" t="str">
            <v>Gogić Željko</v>
          </cell>
        </row>
        <row r="56">
          <cell r="A56" t="str">
            <v>Grbović Mirko</v>
          </cell>
        </row>
        <row r="57">
          <cell r="A57" t="str">
            <v>Grbović Vladimir</v>
          </cell>
        </row>
        <row r="58">
          <cell r="A58" t="str">
            <v>Grujičić Milena</v>
          </cell>
        </row>
        <row r="59">
          <cell r="A59" t="str">
            <v>Grujičić Mladen</v>
          </cell>
        </row>
        <row r="60">
          <cell r="A60" t="str">
            <v>Grujičić Predrag</v>
          </cell>
        </row>
        <row r="61">
          <cell r="A61" t="str">
            <v>Grujičić Radinka</v>
          </cell>
        </row>
        <row r="62">
          <cell r="A62" t="str">
            <v>Grujičić Živan</v>
          </cell>
        </row>
        <row r="63">
          <cell r="A63" t="str">
            <v>Gvozdenović Mara</v>
          </cell>
        </row>
        <row r="64">
          <cell r="A64" t="str">
            <v>Imširović Igbala</v>
          </cell>
        </row>
        <row r="65">
          <cell r="A65" t="str">
            <v>Ječmenica Milijana</v>
          </cell>
        </row>
        <row r="66">
          <cell r="A66" t="str">
            <v>Joknić Dragoslav</v>
          </cell>
        </row>
        <row r="67">
          <cell r="A67" t="str">
            <v>Joknić Luka</v>
          </cell>
        </row>
        <row r="68">
          <cell r="A68" t="str">
            <v>Joksović Miladin</v>
          </cell>
        </row>
        <row r="69">
          <cell r="A69" t="str">
            <v>Kamberović Milorad</v>
          </cell>
        </row>
        <row r="70">
          <cell r="A70" t="str">
            <v>Kamberović Mlađen</v>
          </cell>
        </row>
        <row r="71">
          <cell r="A71" t="str">
            <v>Kamberović Ratomir</v>
          </cell>
        </row>
        <row r="72">
          <cell r="A72" t="str">
            <v>Karakaš Alija</v>
          </cell>
        </row>
        <row r="73">
          <cell r="A73" t="str">
            <v>Kezić Srđan</v>
          </cell>
        </row>
        <row r="74">
          <cell r="A74" t="str">
            <v>Knežević Gojko</v>
          </cell>
        </row>
        <row r="75">
          <cell r="A75" t="str">
            <v>Knežević Milka</v>
          </cell>
        </row>
        <row r="76">
          <cell r="A76" t="str">
            <v>Koružić Milun</v>
          </cell>
        </row>
        <row r="77">
          <cell r="A77" t="str">
            <v>Kuburović Zagorka</v>
          </cell>
        </row>
        <row r="78">
          <cell r="A78" t="str">
            <v>Kušljević Vukola</v>
          </cell>
        </row>
        <row r="79">
          <cell r="A79" t="str">
            <v>Lacmanović Ivanka</v>
          </cell>
        </row>
        <row r="80">
          <cell r="A80" t="str">
            <v>Lacmanović Nebojša</v>
          </cell>
        </row>
        <row r="81">
          <cell r="A81" t="str">
            <v>Laketić Zdravko</v>
          </cell>
        </row>
        <row r="82">
          <cell r="A82" t="str">
            <v>Laković Dragiša</v>
          </cell>
        </row>
        <row r="83">
          <cell r="A83" t="str">
            <v>Lasica Milutin</v>
          </cell>
        </row>
        <row r="84">
          <cell r="A84" t="str">
            <v>Lazarević Jovo</v>
          </cell>
        </row>
        <row r="85">
          <cell r="A85" t="str">
            <v>Lončar Darko</v>
          </cell>
        </row>
        <row r="86">
          <cell r="A86" t="str">
            <v>Lončar Dragan</v>
          </cell>
        </row>
        <row r="87">
          <cell r="A87" t="str">
            <v>Lončar Veselin</v>
          </cell>
        </row>
        <row r="88">
          <cell r="A88" t="str">
            <v>Lončarević Milenko</v>
          </cell>
        </row>
        <row r="89">
          <cell r="A89" t="str">
            <v>Matović Desanka</v>
          </cell>
        </row>
        <row r="90">
          <cell r="A90" t="str">
            <v>Matović Vlade</v>
          </cell>
        </row>
        <row r="91">
          <cell r="A91" t="str">
            <v>Mijatović Gordana</v>
          </cell>
        </row>
        <row r="92">
          <cell r="A92" t="str">
            <v>Mijatović Krstina</v>
          </cell>
        </row>
        <row r="93">
          <cell r="A93" t="str">
            <v>Mijatović Ljubisav</v>
          </cell>
        </row>
        <row r="94">
          <cell r="A94" t="str">
            <v>Mijatović Radojica</v>
          </cell>
        </row>
        <row r="95">
          <cell r="A95" t="str">
            <v>Mijatović Radoman</v>
          </cell>
        </row>
        <row r="96">
          <cell r="A96" t="str">
            <v>Mijatović Ratomir</v>
          </cell>
        </row>
        <row r="97">
          <cell r="A97" t="str">
            <v>Mijatović Tadomir</v>
          </cell>
        </row>
        <row r="98">
          <cell r="A98" t="str">
            <v>Mijatović Vukajlo</v>
          </cell>
        </row>
        <row r="99">
          <cell r="A99" t="str">
            <v>Mijatović Žarko</v>
          </cell>
        </row>
        <row r="100">
          <cell r="A100" t="str">
            <v>Milan Leonid Colić</v>
          </cell>
        </row>
        <row r="101">
          <cell r="A101" t="str">
            <v>Miletić Milorad</v>
          </cell>
        </row>
        <row r="102">
          <cell r="A102" t="str">
            <v>Novović Božidar</v>
          </cell>
        </row>
        <row r="103">
          <cell r="A103" t="str">
            <v>Popadić Ivan</v>
          </cell>
        </row>
        <row r="104">
          <cell r="A104" t="str">
            <v>Popadić Milovan</v>
          </cell>
        </row>
        <row r="105">
          <cell r="A105" t="str">
            <v>Popadić Mitar</v>
          </cell>
        </row>
        <row r="106">
          <cell r="A106" t="str">
            <v>Popadić Obrad</v>
          </cell>
        </row>
        <row r="107">
          <cell r="A107" t="str">
            <v>Popadić Vojka</v>
          </cell>
        </row>
        <row r="108">
          <cell r="A108" t="str">
            <v>Popadić Zoran</v>
          </cell>
        </row>
        <row r="109">
          <cell r="A109" t="str">
            <v>Potpara Dragomir</v>
          </cell>
        </row>
        <row r="110">
          <cell r="A110" t="str">
            <v>Purić Duško</v>
          </cell>
        </row>
        <row r="111">
          <cell r="A111" t="str">
            <v>Purić Ivan</v>
          </cell>
        </row>
        <row r="112">
          <cell r="A112" t="str">
            <v>Rabrenović Jovan</v>
          </cell>
        </row>
        <row r="113">
          <cell r="A113" t="str">
            <v>Ristanović Ljubko</v>
          </cell>
        </row>
        <row r="114">
          <cell r="A114" t="str">
            <v>Savić Dragoje</v>
          </cell>
        </row>
        <row r="115">
          <cell r="A115" t="str">
            <v>Soković Dragoljub</v>
          </cell>
        </row>
        <row r="116">
          <cell r="A116" t="str">
            <v>Soković Radomir</v>
          </cell>
        </row>
        <row r="117">
          <cell r="A117" t="str">
            <v>Stanić Golub</v>
          </cell>
        </row>
        <row r="118">
          <cell r="A118" t="str">
            <v>Stanić Radoslav</v>
          </cell>
        </row>
        <row r="119">
          <cell r="A119" t="str">
            <v>Starčević Spasenija</v>
          </cell>
        </row>
        <row r="120">
          <cell r="A120" t="str">
            <v>Svrkota  Milko</v>
          </cell>
        </row>
        <row r="121">
          <cell r="A121" t="str">
            <v>Svrkota Darko</v>
          </cell>
        </row>
        <row r="122">
          <cell r="A122" t="str">
            <v>Tanjević Filip</v>
          </cell>
        </row>
        <row r="123">
          <cell r="A123" t="str">
            <v>Terzić Miladin</v>
          </cell>
        </row>
        <row r="124">
          <cell r="A124" t="str">
            <v>Tošić Miladinka</v>
          </cell>
        </row>
        <row r="125">
          <cell r="A125" t="str">
            <v>Unković Mile</v>
          </cell>
        </row>
        <row r="126">
          <cell r="A126" t="str">
            <v>Unković Zorica</v>
          </cell>
        </row>
        <row r="127">
          <cell r="A127" t="str">
            <v>Vraneš Božidarka</v>
          </cell>
        </row>
        <row r="128">
          <cell r="A128" t="str">
            <v>Vraneš Božo</v>
          </cell>
        </row>
        <row r="129">
          <cell r="A129" t="str">
            <v>Vraneš Dobrinka</v>
          </cell>
        </row>
        <row r="130">
          <cell r="A130" t="str">
            <v>Vraneš Ljiljana</v>
          </cell>
        </row>
        <row r="131">
          <cell r="A131" t="str">
            <v>Vraneš Miodrag</v>
          </cell>
        </row>
        <row r="132">
          <cell r="A132" t="str">
            <v>Vučetić Miladin</v>
          </cell>
        </row>
        <row r="133">
          <cell r="A133" t="str">
            <v>Vučetić Momčilo</v>
          </cell>
        </row>
        <row r="134">
          <cell r="A134" t="str">
            <v>Vuković Milan</v>
          </cell>
        </row>
        <row r="135">
          <cell r="A135" t="str">
            <v>Vuković Nada</v>
          </cell>
        </row>
        <row r="136">
          <cell r="A136" t="str">
            <v>Vuković Radomir</v>
          </cell>
        </row>
        <row r="137">
          <cell r="A137" t="str">
            <v>Vuković Slaviša</v>
          </cell>
        </row>
        <row r="138">
          <cell r="A138" t="str">
            <v>Zečević Momo</v>
          </cell>
        </row>
        <row r="139">
          <cell r="A139" t="str">
            <v>Zindović Anđelko</v>
          </cell>
        </row>
        <row r="140">
          <cell r="A140" t="str">
            <v>Zindović Simo</v>
          </cell>
        </row>
        <row r="141">
          <cell r="A141" t="str">
            <v>Zindović Slavko</v>
          </cell>
        </row>
        <row r="142">
          <cell r="A142" t="str">
            <v>Zindović Velibor</v>
          </cell>
        </row>
        <row r="143">
          <cell r="A143" t="str">
            <v>Živković Rajko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09"/>
  <sheetViews>
    <sheetView workbookViewId="0">
      <selection activeCell="O10" sqref="O10"/>
    </sheetView>
  </sheetViews>
  <sheetFormatPr defaultRowHeight="15" x14ac:dyDescent="0.25"/>
  <cols>
    <col min="1" max="1" width="6.7109375" style="1" customWidth="1"/>
    <col min="2" max="2" width="27.5703125" customWidth="1"/>
    <col min="3" max="3" width="9.7109375" style="21" customWidth="1"/>
    <col min="4" max="4" width="9.5703125" style="21" bestFit="1" customWidth="1"/>
    <col min="5" max="5" width="7.5703125" style="21" bestFit="1" customWidth="1"/>
    <col min="6" max="7" width="9" style="21" bestFit="1" customWidth="1"/>
    <col min="8" max="8" width="12" style="1" bestFit="1" customWidth="1"/>
    <col min="9" max="9" width="14.7109375" customWidth="1"/>
  </cols>
  <sheetData>
    <row r="3" spans="1:9" ht="15" customHeight="1" x14ac:dyDescent="0.25">
      <c r="A3" s="214" t="s">
        <v>32</v>
      </c>
      <c r="B3" s="214"/>
      <c r="C3" s="214"/>
      <c r="D3" s="214"/>
      <c r="E3" s="214"/>
      <c r="F3" s="214"/>
      <c r="G3" s="214"/>
      <c r="H3" s="214"/>
      <c r="I3" s="214"/>
    </row>
    <row r="4" spans="1:9" ht="29.25" customHeight="1" x14ac:dyDescent="0.25">
      <c r="A4" s="214"/>
      <c r="B4" s="214"/>
      <c r="C4" s="214"/>
      <c r="D4" s="214"/>
      <c r="E4" s="214"/>
      <c r="F4" s="214"/>
      <c r="G4" s="214"/>
      <c r="H4" s="214"/>
      <c r="I4" s="214"/>
    </row>
    <row r="5" spans="1:9" ht="45" customHeight="1" x14ac:dyDescent="0.25">
      <c r="A5" s="67" t="s">
        <v>0</v>
      </c>
      <c r="B5" s="68" t="s">
        <v>1</v>
      </c>
      <c r="C5" s="96" t="s">
        <v>2</v>
      </c>
      <c r="D5" s="95" t="s">
        <v>3</v>
      </c>
      <c r="E5" s="95">
        <v>0.01</v>
      </c>
      <c r="F5" s="95">
        <v>0.06</v>
      </c>
      <c r="G5" s="95">
        <v>0.04</v>
      </c>
      <c r="H5" s="14" t="s">
        <v>26</v>
      </c>
      <c r="I5" s="14" t="s">
        <v>5</v>
      </c>
    </row>
    <row r="6" spans="1:9" ht="15.75" x14ac:dyDescent="0.25">
      <c r="A6" s="56">
        <v>1</v>
      </c>
      <c r="B6" s="5" t="s">
        <v>81</v>
      </c>
      <c r="C6" s="22" t="s">
        <v>11</v>
      </c>
      <c r="D6" s="8">
        <v>5335</v>
      </c>
      <c r="E6" s="8">
        <v>335</v>
      </c>
      <c r="F6" s="8">
        <v>5335</v>
      </c>
      <c r="G6" s="8">
        <v>5335</v>
      </c>
      <c r="H6" s="44">
        <f t="shared" ref="H6:H9" si="0">E6*0.01+F6*0.06+G6*0.04</f>
        <v>536.85</v>
      </c>
      <c r="I6" s="29">
        <f>H6-2.2</f>
        <v>534.65</v>
      </c>
    </row>
    <row r="7" spans="1:9" ht="15.75" x14ac:dyDescent="0.25">
      <c r="A7" s="8">
        <v>2</v>
      </c>
      <c r="B7" s="5" t="s">
        <v>82</v>
      </c>
      <c r="C7" s="22" t="s">
        <v>11</v>
      </c>
      <c r="D7" s="8">
        <v>2301</v>
      </c>
      <c r="E7" s="8"/>
      <c r="F7" s="8">
        <v>2301</v>
      </c>
      <c r="G7" s="8">
        <v>2301</v>
      </c>
      <c r="H7" s="44">
        <f t="shared" si="0"/>
        <v>230.10000000000002</v>
      </c>
      <c r="I7" s="29">
        <f t="shared" ref="I7:I83" si="1">H7-2.2</f>
        <v>227.90000000000003</v>
      </c>
    </row>
    <row r="8" spans="1:9" ht="15.75" x14ac:dyDescent="0.25">
      <c r="A8" s="56">
        <v>3</v>
      </c>
      <c r="B8" s="5" t="s">
        <v>83</v>
      </c>
      <c r="C8" s="22" t="s">
        <v>11</v>
      </c>
      <c r="D8" s="8">
        <v>5030</v>
      </c>
      <c r="E8" s="8">
        <v>30</v>
      </c>
      <c r="F8" s="8">
        <v>5030</v>
      </c>
      <c r="G8" s="8">
        <v>5030</v>
      </c>
      <c r="H8" s="44">
        <f t="shared" si="0"/>
        <v>503.30000000000007</v>
      </c>
      <c r="I8" s="29">
        <f t="shared" si="1"/>
        <v>501.10000000000008</v>
      </c>
    </row>
    <row r="9" spans="1:9" ht="15.75" x14ac:dyDescent="0.25">
      <c r="A9" s="8">
        <v>4</v>
      </c>
      <c r="B9" s="5" t="s">
        <v>84</v>
      </c>
      <c r="C9" s="22" t="s">
        <v>11</v>
      </c>
      <c r="D9" s="8">
        <v>2050</v>
      </c>
      <c r="E9" s="8"/>
      <c r="F9" s="8">
        <v>2050</v>
      </c>
      <c r="G9" s="8">
        <v>2050</v>
      </c>
      <c r="H9" s="44">
        <f t="shared" si="0"/>
        <v>205</v>
      </c>
      <c r="I9" s="29">
        <f t="shared" si="1"/>
        <v>202.8</v>
      </c>
    </row>
    <row r="10" spans="1:9" ht="15.75" x14ac:dyDescent="0.25">
      <c r="A10" s="56">
        <v>5</v>
      </c>
      <c r="B10" s="126" t="s">
        <v>85</v>
      </c>
      <c r="C10" s="24" t="s">
        <v>11</v>
      </c>
      <c r="D10" s="150">
        <v>4557</v>
      </c>
      <c r="E10" s="150"/>
      <c r="F10" s="152">
        <v>4557</v>
      </c>
      <c r="G10" s="161">
        <v>4557</v>
      </c>
      <c r="H10" s="162">
        <f>E10*0.01+F10*0.06+G10*0.04</f>
        <v>455.70000000000005</v>
      </c>
      <c r="I10" s="29">
        <f t="shared" si="1"/>
        <v>453.50000000000006</v>
      </c>
    </row>
    <row r="11" spans="1:9" ht="15.75" x14ac:dyDescent="0.25">
      <c r="A11" s="8">
        <v>6</v>
      </c>
      <c r="B11" s="53" t="s">
        <v>86</v>
      </c>
      <c r="C11" s="24" t="s">
        <v>11</v>
      </c>
      <c r="D11" s="150">
        <v>2339</v>
      </c>
      <c r="E11" s="150"/>
      <c r="F11" s="152">
        <v>2339</v>
      </c>
      <c r="G11" s="161">
        <v>1906</v>
      </c>
      <c r="H11" s="162">
        <v>216.57999999999998</v>
      </c>
      <c r="I11" s="29">
        <f>H11-4.4</f>
        <v>212.17999999999998</v>
      </c>
    </row>
    <row r="12" spans="1:9" ht="15.75" x14ac:dyDescent="0.25">
      <c r="A12" s="56">
        <v>7</v>
      </c>
      <c r="B12" s="53" t="s">
        <v>87</v>
      </c>
      <c r="C12" s="24" t="s">
        <v>11</v>
      </c>
      <c r="D12" s="150">
        <v>3575</v>
      </c>
      <c r="E12" s="150"/>
      <c r="F12" s="152">
        <v>3575</v>
      </c>
      <c r="G12" s="161">
        <v>3575</v>
      </c>
      <c r="H12" s="162">
        <f t="shared" ref="H12:H28" si="2">E12*0.01+F12*0.06+G12*0.04</f>
        <v>357.5</v>
      </c>
      <c r="I12" s="29">
        <f t="shared" si="1"/>
        <v>355.3</v>
      </c>
    </row>
    <row r="13" spans="1:9" ht="15.75" x14ac:dyDescent="0.25">
      <c r="A13" s="8">
        <v>8</v>
      </c>
      <c r="B13" s="127" t="s">
        <v>88</v>
      </c>
      <c r="C13" s="24" t="s">
        <v>11</v>
      </c>
      <c r="D13" s="150">
        <v>540</v>
      </c>
      <c r="E13" s="150"/>
      <c r="F13" s="152">
        <v>540</v>
      </c>
      <c r="G13" s="161">
        <v>540</v>
      </c>
      <c r="H13" s="162">
        <f t="shared" si="2"/>
        <v>54</v>
      </c>
      <c r="I13" s="29">
        <f t="shared" si="1"/>
        <v>51.8</v>
      </c>
    </row>
    <row r="14" spans="1:9" ht="15.75" x14ac:dyDescent="0.25">
      <c r="A14" s="56">
        <v>9</v>
      </c>
      <c r="B14" s="69" t="s">
        <v>89</v>
      </c>
      <c r="C14" s="24" t="s">
        <v>11</v>
      </c>
      <c r="D14" s="150">
        <v>1745</v>
      </c>
      <c r="E14" s="150"/>
      <c r="F14" s="152">
        <v>1745</v>
      </c>
      <c r="G14" s="161">
        <v>1745</v>
      </c>
      <c r="H14" s="162">
        <f t="shared" si="2"/>
        <v>174.5</v>
      </c>
      <c r="I14" s="29">
        <f t="shared" si="1"/>
        <v>172.3</v>
      </c>
    </row>
    <row r="15" spans="1:9" ht="15.75" x14ac:dyDescent="0.25">
      <c r="A15" s="8">
        <v>10</v>
      </c>
      <c r="B15" s="128" t="s">
        <v>90</v>
      </c>
      <c r="C15" s="24" t="s">
        <v>11</v>
      </c>
      <c r="D15" s="150">
        <v>474</v>
      </c>
      <c r="E15" s="150"/>
      <c r="F15" s="152">
        <v>474</v>
      </c>
      <c r="G15" s="161">
        <v>474</v>
      </c>
      <c r="H15" s="162">
        <f t="shared" si="2"/>
        <v>47.4</v>
      </c>
      <c r="I15" s="29">
        <f t="shared" si="1"/>
        <v>45.199999999999996</v>
      </c>
    </row>
    <row r="16" spans="1:9" ht="15.75" x14ac:dyDescent="0.25">
      <c r="A16" s="56">
        <v>11</v>
      </c>
      <c r="B16" s="128" t="s">
        <v>91</v>
      </c>
      <c r="C16" s="24" t="s">
        <v>11</v>
      </c>
      <c r="D16" s="150">
        <v>1062</v>
      </c>
      <c r="E16" s="150"/>
      <c r="F16" s="152">
        <v>1062</v>
      </c>
      <c r="G16" s="161">
        <v>1062</v>
      </c>
      <c r="H16" s="162">
        <f t="shared" si="2"/>
        <v>106.2</v>
      </c>
      <c r="I16" s="29">
        <f t="shared" si="1"/>
        <v>104</v>
      </c>
    </row>
    <row r="17" spans="1:9" ht="15.75" x14ac:dyDescent="0.25">
      <c r="A17" s="8">
        <v>12</v>
      </c>
      <c r="B17" s="128" t="s">
        <v>92</v>
      </c>
      <c r="C17" s="24" t="s">
        <v>11</v>
      </c>
      <c r="D17" s="150">
        <v>1111</v>
      </c>
      <c r="E17" s="150"/>
      <c r="F17" s="152">
        <v>1111</v>
      </c>
      <c r="G17" s="161">
        <v>1111</v>
      </c>
      <c r="H17" s="162">
        <f t="shared" si="2"/>
        <v>111.1</v>
      </c>
      <c r="I17" s="29">
        <f t="shared" si="1"/>
        <v>108.89999999999999</v>
      </c>
    </row>
    <row r="18" spans="1:9" ht="15.75" x14ac:dyDescent="0.25">
      <c r="A18" s="56">
        <v>13</v>
      </c>
      <c r="B18" s="128" t="s">
        <v>93</v>
      </c>
      <c r="C18" s="24" t="s">
        <v>11</v>
      </c>
      <c r="D18" s="150">
        <v>649</v>
      </c>
      <c r="E18" s="150"/>
      <c r="F18" s="152">
        <v>649</v>
      </c>
      <c r="G18" s="161">
        <v>649</v>
      </c>
      <c r="H18" s="162">
        <f t="shared" si="2"/>
        <v>64.900000000000006</v>
      </c>
      <c r="I18" s="29">
        <f t="shared" si="1"/>
        <v>62.7</v>
      </c>
    </row>
    <row r="19" spans="1:9" ht="15.75" x14ac:dyDescent="0.25">
      <c r="A19" s="8">
        <v>14</v>
      </c>
      <c r="B19" s="128" t="s">
        <v>94</v>
      </c>
      <c r="C19" s="24" t="s">
        <v>11</v>
      </c>
      <c r="D19" s="150">
        <v>642</v>
      </c>
      <c r="E19" s="150"/>
      <c r="F19" s="152">
        <v>642</v>
      </c>
      <c r="G19" s="161">
        <v>642</v>
      </c>
      <c r="H19" s="162">
        <f t="shared" si="2"/>
        <v>64.199999999999989</v>
      </c>
      <c r="I19" s="29">
        <f t="shared" si="1"/>
        <v>61.999999999999986</v>
      </c>
    </row>
    <row r="20" spans="1:9" ht="15.75" x14ac:dyDescent="0.25">
      <c r="A20" s="56">
        <v>15</v>
      </c>
      <c r="B20" s="128" t="s">
        <v>95</v>
      </c>
      <c r="C20" s="24" t="s">
        <v>11</v>
      </c>
      <c r="D20" s="150">
        <v>911</v>
      </c>
      <c r="E20" s="150"/>
      <c r="F20" s="152">
        <v>911</v>
      </c>
      <c r="G20" s="161">
        <v>911</v>
      </c>
      <c r="H20" s="162">
        <f t="shared" si="2"/>
        <v>91.1</v>
      </c>
      <c r="I20" s="29">
        <f t="shared" si="1"/>
        <v>88.899999999999991</v>
      </c>
    </row>
    <row r="21" spans="1:9" ht="15.75" x14ac:dyDescent="0.25">
      <c r="A21" s="8">
        <v>16</v>
      </c>
      <c r="B21" s="128" t="s">
        <v>96</v>
      </c>
      <c r="C21" s="24" t="s">
        <v>11</v>
      </c>
      <c r="D21" s="150">
        <v>1196</v>
      </c>
      <c r="E21" s="150"/>
      <c r="F21" s="152">
        <v>1196</v>
      </c>
      <c r="G21" s="161">
        <v>1196</v>
      </c>
      <c r="H21" s="162">
        <f t="shared" si="2"/>
        <v>119.6</v>
      </c>
      <c r="I21" s="29">
        <f t="shared" si="1"/>
        <v>117.39999999999999</v>
      </c>
    </row>
    <row r="22" spans="1:9" ht="15.75" x14ac:dyDescent="0.25">
      <c r="A22" s="56">
        <v>17</v>
      </c>
      <c r="B22" s="128" t="s">
        <v>97</v>
      </c>
      <c r="C22" s="24" t="s">
        <v>11</v>
      </c>
      <c r="D22" s="150">
        <v>524</v>
      </c>
      <c r="E22" s="150"/>
      <c r="F22" s="152">
        <v>524</v>
      </c>
      <c r="G22" s="161">
        <v>524</v>
      </c>
      <c r="H22" s="162">
        <f t="shared" si="2"/>
        <v>52.4</v>
      </c>
      <c r="I22" s="29">
        <f t="shared" si="1"/>
        <v>50.199999999999996</v>
      </c>
    </row>
    <row r="23" spans="1:9" ht="15.75" x14ac:dyDescent="0.25">
      <c r="A23" s="8">
        <v>18</v>
      </c>
      <c r="B23" s="128" t="s">
        <v>98</v>
      </c>
      <c r="C23" s="24" t="s">
        <v>11</v>
      </c>
      <c r="D23" s="150">
        <v>567</v>
      </c>
      <c r="E23" s="150"/>
      <c r="F23" s="152">
        <v>567</v>
      </c>
      <c r="G23" s="161">
        <v>567</v>
      </c>
      <c r="H23" s="162">
        <f t="shared" si="2"/>
        <v>56.699999999999996</v>
      </c>
      <c r="I23" s="29">
        <f t="shared" si="1"/>
        <v>54.499999999999993</v>
      </c>
    </row>
    <row r="24" spans="1:9" ht="15.75" x14ac:dyDescent="0.25">
      <c r="A24" s="56">
        <v>19</v>
      </c>
      <c r="B24" s="128" t="s">
        <v>99</v>
      </c>
      <c r="C24" s="24" t="s">
        <v>11</v>
      </c>
      <c r="D24" s="150">
        <v>529</v>
      </c>
      <c r="E24" s="150"/>
      <c r="F24" s="152">
        <v>529</v>
      </c>
      <c r="G24" s="161">
        <v>529</v>
      </c>
      <c r="H24" s="162">
        <f t="shared" si="2"/>
        <v>52.9</v>
      </c>
      <c r="I24" s="29">
        <f t="shared" si="1"/>
        <v>50.699999999999996</v>
      </c>
    </row>
    <row r="25" spans="1:9" ht="15.75" x14ac:dyDescent="0.25">
      <c r="A25" s="8">
        <v>20</v>
      </c>
      <c r="B25" s="128" t="s">
        <v>100</v>
      </c>
      <c r="C25" s="24" t="s">
        <v>11</v>
      </c>
      <c r="D25" s="150">
        <v>1384</v>
      </c>
      <c r="E25" s="150"/>
      <c r="F25" s="152">
        <v>1384</v>
      </c>
      <c r="G25" s="161">
        <v>1384</v>
      </c>
      <c r="H25" s="162">
        <f t="shared" si="2"/>
        <v>138.39999999999998</v>
      </c>
      <c r="I25" s="29">
        <f t="shared" si="1"/>
        <v>136.19999999999999</v>
      </c>
    </row>
    <row r="26" spans="1:9" ht="15.75" x14ac:dyDescent="0.25">
      <c r="A26" s="56">
        <v>21</v>
      </c>
      <c r="B26" s="128" t="s">
        <v>101</v>
      </c>
      <c r="C26" s="24" t="s">
        <v>11</v>
      </c>
      <c r="D26" s="150">
        <v>3734</v>
      </c>
      <c r="E26" s="150"/>
      <c r="F26" s="152">
        <v>3734</v>
      </c>
      <c r="G26" s="161">
        <v>3734</v>
      </c>
      <c r="H26" s="162">
        <f t="shared" si="2"/>
        <v>373.4</v>
      </c>
      <c r="I26" s="29">
        <f t="shared" si="1"/>
        <v>371.2</v>
      </c>
    </row>
    <row r="27" spans="1:9" ht="15.75" x14ac:dyDescent="0.25">
      <c r="A27" s="8">
        <v>22</v>
      </c>
      <c r="B27" s="129" t="s">
        <v>102</v>
      </c>
      <c r="C27" s="131" t="s">
        <v>11</v>
      </c>
      <c r="D27" s="150">
        <v>596</v>
      </c>
      <c r="E27" s="150"/>
      <c r="F27" s="152">
        <v>596</v>
      </c>
      <c r="G27" s="161">
        <v>596</v>
      </c>
      <c r="H27" s="162">
        <f t="shared" si="2"/>
        <v>59.599999999999994</v>
      </c>
      <c r="I27" s="29">
        <f t="shared" si="1"/>
        <v>57.399999999999991</v>
      </c>
    </row>
    <row r="28" spans="1:9" ht="15.75" x14ac:dyDescent="0.25">
      <c r="A28" s="56">
        <v>23</v>
      </c>
      <c r="B28" s="128" t="s">
        <v>103</v>
      </c>
      <c r="C28" s="24" t="s">
        <v>11</v>
      </c>
      <c r="D28" s="150">
        <v>6504</v>
      </c>
      <c r="E28" s="150">
        <v>1504</v>
      </c>
      <c r="F28" s="152">
        <v>6504</v>
      </c>
      <c r="G28" s="161">
        <v>6504</v>
      </c>
      <c r="H28" s="162">
        <f t="shared" si="2"/>
        <v>665.44</v>
      </c>
      <c r="I28" s="29">
        <f t="shared" si="1"/>
        <v>663.24</v>
      </c>
    </row>
    <row r="29" spans="1:9" s="82" customFormat="1" ht="15.75" x14ac:dyDescent="0.25">
      <c r="A29" s="8">
        <v>24</v>
      </c>
      <c r="B29" s="130" t="s">
        <v>104</v>
      </c>
      <c r="C29" s="132" t="s">
        <v>11</v>
      </c>
      <c r="D29" s="151">
        <v>5271</v>
      </c>
      <c r="E29" s="153">
        <v>271</v>
      </c>
      <c r="F29" s="154">
        <v>5271</v>
      </c>
      <c r="G29" s="163">
        <v>5271</v>
      </c>
      <c r="H29" s="162">
        <f>E29*0.01+F29*0.06+G29*0.04</f>
        <v>529.80999999999995</v>
      </c>
      <c r="I29" s="29">
        <f t="shared" si="1"/>
        <v>527.6099999999999</v>
      </c>
    </row>
    <row r="30" spans="1:9" ht="15.75" x14ac:dyDescent="0.25">
      <c r="A30" s="56">
        <v>25</v>
      </c>
      <c r="B30" s="103" t="s">
        <v>391</v>
      </c>
      <c r="C30" s="101" t="s">
        <v>11</v>
      </c>
      <c r="D30" s="101">
        <v>623</v>
      </c>
      <c r="E30" s="101" t="s">
        <v>422</v>
      </c>
      <c r="F30" s="101">
        <v>623</v>
      </c>
      <c r="G30" s="101">
        <v>623</v>
      </c>
      <c r="H30" s="102">
        <f>F30*0.06+G30*0.04</f>
        <v>62.3</v>
      </c>
      <c r="I30" s="29">
        <f t="shared" si="1"/>
        <v>60.099999999999994</v>
      </c>
    </row>
    <row r="31" spans="1:9" ht="15.75" x14ac:dyDescent="0.25">
      <c r="A31" s="8">
        <v>26</v>
      </c>
      <c r="B31" s="103" t="s">
        <v>392</v>
      </c>
      <c r="C31" s="101" t="s">
        <v>11</v>
      </c>
      <c r="D31" s="101">
        <v>556</v>
      </c>
      <c r="E31" s="101" t="s">
        <v>422</v>
      </c>
      <c r="F31" s="101">
        <v>280</v>
      </c>
      <c r="G31" s="101">
        <v>280</v>
      </c>
      <c r="H31" s="102">
        <f t="shared" ref="H31:H60" si="3">F31*0.06+G31*0.04</f>
        <v>28</v>
      </c>
      <c r="I31" s="29">
        <f t="shared" si="1"/>
        <v>25.8</v>
      </c>
    </row>
    <row r="32" spans="1:9" ht="15.75" x14ac:dyDescent="0.25">
      <c r="A32" s="56">
        <v>27</v>
      </c>
      <c r="B32" s="103" t="s">
        <v>393</v>
      </c>
      <c r="C32" s="101" t="s">
        <v>11</v>
      </c>
      <c r="D32" s="101">
        <v>544</v>
      </c>
      <c r="E32" s="101" t="s">
        <v>422</v>
      </c>
      <c r="F32" s="101">
        <v>246</v>
      </c>
      <c r="G32" s="101"/>
      <c r="H32" s="102">
        <f t="shared" si="3"/>
        <v>14.76</v>
      </c>
      <c r="I32" s="29">
        <f t="shared" si="1"/>
        <v>12.559999999999999</v>
      </c>
    </row>
    <row r="33" spans="1:9" ht="15.75" x14ac:dyDescent="0.25">
      <c r="A33" s="8">
        <v>28</v>
      </c>
      <c r="B33" s="103" t="s">
        <v>394</v>
      </c>
      <c r="C33" s="101" t="s">
        <v>11</v>
      </c>
      <c r="D33" s="101">
        <v>1171</v>
      </c>
      <c r="E33" s="101" t="s">
        <v>422</v>
      </c>
      <c r="F33" s="101">
        <v>654</v>
      </c>
      <c r="G33" s="101"/>
      <c r="H33" s="102">
        <f t="shared" si="3"/>
        <v>39.24</v>
      </c>
      <c r="I33" s="29">
        <f t="shared" si="1"/>
        <v>37.04</v>
      </c>
    </row>
    <row r="34" spans="1:9" ht="15.75" x14ac:dyDescent="0.25">
      <c r="A34" s="56">
        <v>29</v>
      </c>
      <c r="B34" s="103" t="s">
        <v>395</v>
      </c>
      <c r="C34" s="101" t="s">
        <v>11</v>
      </c>
      <c r="D34" s="101">
        <v>2589</v>
      </c>
      <c r="E34" s="101" t="s">
        <v>422</v>
      </c>
      <c r="F34" s="101">
        <v>2589</v>
      </c>
      <c r="G34" s="101">
        <v>2589</v>
      </c>
      <c r="H34" s="102">
        <f t="shared" si="3"/>
        <v>258.89999999999998</v>
      </c>
      <c r="I34" s="29">
        <f t="shared" si="1"/>
        <v>256.7</v>
      </c>
    </row>
    <row r="35" spans="1:9" ht="15.75" x14ac:dyDescent="0.25">
      <c r="A35" s="8">
        <v>30</v>
      </c>
      <c r="B35" s="103" t="s">
        <v>396</v>
      </c>
      <c r="C35" s="101" t="s">
        <v>11</v>
      </c>
      <c r="D35" s="101">
        <v>3749.5</v>
      </c>
      <c r="E35" s="101" t="s">
        <v>422</v>
      </c>
      <c r="F35" s="101">
        <v>1761.5</v>
      </c>
      <c r="G35" s="101">
        <v>1761.5</v>
      </c>
      <c r="H35" s="102">
        <f t="shared" si="3"/>
        <v>176.15</v>
      </c>
      <c r="I35" s="29">
        <f t="shared" si="1"/>
        <v>173.95000000000002</v>
      </c>
    </row>
    <row r="36" spans="1:9" ht="15.75" x14ac:dyDescent="0.25">
      <c r="A36" s="56">
        <v>31</v>
      </c>
      <c r="B36" s="103" t="s">
        <v>397</v>
      </c>
      <c r="C36" s="101" t="s">
        <v>11</v>
      </c>
      <c r="D36" s="101">
        <v>452</v>
      </c>
      <c r="E36" s="101" t="s">
        <v>422</v>
      </c>
      <c r="F36" s="101">
        <v>452</v>
      </c>
      <c r="G36" s="101">
        <v>452</v>
      </c>
      <c r="H36" s="102">
        <f t="shared" si="3"/>
        <v>45.2</v>
      </c>
      <c r="I36" s="29">
        <f t="shared" si="1"/>
        <v>43</v>
      </c>
    </row>
    <row r="37" spans="1:9" ht="15.75" x14ac:dyDescent="0.25">
      <c r="A37" s="8">
        <v>32</v>
      </c>
      <c r="B37" s="103" t="s">
        <v>398</v>
      </c>
      <c r="C37" s="101" t="s">
        <v>11</v>
      </c>
      <c r="D37" s="101">
        <v>1178</v>
      </c>
      <c r="E37" s="101" t="s">
        <v>422</v>
      </c>
      <c r="F37" s="101">
        <v>1178</v>
      </c>
      <c r="G37" s="101">
        <v>1178</v>
      </c>
      <c r="H37" s="102">
        <f t="shared" si="3"/>
        <v>117.79999999999998</v>
      </c>
      <c r="I37" s="29">
        <f t="shared" si="1"/>
        <v>115.59999999999998</v>
      </c>
    </row>
    <row r="38" spans="1:9" ht="15.75" x14ac:dyDescent="0.25">
      <c r="A38" s="56">
        <v>33</v>
      </c>
      <c r="B38" s="103" t="s">
        <v>399</v>
      </c>
      <c r="C38" s="101" t="s">
        <v>11</v>
      </c>
      <c r="D38" s="101">
        <v>2947</v>
      </c>
      <c r="E38" s="101" t="s">
        <v>422</v>
      </c>
      <c r="F38" s="101">
        <v>2947</v>
      </c>
      <c r="G38" s="101">
        <v>2947</v>
      </c>
      <c r="H38" s="102">
        <f t="shared" si="3"/>
        <v>294.7</v>
      </c>
      <c r="I38" s="29">
        <f t="shared" si="1"/>
        <v>292.5</v>
      </c>
    </row>
    <row r="39" spans="1:9" ht="15.75" x14ac:dyDescent="0.25">
      <c r="A39" s="8">
        <v>34</v>
      </c>
      <c r="B39" s="103" t="s">
        <v>400</v>
      </c>
      <c r="C39" s="101" t="s">
        <v>11</v>
      </c>
      <c r="D39" s="101">
        <v>1354</v>
      </c>
      <c r="E39" s="101" t="s">
        <v>422</v>
      </c>
      <c r="F39" s="101">
        <v>1354</v>
      </c>
      <c r="G39" s="101">
        <v>1354</v>
      </c>
      <c r="H39" s="102">
        <f t="shared" si="3"/>
        <v>135.4</v>
      </c>
      <c r="I39" s="29">
        <f t="shared" si="1"/>
        <v>133.20000000000002</v>
      </c>
    </row>
    <row r="40" spans="1:9" ht="15.75" x14ac:dyDescent="0.25">
      <c r="A40" s="56">
        <v>35</v>
      </c>
      <c r="B40" s="103" t="s">
        <v>401</v>
      </c>
      <c r="C40" s="101" t="s">
        <v>11</v>
      </c>
      <c r="D40" s="101">
        <v>565</v>
      </c>
      <c r="E40" s="101" t="s">
        <v>422</v>
      </c>
      <c r="F40" s="101">
        <v>298</v>
      </c>
      <c r="G40" s="101">
        <v>298</v>
      </c>
      <c r="H40" s="102">
        <f t="shared" si="3"/>
        <v>29.799999999999997</v>
      </c>
      <c r="I40" s="29">
        <f t="shared" si="1"/>
        <v>27.599999999999998</v>
      </c>
    </row>
    <row r="41" spans="1:9" ht="15.75" x14ac:dyDescent="0.25">
      <c r="A41" s="8">
        <v>36</v>
      </c>
      <c r="B41" s="103" t="s">
        <v>402</v>
      </c>
      <c r="C41" s="101" t="s">
        <v>11</v>
      </c>
      <c r="D41" s="101">
        <v>2286</v>
      </c>
      <c r="E41" s="101" t="s">
        <v>422</v>
      </c>
      <c r="F41" s="101">
        <v>2286</v>
      </c>
      <c r="G41" s="101">
        <v>2286</v>
      </c>
      <c r="H41" s="102">
        <f t="shared" si="3"/>
        <v>228.6</v>
      </c>
      <c r="I41" s="29">
        <f t="shared" si="1"/>
        <v>226.4</v>
      </c>
    </row>
    <row r="42" spans="1:9" ht="15.75" x14ac:dyDescent="0.25">
      <c r="A42" s="56">
        <v>37</v>
      </c>
      <c r="B42" s="103" t="s">
        <v>403</v>
      </c>
      <c r="C42" s="101" t="s">
        <v>11</v>
      </c>
      <c r="D42" s="101">
        <v>11941</v>
      </c>
      <c r="E42" s="101">
        <v>6941</v>
      </c>
      <c r="F42" s="101">
        <v>11941</v>
      </c>
      <c r="G42" s="101">
        <v>11941</v>
      </c>
      <c r="H42" s="102">
        <f>F42*0.06+G42*0.04+E42*0.01</f>
        <v>1263.51</v>
      </c>
      <c r="I42" s="29">
        <f t="shared" si="1"/>
        <v>1261.31</v>
      </c>
    </row>
    <row r="43" spans="1:9" ht="15.75" x14ac:dyDescent="0.25">
      <c r="A43" s="8">
        <v>38</v>
      </c>
      <c r="B43" s="103" t="s">
        <v>404</v>
      </c>
      <c r="C43" s="101" t="s">
        <v>11</v>
      </c>
      <c r="D43" s="101">
        <v>1426</v>
      </c>
      <c r="E43" s="101" t="s">
        <v>422</v>
      </c>
      <c r="F43" s="101">
        <v>1426</v>
      </c>
      <c r="G43" s="101">
        <v>1426</v>
      </c>
      <c r="H43" s="102">
        <f t="shared" si="3"/>
        <v>142.6</v>
      </c>
      <c r="I43" s="29">
        <f t="shared" si="1"/>
        <v>140.4</v>
      </c>
    </row>
    <row r="44" spans="1:9" ht="15.75" x14ac:dyDescent="0.25">
      <c r="A44" s="56">
        <v>39</v>
      </c>
      <c r="B44" s="103" t="s">
        <v>405</v>
      </c>
      <c r="C44" s="101" t="s">
        <v>11</v>
      </c>
      <c r="D44" s="101">
        <v>613.5</v>
      </c>
      <c r="E44" s="101" t="s">
        <v>422</v>
      </c>
      <c r="F44" s="101">
        <v>613.5</v>
      </c>
      <c r="G44" s="101">
        <v>613.5</v>
      </c>
      <c r="H44" s="102">
        <f t="shared" si="3"/>
        <v>61.349999999999994</v>
      </c>
      <c r="I44" s="29">
        <f t="shared" si="1"/>
        <v>59.149999999999991</v>
      </c>
    </row>
    <row r="45" spans="1:9" ht="15.75" x14ac:dyDescent="0.25">
      <c r="A45" s="8">
        <v>40</v>
      </c>
      <c r="B45" s="103" t="s">
        <v>406</v>
      </c>
      <c r="C45" s="101" t="s">
        <v>11</v>
      </c>
      <c r="D45" s="101">
        <v>817</v>
      </c>
      <c r="E45" s="101" t="s">
        <v>422</v>
      </c>
      <c r="F45" s="101">
        <v>817</v>
      </c>
      <c r="G45" s="101">
        <v>817</v>
      </c>
      <c r="H45" s="102">
        <f t="shared" si="3"/>
        <v>81.699999999999989</v>
      </c>
      <c r="I45" s="29">
        <f t="shared" si="1"/>
        <v>79.499999999999986</v>
      </c>
    </row>
    <row r="46" spans="1:9" ht="15.75" x14ac:dyDescent="0.25">
      <c r="A46" s="56">
        <v>41</v>
      </c>
      <c r="B46" s="103" t="s">
        <v>407</v>
      </c>
      <c r="C46" s="101" t="s">
        <v>11</v>
      </c>
      <c r="D46" s="101">
        <v>748</v>
      </c>
      <c r="E46" s="101" t="s">
        <v>422</v>
      </c>
      <c r="F46" s="101">
        <v>748</v>
      </c>
      <c r="G46" s="101">
        <v>748</v>
      </c>
      <c r="H46" s="102">
        <f t="shared" si="3"/>
        <v>74.8</v>
      </c>
      <c r="I46" s="29">
        <f t="shared" si="1"/>
        <v>72.599999999999994</v>
      </c>
    </row>
    <row r="47" spans="1:9" ht="15.75" x14ac:dyDescent="0.25">
      <c r="A47" s="8">
        <v>42</v>
      </c>
      <c r="B47" s="103" t="s">
        <v>408</v>
      </c>
      <c r="C47" s="101" t="s">
        <v>11</v>
      </c>
      <c r="D47" s="101">
        <v>2287</v>
      </c>
      <c r="E47" s="101" t="s">
        <v>422</v>
      </c>
      <c r="F47" s="101">
        <v>2287</v>
      </c>
      <c r="G47" s="101">
        <v>2287</v>
      </c>
      <c r="H47" s="102">
        <f t="shared" si="3"/>
        <v>228.7</v>
      </c>
      <c r="I47" s="29">
        <f t="shared" si="1"/>
        <v>226.5</v>
      </c>
    </row>
    <row r="48" spans="1:9" ht="15.75" x14ac:dyDescent="0.25">
      <c r="A48" s="56">
        <v>43</v>
      </c>
      <c r="B48" s="103" t="s">
        <v>409</v>
      </c>
      <c r="C48" s="101" t="s">
        <v>11</v>
      </c>
      <c r="D48" s="101">
        <v>2446</v>
      </c>
      <c r="E48" s="101" t="s">
        <v>422</v>
      </c>
      <c r="F48" s="101">
        <v>2446</v>
      </c>
      <c r="G48" s="101">
        <v>2446</v>
      </c>
      <c r="H48" s="102">
        <f t="shared" si="3"/>
        <v>244.6</v>
      </c>
      <c r="I48" s="29">
        <f t="shared" si="1"/>
        <v>242.4</v>
      </c>
    </row>
    <row r="49" spans="1:9" ht="15.75" x14ac:dyDescent="0.25">
      <c r="A49" s="8">
        <v>44</v>
      </c>
      <c r="B49" s="103" t="s">
        <v>410</v>
      </c>
      <c r="C49" s="101" t="s">
        <v>11</v>
      </c>
      <c r="D49" s="101">
        <v>1763.5</v>
      </c>
      <c r="E49" s="101" t="s">
        <v>422</v>
      </c>
      <c r="F49" s="101">
        <v>1763.5</v>
      </c>
      <c r="G49" s="101">
        <v>929.5</v>
      </c>
      <c r="H49" s="102">
        <f t="shared" si="3"/>
        <v>142.99</v>
      </c>
      <c r="I49" s="29">
        <f t="shared" si="1"/>
        <v>140.79000000000002</v>
      </c>
    </row>
    <row r="50" spans="1:9" ht="15.75" x14ac:dyDescent="0.25">
      <c r="A50" s="56">
        <v>45</v>
      </c>
      <c r="B50" s="103" t="s">
        <v>411</v>
      </c>
      <c r="C50" s="101" t="s">
        <v>11</v>
      </c>
      <c r="D50" s="101">
        <v>1835</v>
      </c>
      <c r="E50" s="101" t="s">
        <v>422</v>
      </c>
      <c r="F50" s="101">
        <v>1835</v>
      </c>
      <c r="G50" s="101">
        <v>1835</v>
      </c>
      <c r="H50" s="102">
        <f t="shared" si="3"/>
        <v>183.5</v>
      </c>
      <c r="I50" s="29">
        <f t="shared" si="1"/>
        <v>181.3</v>
      </c>
    </row>
    <row r="51" spans="1:9" ht="15.75" x14ac:dyDescent="0.25">
      <c r="A51" s="8">
        <v>46</v>
      </c>
      <c r="B51" s="103" t="s">
        <v>412</v>
      </c>
      <c r="C51" s="101" t="s">
        <v>11</v>
      </c>
      <c r="D51" s="101">
        <v>443</v>
      </c>
      <c r="E51" s="101" t="s">
        <v>422</v>
      </c>
      <c r="F51" s="101">
        <v>443</v>
      </c>
      <c r="G51" s="101"/>
      <c r="H51" s="102">
        <f t="shared" si="3"/>
        <v>26.58</v>
      </c>
      <c r="I51" s="29">
        <f t="shared" si="1"/>
        <v>24.38</v>
      </c>
    </row>
    <row r="52" spans="1:9" ht="15.75" x14ac:dyDescent="0.25">
      <c r="A52" s="56">
        <v>47</v>
      </c>
      <c r="B52" s="103" t="s">
        <v>413</v>
      </c>
      <c r="C52" s="101" t="s">
        <v>11</v>
      </c>
      <c r="D52" s="101">
        <v>1011</v>
      </c>
      <c r="E52" s="101" t="s">
        <v>422</v>
      </c>
      <c r="F52" s="101">
        <v>1011</v>
      </c>
      <c r="G52" s="101">
        <v>1011</v>
      </c>
      <c r="H52" s="102">
        <f t="shared" si="3"/>
        <v>101.1</v>
      </c>
      <c r="I52" s="29">
        <f t="shared" si="1"/>
        <v>98.899999999999991</v>
      </c>
    </row>
    <row r="53" spans="1:9" ht="15.75" x14ac:dyDescent="0.25">
      <c r="A53" s="8">
        <v>48</v>
      </c>
      <c r="B53" s="103" t="s">
        <v>414</v>
      </c>
      <c r="C53" s="101" t="s">
        <v>11</v>
      </c>
      <c r="D53" s="101">
        <v>2092</v>
      </c>
      <c r="E53" s="101" t="s">
        <v>422</v>
      </c>
      <c r="F53" s="101">
        <v>2092</v>
      </c>
      <c r="G53" s="101">
        <v>1072</v>
      </c>
      <c r="H53" s="102">
        <f t="shared" si="3"/>
        <v>168.4</v>
      </c>
      <c r="I53" s="29">
        <f t="shared" si="1"/>
        <v>166.20000000000002</v>
      </c>
    </row>
    <row r="54" spans="1:9" ht="15.75" x14ac:dyDescent="0.25">
      <c r="A54" s="56">
        <v>49</v>
      </c>
      <c r="B54" s="103" t="s">
        <v>415</v>
      </c>
      <c r="C54" s="101" t="s">
        <v>11</v>
      </c>
      <c r="D54" s="101">
        <v>4535</v>
      </c>
      <c r="E54" s="101" t="s">
        <v>422</v>
      </c>
      <c r="F54" s="101">
        <v>4535</v>
      </c>
      <c r="G54" s="101">
        <v>4535</v>
      </c>
      <c r="H54" s="102">
        <f t="shared" si="3"/>
        <v>453.5</v>
      </c>
      <c r="I54" s="29">
        <f t="shared" si="1"/>
        <v>451.3</v>
      </c>
    </row>
    <row r="55" spans="1:9" ht="15.75" x14ac:dyDescent="0.25">
      <c r="A55" s="8">
        <v>50</v>
      </c>
      <c r="B55" s="103" t="s">
        <v>416</v>
      </c>
      <c r="C55" s="101" t="s">
        <v>11</v>
      </c>
      <c r="D55" s="101">
        <v>1240</v>
      </c>
      <c r="E55" s="101" t="s">
        <v>422</v>
      </c>
      <c r="F55" s="101">
        <v>1240</v>
      </c>
      <c r="G55" s="101">
        <v>1240</v>
      </c>
      <c r="H55" s="102">
        <f t="shared" si="3"/>
        <v>124</v>
      </c>
      <c r="I55" s="29">
        <f t="shared" si="1"/>
        <v>121.8</v>
      </c>
    </row>
    <row r="56" spans="1:9" ht="15.75" x14ac:dyDescent="0.25">
      <c r="A56" s="56">
        <v>51</v>
      </c>
      <c r="B56" s="103" t="s">
        <v>417</v>
      </c>
      <c r="C56" s="101" t="s">
        <v>11</v>
      </c>
      <c r="D56" s="101">
        <v>694</v>
      </c>
      <c r="E56" s="101" t="s">
        <v>422</v>
      </c>
      <c r="F56" s="101">
        <v>694</v>
      </c>
      <c r="G56" s="101">
        <v>694</v>
      </c>
      <c r="H56" s="102">
        <f t="shared" si="3"/>
        <v>69.400000000000006</v>
      </c>
      <c r="I56" s="29">
        <f t="shared" si="1"/>
        <v>67.2</v>
      </c>
    </row>
    <row r="57" spans="1:9" ht="15.75" x14ac:dyDescent="0.25">
      <c r="A57" s="8">
        <v>52</v>
      </c>
      <c r="B57" s="103" t="s">
        <v>418</v>
      </c>
      <c r="C57" s="101" t="s">
        <v>11</v>
      </c>
      <c r="D57" s="101">
        <v>591</v>
      </c>
      <c r="E57" s="101" t="s">
        <v>422</v>
      </c>
      <c r="F57" s="101">
        <v>591</v>
      </c>
      <c r="G57" s="101">
        <v>591</v>
      </c>
      <c r="H57" s="102">
        <f t="shared" si="3"/>
        <v>59.1</v>
      </c>
      <c r="I57" s="29">
        <f t="shared" si="1"/>
        <v>56.9</v>
      </c>
    </row>
    <row r="58" spans="1:9" ht="15.75" x14ac:dyDescent="0.25">
      <c r="A58" s="56">
        <v>53</v>
      </c>
      <c r="B58" s="103" t="s">
        <v>419</v>
      </c>
      <c r="C58" s="101" t="s">
        <v>11</v>
      </c>
      <c r="D58" s="101">
        <v>1249</v>
      </c>
      <c r="E58" s="101" t="s">
        <v>422</v>
      </c>
      <c r="F58" s="101">
        <v>1249</v>
      </c>
      <c r="G58" s="101"/>
      <c r="H58" s="102">
        <f t="shared" si="3"/>
        <v>74.94</v>
      </c>
      <c r="I58" s="29">
        <f t="shared" si="1"/>
        <v>72.739999999999995</v>
      </c>
    </row>
    <row r="59" spans="1:9" ht="15.75" x14ac:dyDescent="0.25">
      <c r="A59" s="8">
        <v>54</v>
      </c>
      <c r="B59" s="103" t="s">
        <v>420</v>
      </c>
      <c r="C59" s="101" t="s">
        <v>11</v>
      </c>
      <c r="D59" s="101">
        <v>2537</v>
      </c>
      <c r="E59" s="101" t="s">
        <v>422</v>
      </c>
      <c r="F59" s="101">
        <v>1340</v>
      </c>
      <c r="G59" s="101">
        <v>1340</v>
      </c>
      <c r="H59" s="102">
        <f t="shared" si="3"/>
        <v>134</v>
      </c>
      <c r="I59" s="29">
        <f t="shared" si="1"/>
        <v>131.80000000000001</v>
      </c>
    </row>
    <row r="60" spans="1:9" ht="15.75" x14ac:dyDescent="0.25">
      <c r="A60" s="56">
        <v>55</v>
      </c>
      <c r="B60" s="103" t="s">
        <v>421</v>
      </c>
      <c r="C60" s="101" t="s">
        <v>11</v>
      </c>
      <c r="D60" s="101">
        <v>2015</v>
      </c>
      <c r="E60" s="101" t="s">
        <v>422</v>
      </c>
      <c r="F60" s="101">
        <v>2015</v>
      </c>
      <c r="G60" s="101">
        <v>2015</v>
      </c>
      <c r="H60" s="102">
        <f t="shared" si="3"/>
        <v>201.5</v>
      </c>
      <c r="I60" s="29">
        <f t="shared" si="1"/>
        <v>199.3</v>
      </c>
    </row>
    <row r="61" spans="1:9" ht="15.75" x14ac:dyDescent="0.25">
      <c r="A61" s="8">
        <v>56</v>
      </c>
      <c r="B61" s="103" t="s">
        <v>428</v>
      </c>
      <c r="C61" s="101" t="s">
        <v>11</v>
      </c>
      <c r="D61" s="101">
        <v>560</v>
      </c>
      <c r="E61" s="101"/>
      <c r="F61" s="101">
        <v>259</v>
      </c>
      <c r="G61" s="101">
        <v>259</v>
      </c>
      <c r="H61" s="102">
        <f>F61*0.06+G61*0.04</f>
        <v>25.9</v>
      </c>
      <c r="I61" s="29">
        <f t="shared" si="1"/>
        <v>23.7</v>
      </c>
    </row>
    <row r="62" spans="1:9" ht="15.75" x14ac:dyDescent="0.25">
      <c r="A62" s="56">
        <v>57</v>
      </c>
      <c r="B62" s="103" t="s">
        <v>429</v>
      </c>
      <c r="C62" s="101" t="s">
        <v>11</v>
      </c>
      <c r="D62" s="101">
        <v>558</v>
      </c>
      <c r="E62" s="104"/>
      <c r="F62" s="101">
        <v>558</v>
      </c>
      <c r="G62" s="101"/>
      <c r="H62" s="102">
        <f t="shared" ref="H62:H107" si="4">F62*0.06+G62*0.04</f>
        <v>33.479999999999997</v>
      </c>
      <c r="I62" s="29">
        <f t="shared" si="1"/>
        <v>31.279999999999998</v>
      </c>
    </row>
    <row r="63" spans="1:9" ht="15.75" x14ac:dyDescent="0.25">
      <c r="A63" s="8">
        <v>58</v>
      </c>
      <c r="B63" s="103" t="s">
        <v>430</v>
      </c>
      <c r="C63" s="101" t="s">
        <v>11</v>
      </c>
      <c r="D63" s="101">
        <v>400</v>
      </c>
      <c r="E63" s="104"/>
      <c r="F63" s="101">
        <v>390</v>
      </c>
      <c r="G63" s="101">
        <v>390</v>
      </c>
      <c r="H63" s="102">
        <f t="shared" si="4"/>
        <v>39</v>
      </c>
      <c r="I63" s="29">
        <f t="shared" si="1"/>
        <v>36.799999999999997</v>
      </c>
    </row>
    <row r="64" spans="1:9" ht="15.75" x14ac:dyDescent="0.25">
      <c r="A64" s="56">
        <v>59</v>
      </c>
      <c r="B64" s="103" t="s">
        <v>431</v>
      </c>
      <c r="C64" s="101" t="s">
        <v>11</v>
      </c>
      <c r="D64" s="101">
        <v>579</v>
      </c>
      <c r="E64" s="104"/>
      <c r="F64" s="101">
        <v>579</v>
      </c>
      <c r="G64" s="101">
        <v>579</v>
      </c>
      <c r="H64" s="102">
        <f t="shared" si="4"/>
        <v>57.900000000000006</v>
      </c>
      <c r="I64" s="29">
        <f t="shared" si="1"/>
        <v>55.7</v>
      </c>
    </row>
    <row r="65" spans="1:9" ht="15.75" x14ac:dyDescent="0.25">
      <c r="A65" s="8">
        <v>60</v>
      </c>
      <c r="B65" s="103" t="s">
        <v>432</v>
      </c>
      <c r="C65" s="101" t="s">
        <v>11</v>
      </c>
      <c r="D65" s="101">
        <v>689</v>
      </c>
      <c r="E65" s="104"/>
      <c r="F65" s="101">
        <v>689</v>
      </c>
      <c r="G65" s="101">
        <v>689</v>
      </c>
      <c r="H65" s="102">
        <f t="shared" si="4"/>
        <v>68.900000000000006</v>
      </c>
      <c r="I65" s="29">
        <f t="shared" si="1"/>
        <v>66.7</v>
      </c>
    </row>
    <row r="66" spans="1:9" ht="15.75" x14ac:dyDescent="0.25">
      <c r="A66" s="56">
        <v>61</v>
      </c>
      <c r="B66" s="103" t="s">
        <v>433</v>
      </c>
      <c r="C66" s="101" t="s">
        <v>11</v>
      </c>
      <c r="D66" s="101">
        <v>400</v>
      </c>
      <c r="E66" s="104"/>
      <c r="F66" s="101">
        <v>400</v>
      </c>
      <c r="G66" s="101">
        <v>400</v>
      </c>
      <c r="H66" s="102">
        <f t="shared" si="4"/>
        <v>40</v>
      </c>
      <c r="I66" s="29">
        <f t="shared" si="1"/>
        <v>37.799999999999997</v>
      </c>
    </row>
    <row r="67" spans="1:9" ht="15.75" x14ac:dyDescent="0.25">
      <c r="A67" s="8">
        <v>62</v>
      </c>
      <c r="B67" s="103" t="s">
        <v>434</v>
      </c>
      <c r="C67" s="101" t="s">
        <v>11</v>
      </c>
      <c r="D67" s="101">
        <v>431</v>
      </c>
      <c r="E67" s="104"/>
      <c r="F67" s="101">
        <v>431</v>
      </c>
      <c r="G67" s="101">
        <v>431</v>
      </c>
      <c r="H67" s="102">
        <f t="shared" si="4"/>
        <v>43.1</v>
      </c>
      <c r="I67" s="29">
        <f t="shared" si="1"/>
        <v>40.9</v>
      </c>
    </row>
    <row r="68" spans="1:9" ht="15.75" x14ac:dyDescent="0.25">
      <c r="A68" s="56">
        <v>63</v>
      </c>
      <c r="B68" s="103" t="s">
        <v>435</v>
      </c>
      <c r="C68" s="101" t="s">
        <v>11</v>
      </c>
      <c r="D68" s="101">
        <v>470</v>
      </c>
      <c r="E68" s="104"/>
      <c r="F68" s="101">
        <v>228</v>
      </c>
      <c r="G68" s="101">
        <v>228</v>
      </c>
      <c r="H68" s="102">
        <f t="shared" si="4"/>
        <v>22.8</v>
      </c>
      <c r="I68" s="29">
        <f t="shared" si="1"/>
        <v>20.6</v>
      </c>
    </row>
    <row r="69" spans="1:9" ht="15.75" x14ac:dyDescent="0.25">
      <c r="A69" s="8">
        <v>64</v>
      </c>
      <c r="B69" s="103" t="s">
        <v>436</v>
      </c>
      <c r="C69" s="101" t="s">
        <v>11</v>
      </c>
      <c r="D69" s="101">
        <v>923</v>
      </c>
      <c r="E69" s="104"/>
      <c r="F69" s="101">
        <v>923</v>
      </c>
      <c r="G69" s="101">
        <v>923</v>
      </c>
      <c r="H69" s="102">
        <f t="shared" si="4"/>
        <v>92.3</v>
      </c>
      <c r="I69" s="29">
        <f t="shared" si="1"/>
        <v>90.1</v>
      </c>
    </row>
    <row r="70" spans="1:9" ht="15.75" x14ac:dyDescent="0.25">
      <c r="A70" s="56">
        <v>65</v>
      </c>
      <c r="B70" s="103" t="s">
        <v>437</v>
      </c>
      <c r="C70" s="101" t="s">
        <v>11</v>
      </c>
      <c r="D70" s="101">
        <v>966</v>
      </c>
      <c r="E70" s="104"/>
      <c r="F70" s="101">
        <v>966</v>
      </c>
      <c r="G70" s="101">
        <v>448</v>
      </c>
      <c r="H70" s="102">
        <f t="shared" si="4"/>
        <v>75.88</v>
      </c>
      <c r="I70" s="29">
        <f t="shared" si="1"/>
        <v>73.679999999999993</v>
      </c>
    </row>
    <row r="71" spans="1:9" ht="15.75" x14ac:dyDescent="0.25">
      <c r="A71" s="8">
        <v>66</v>
      </c>
      <c r="B71" s="103" t="s">
        <v>438</v>
      </c>
      <c r="C71" s="101" t="s">
        <v>11</v>
      </c>
      <c r="D71" s="101">
        <v>559</v>
      </c>
      <c r="E71" s="104"/>
      <c r="F71" s="101">
        <v>559</v>
      </c>
      <c r="G71" s="101">
        <v>559</v>
      </c>
      <c r="H71" s="102">
        <f t="shared" si="4"/>
        <v>55.9</v>
      </c>
      <c r="I71" s="29">
        <f t="shared" si="1"/>
        <v>53.699999999999996</v>
      </c>
    </row>
    <row r="72" spans="1:9" ht="15.75" x14ac:dyDescent="0.25">
      <c r="A72" s="56">
        <v>67</v>
      </c>
      <c r="B72" s="52" t="s">
        <v>439</v>
      </c>
      <c r="C72" s="101" t="s">
        <v>11</v>
      </c>
      <c r="D72" s="101">
        <v>1171</v>
      </c>
      <c r="E72" s="104"/>
      <c r="F72" s="101">
        <v>1171</v>
      </c>
      <c r="G72" s="101">
        <v>1171</v>
      </c>
      <c r="H72" s="102">
        <f t="shared" si="4"/>
        <v>117.1</v>
      </c>
      <c r="I72" s="29">
        <f t="shared" si="1"/>
        <v>114.89999999999999</v>
      </c>
    </row>
    <row r="73" spans="1:9" ht="15.75" x14ac:dyDescent="0.25">
      <c r="A73" s="8">
        <v>68</v>
      </c>
      <c r="B73" s="103" t="s">
        <v>440</v>
      </c>
      <c r="C73" s="101" t="s">
        <v>11</v>
      </c>
      <c r="D73" s="101">
        <v>648</v>
      </c>
      <c r="E73" s="104"/>
      <c r="F73" s="101">
        <v>648</v>
      </c>
      <c r="G73" s="101">
        <v>347</v>
      </c>
      <c r="H73" s="102">
        <f t="shared" si="4"/>
        <v>52.76</v>
      </c>
      <c r="I73" s="29">
        <f t="shared" si="1"/>
        <v>50.559999999999995</v>
      </c>
    </row>
    <row r="74" spans="1:9" ht="15.75" x14ac:dyDescent="0.25">
      <c r="A74" s="56">
        <v>69</v>
      </c>
      <c r="B74" s="52" t="s">
        <v>441</v>
      </c>
      <c r="C74" s="101" t="s">
        <v>11</v>
      </c>
      <c r="D74" s="101">
        <v>731</v>
      </c>
      <c r="E74" s="104"/>
      <c r="F74" s="101">
        <v>731</v>
      </c>
      <c r="G74" s="101">
        <v>731</v>
      </c>
      <c r="H74" s="102">
        <f t="shared" si="4"/>
        <v>73.099999999999994</v>
      </c>
      <c r="I74" s="29">
        <f t="shared" si="1"/>
        <v>70.899999999999991</v>
      </c>
    </row>
    <row r="75" spans="1:9" ht="15.75" x14ac:dyDescent="0.25">
      <c r="A75" s="8">
        <v>70</v>
      </c>
      <c r="B75" s="52" t="s">
        <v>442</v>
      </c>
      <c r="C75" s="101" t="s">
        <v>11</v>
      </c>
      <c r="D75" s="101">
        <v>400</v>
      </c>
      <c r="E75" s="101"/>
      <c r="F75" s="101">
        <v>400</v>
      </c>
      <c r="G75" s="101">
        <v>400</v>
      </c>
      <c r="H75" s="102">
        <f t="shared" si="4"/>
        <v>40</v>
      </c>
      <c r="I75" s="29">
        <f t="shared" si="1"/>
        <v>37.799999999999997</v>
      </c>
    </row>
    <row r="76" spans="1:9" ht="15.75" x14ac:dyDescent="0.25">
      <c r="A76" s="56">
        <v>71</v>
      </c>
      <c r="B76" s="103" t="s">
        <v>443</v>
      </c>
      <c r="C76" s="101" t="s">
        <v>11</v>
      </c>
      <c r="D76" s="101">
        <v>513</v>
      </c>
      <c r="E76" s="101"/>
      <c r="F76" s="101">
        <v>513</v>
      </c>
      <c r="G76" s="101">
        <v>513</v>
      </c>
      <c r="H76" s="102">
        <f t="shared" si="4"/>
        <v>51.3</v>
      </c>
      <c r="I76" s="29">
        <f t="shared" si="1"/>
        <v>49.099999999999994</v>
      </c>
    </row>
    <row r="77" spans="1:9" ht="15.75" x14ac:dyDescent="0.25">
      <c r="A77" s="8">
        <v>72</v>
      </c>
      <c r="B77" s="52" t="s">
        <v>444</v>
      </c>
      <c r="C77" s="101" t="s">
        <v>11</v>
      </c>
      <c r="D77" s="101">
        <v>453</v>
      </c>
      <c r="E77" s="101"/>
      <c r="F77" s="101">
        <v>453</v>
      </c>
      <c r="G77" s="101">
        <v>453</v>
      </c>
      <c r="H77" s="102">
        <f t="shared" si="4"/>
        <v>45.3</v>
      </c>
      <c r="I77" s="29">
        <f t="shared" si="1"/>
        <v>43.099999999999994</v>
      </c>
    </row>
    <row r="78" spans="1:9" ht="15.75" x14ac:dyDescent="0.25">
      <c r="A78" s="56">
        <v>73</v>
      </c>
      <c r="B78" s="103" t="s">
        <v>445</v>
      </c>
      <c r="C78" s="101" t="s">
        <v>11</v>
      </c>
      <c r="D78" s="101">
        <v>491</v>
      </c>
      <c r="E78" s="101"/>
      <c r="F78" s="101">
        <v>491</v>
      </c>
      <c r="G78" s="101">
        <v>491</v>
      </c>
      <c r="H78" s="102">
        <f t="shared" si="4"/>
        <v>49.099999999999994</v>
      </c>
      <c r="I78" s="29">
        <f t="shared" si="1"/>
        <v>46.899999999999991</v>
      </c>
    </row>
    <row r="79" spans="1:9" ht="15.75" x14ac:dyDescent="0.25">
      <c r="A79" s="8">
        <v>74</v>
      </c>
      <c r="B79" s="103" t="s">
        <v>446</v>
      </c>
      <c r="C79" s="101" t="s">
        <v>11</v>
      </c>
      <c r="D79" s="101">
        <v>621</v>
      </c>
      <c r="E79" s="101"/>
      <c r="F79" s="101">
        <v>607</v>
      </c>
      <c r="G79" s="101">
        <v>607</v>
      </c>
      <c r="H79" s="102">
        <f t="shared" si="4"/>
        <v>60.7</v>
      </c>
      <c r="I79" s="29">
        <f t="shared" si="1"/>
        <v>58.5</v>
      </c>
    </row>
    <row r="80" spans="1:9" ht="15.75" x14ac:dyDescent="0.25">
      <c r="A80" s="56">
        <v>75</v>
      </c>
      <c r="B80" s="103" t="s">
        <v>447</v>
      </c>
      <c r="C80" s="101" t="s">
        <v>11</v>
      </c>
      <c r="D80" s="101">
        <v>416</v>
      </c>
      <c r="E80" s="101"/>
      <c r="F80" s="101">
        <v>416</v>
      </c>
      <c r="G80" s="101">
        <v>416</v>
      </c>
      <c r="H80" s="102">
        <f t="shared" si="4"/>
        <v>41.6</v>
      </c>
      <c r="I80" s="29">
        <f t="shared" si="1"/>
        <v>39.4</v>
      </c>
    </row>
    <row r="81" spans="1:9" ht="15.75" x14ac:dyDescent="0.25">
      <c r="A81" s="8">
        <v>76</v>
      </c>
      <c r="B81" s="103" t="s">
        <v>448</v>
      </c>
      <c r="C81" s="101" t="s">
        <v>11</v>
      </c>
      <c r="D81" s="101">
        <v>705</v>
      </c>
      <c r="E81" s="101"/>
      <c r="F81" s="101">
        <v>705</v>
      </c>
      <c r="G81" s="101">
        <v>705</v>
      </c>
      <c r="H81" s="102">
        <f t="shared" si="4"/>
        <v>70.5</v>
      </c>
      <c r="I81" s="29">
        <f t="shared" si="1"/>
        <v>68.3</v>
      </c>
    </row>
    <row r="82" spans="1:9" ht="15.75" x14ac:dyDescent="0.25">
      <c r="A82" s="56">
        <v>77</v>
      </c>
      <c r="B82" s="103" t="s">
        <v>449</v>
      </c>
      <c r="C82" s="101" t="s">
        <v>11</v>
      </c>
      <c r="D82" s="101">
        <v>1083</v>
      </c>
      <c r="E82" s="101"/>
      <c r="F82" s="101">
        <v>1083</v>
      </c>
      <c r="G82" s="101">
        <v>1083</v>
      </c>
      <c r="H82" s="102">
        <f t="shared" si="4"/>
        <v>108.30000000000001</v>
      </c>
      <c r="I82" s="29">
        <f t="shared" si="1"/>
        <v>106.10000000000001</v>
      </c>
    </row>
    <row r="83" spans="1:9" ht="15.75" x14ac:dyDescent="0.25">
      <c r="A83" s="8">
        <v>78</v>
      </c>
      <c r="B83" s="103" t="s">
        <v>450</v>
      </c>
      <c r="C83" s="101" t="s">
        <v>11</v>
      </c>
      <c r="D83" s="101">
        <v>400</v>
      </c>
      <c r="E83" s="101"/>
      <c r="F83" s="101">
        <v>400</v>
      </c>
      <c r="G83" s="101">
        <v>317</v>
      </c>
      <c r="H83" s="102">
        <f t="shared" si="4"/>
        <v>36.68</v>
      </c>
      <c r="I83" s="29">
        <f t="shared" si="1"/>
        <v>34.479999999999997</v>
      </c>
    </row>
    <row r="84" spans="1:9" ht="15.75" x14ac:dyDescent="0.25">
      <c r="A84" s="56">
        <v>79</v>
      </c>
      <c r="B84" s="103" t="s">
        <v>451</v>
      </c>
      <c r="C84" s="101" t="s">
        <v>11</v>
      </c>
      <c r="D84" s="101">
        <v>1119</v>
      </c>
      <c r="E84" s="101"/>
      <c r="F84" s="101">
        <v>1119</v>
      </c>
      <c r="G84" s="101">
        <v>1119</v>
      </c>
      <c r="H84" s="102">
        <f t="shared" si="4"/>
        <v>111.9</v>
      </c>
      <c r="I84" s="29">
        <f t="shared" ref="I84:I108" si="5">H84-2.2</f>
        <v>109.7</v>
      </c>
    </row>
    <row r="85" spans="1:9" ht="15.75" x14ac:dyDescent="0.25">
      <c r="A85" s="8">
        <v>80</v>
      </c>
      <c r="B85" s="103" t="s">
        <v>452</v>
      </c>
      <c r="C85" s="101" t="s">
        <v>11</v>
      </c>
      <c r="D85" s="101">
        <v>450</v>
      </c>
      <c r="E85" s="101"/>
      <c r="F85" s="101">
        <v>201</v>
      </c>
      <c r="G85" s="101"/>
      <c r="H85" s="102">
        <f t="shared" si="4"/>
        <v>12.059999999999999</v>
      </c>
      <c r="I85" s="29">
        <f t="shared" si="5"/>
        <v>9.86</v>
      </c>
    </row>
    <row r="86" spans="1:9" ht="15.75" x14ac:dyDescent="0.25">
      <c r="A86" s="56">
        <v>81</v>
      </c>
      <c r="B86" s="103" t="s">
        <v>453</v>
      </c>
      <c r="C86" s="101" t="s">
        <v>11</v>
      </c>
      <c r="D86" s="101">
        <v>489</v>
      </c>
      <c r="E86" s="101"/>
      <c r="F86" s="101">
        <v>248</v>
      </c>
      <c r="G86" s="101"/>
      <c r="H86" s="102">
        <f t="shared" si="4"/>
        <v>14.879999999999999</v>
      </c>
      <c r="I86" s="29">
        <f t="shared" si="5"/>
        <v>12.68</v>
      </c>
    </row>
    <row r="87" spans="1:9" ht="15.75" x14ac:dyDescent="0.25">
      <c r="A87" s="8">
        <v>82</v>
      </c>
      <c r="B87" s="103" t="s">
        <v>454</v>
      </c>
      <c r="C87" s="101" t="s">
        <v>11</v>
      </c>
      <c r="D87" s="101">
        <v>476</v>
      </c>
      <c r="E87" s="101"/>
      <c r="F87" s="101">
        <v>476</v>
      </c>
      <c r="G87" s="101">
        <v>476</v>
      </c>
      <c r="H87" s="102">
        <f t="shared" si="4"/>
        <v>47.599999999999994</v>
      </c>
      <c r="I87" s="29">
        <f t="shared" si="5"/>
        <v>45.399999999999991</v>
      </c>
    </row>
    <row r="88" spans="1:9" ht="15.75" x14ac:dyDescent="0.25">
      <c r="A88" s="56">
        <v>83</v>
      </c>
      <c r="B88" s="103" t="s">
        <v>455</v>
      </c>
      <c r="C88" s="101" t="s">
        <v>11</v>
      </c>
      <c r="D88" s="101">
        <v>400</v>
      </c>
      <c r="E88" s="101"/>
      <c r="F88" s="101">
        <v>400</v>
      </c>
      <c r="G88" s="101"/>
      <c r="H88" s="102">
        <f t="shared" si="4"/>
        <v>24</v>
      </c>
      <c r="I88" s="29">
        <f t="shared" si="5"/>
        <v>21.8</v>
      </c>
    </row>
    <row r="89" spans="1:9" ht="15.75" x14ac:dyDescent="0.25">
      <c r="A89" s="8">
        <v>84</v>
      </c>
      <c r="B89" s="103" t="s">
        <v>456</v>
      </c>
      <c r="C89" s="101" t="s">
        <v>11</v>
      </c>
      <c r="D89" s="101">
        <v>534</v>
      </c>
      <c r="E89" s="101"/>
      <c r="F89" s="101">
        <v>534</v>
      </c>
      <c r="G89" s="101">
        <v>265</v>
      </c>
      <c r="H89" s="102">
        <f t="shared" si="4"/>
        <v>42.64</v>
      </c>
      <c r="I89" s="29">
        <f t="shared" si="5"/>
        <v>40.44</v>
      </c>
    </row>
    <row r="90" spans="1:9" ht="15.75" x14ac:dyDescent="0.25">
      <c r="A90" s="56">
        <v>85</v>
      </c>
      <c r="B90" s="103" t="s">
        <v>457</v>
      </c>
      <c r="C90" s="101" t="s">
        <v>11</v>
      </c>
      <c r="D90" s="101">
        <v>400</v>
      </c>
      <c r="E90" s="101"/>
      <c r="F90" s="101">
        <v>400</v>
      </c>
      <c r="G90" s="101"/>
      <c r="H90" s="102">
        <f t="shared" si="4"/>
        <v>24</v>
      </c>
      <c r="I90" s="29">
        <f t="shared" si="5"/>
        <v>21.8</v>
      </c>
    </row>
    <row r="91" spans="1:9" ht="15.75" x14ac:dyDescent="0.25">
      <c r="A91" s="8">
        <v>86</v>
      </c>
      <c r="B91" s="103" t="s">
        <v>458</v>
      </c>
      <c r="C91" s="101" t="s">
        <v>11</v>
      </c>
      <c r="D91" s="101">
        <v>2090</v>
      </c>
      <c r="E91" s="101"/>
      <c r="F91" s="101">
        <v>2090</v>
      </c>
      <c r="G91" s="101">
        <v>924</v>
      </c>
      <c r="H91" s="102">
        <f t="shared" si="4"/>
        <v>162.35999999999999</v>
      </c>
      <c r="I91" s="29">
        <f t="shared" si="5"/>
        <v>160.16</v>
      </c>
    </row>
    <row r="92" spans="1:9" ht="15.75" x14ac:dyDescent="0.25">
      <c r="A92" s="56">
        <v>87</v>
      </c>
      <c r="B92" s="103" t="s">
        <v>459</v>
      </c>
      <c r="C92" s="101" t="s">
        <v>11</v>
      </c>
      <c r="D92" s="101">
        <v>447</v>
      </c>
      <c r="E92" s="101"/>
      <c r="F92" s="101">
        <v>447</v>
      </c>
      <c r="G92" s="101">
        <v>447</v>
      </c>
      <c r="H92" s="102">
        <f t="shared" si="4"/>
        <v>44.7</v>
      </c>
      <c r="I92" s="29">
        <f t="shared" si="5"/>
        <v>42.5</v>
      </c>
    </row>
    <row r="93" spans="1:9" ht="15.75" x14ac:dyDescent="0.25">
      <c r="A93" s="8">
        <v>88</v>
      </c>
      <c r="B93" s="103" t="s">
        <v>460</v>
      </c>
      <c r="C93" s="101" t="s">
        <v>11</v>
      </c>
      <c r="D93" s="101">
        <v>470</v>
      </c>
      <c r="E93" s="101"/>
      <c r="F93" s="101">
        <v>460</v>
      </c>
      <c r="G93" s="101">
        <v>460</v>
      </c>
      <c r="H93" s="102">
        <f t="shared" si="4"/>
        <v>46</v>
      </c>
      <c r="I93" s="29">
        <f t="shared" si="5"/>
        <v>43.8</v>
      </c>
    </row>
    <row r="94" spans="1:9" ht="15.75" x14ac:dyDescent="0.25">
      <c r="A94" s="56">
        <v>89</v>
      </c>
      <c r="B94" s="103" t="s">
        <v>461</v>
      </c>
      <c r="C94" s="101" t="s">
        <v>11</v>
      </c>
      <c r="D94" s="101">
        <v>400</v>
      </c>
      <c r="E94" s="101"/>
      <c r="F94" s="101">
        <v>400</v>
      </c>
      <c r="G94" s="101">
        <v>257</v>
      </c>
      <c r="H94" s="102">
        <f t="shared" si="4"/>
        <v>34.28</v>
      </c>
      <c r="I94" s="29">
        <f t="shared" si="5"/>
        <v>32.08</v>
      </c>
    </row>
    <row r="95" spans="1:9" ht="15.75" x14ac:dyDescent="0.25">
      <c r="A95" s="8">
        <v>90</v>
      </c>
      <c r="B95" s="103" t="s">
        <v>462</v>
      </c>
      <c r="C95" s="101" t="s">
        <v>11</v>
      </c>
      <c r="D95" s="101">
        <v>663</v>
      </c>
      <c r="E95" s="101"/>
      <c r="F95" s="101">
        <v>663</v>
      </c>
      <c r="G95" s="101">
        <v>663</v>
      </c>
      <c r="H95" s="102">
        <f t="shared" si="4"/>
        <v>66.3</v>
      </c>
      <c r="I95" s="29">
        <f t="shared" si="5"/>
        <v>64.099999999999994</v>
      </c>
    </row>
    <row r="96" spans="1:9" ht="15.75" x14ac:dyDescent="0.25">
      <c r="A96" s="56">
        <v>91</v>
      </c>
      <c r="B96" s="103" t="s">
        <v>463</v>
      </c>
      <c r="C96" s="101" t="s">
        <v>11</v>
      </c>
      <c r="D96" s="101">
        <v>424</v>
      </c>
      <c r="E96" s="101"/>
      <c r="F96" s="101">
        <v>424</v>
      </c>
      <c r="G96" s="101">
        <v>424</v>
      </c>
      <c r="H96" s="102">
        <f t="shared" si="4"/>
        <v>42.4</v>
      </c>
      <c r="I96" s="29">
        <f t="shared" si="5"/>
        <v>40.199999999999996</v>
      </c>
    </row>
    <row r="97" spans="1:9" ht="15.75" x14ac:dyDescent="0.25">
      <c r="A97" s="8">
        <v>92</v>
      </c>
      <c r="B97" s="103" t="s">
        <v>464</v>
      </c>
      <c r="C97" s="101" t="s">
        <v>11</v>
      </c>
      <c r="D97" s="101">
        <v>2294</v>
      </c>
      <c r="E97" s="101"/>
      <c r="F97" s="101">
        <v>2294</v>
      </c>
      <c r="G97" s="101">
        <v>2294</v>
      </c>
      <c r="H97" s="102">
        <f t="shared" si="4"/>
        <v>229.39999999999998</v>
      </c>
      <c r="I97" s="29">
        <f t="shared" si="5"/>
        <v>227.2</v>
      </c>
    </row>
    <row r="98" spans="1:9" ht="15.75" x14ac:dyDescent="0.25">
      <c r="A98" s="56">
        <v>93</v>
      </c>
      <c r="B98" s="103" t="s">
        <v>465</v>
      </c>
      <c r="C98" s="101" t="s">
        <v>11</v>
      </c>
      <c r="D98" s="101">
        <v>848</v>
      </c>
      <c r="E98" s="101"/>
      <c r="F98" s="101">
        <v>442</v>
      </c>
      <c r="G98" s="101"/>
      <c r="H98" s="102">
        <f t="shared" si="4"/>
        <v>26.52</v>
      </c>
      <c r="I98" s="29">
        <f t="shared" si="5"/>
        <v>24.32</v>
      </c>
    </row>
    <row r="99" spans="1:9" ht="15.75" x14ac:dyDescent="0.25">
      <c r="A99" s="8">
        <v>94</v>
      </c>
      <c r="B99" s="103" t="s">
        <v>466</v>
      </c>
      <c r="C99" s="101" t="s">
        <v>11</v>
      </c>
      <c r="D99" s="101">
        <v>1453</v>
      </c>
      <c r="E99" s="101"/>
      <c r="F99" s="101">
        <v>1453</v>
      </c>
      <c r="G99" s="101">
        <v>1453</v>
      </c>
      <c r="H99" s="102">
        <f t="shared" si="4"/>
        <v>145.30000000000001</v>
      </c>
      <c r="I99" s="29">
        <f t="shared" si="5"/>
        <v>143.10000000000002</v>
      </c>
    </row>
    <row r="100" spans="1:9" ht="15.75" x14ac:dyDescent="0.25">
      <c r="A100" s="56">
        <v>95</v>
      </c>
      <c r="B100" s="103" t="s">
        <v>467</v>
      </c>
      <c r="C100" s="101" t="s">
        <v>11</v>
      </c>
      <c r="D100" s="101">
        <v>731</v>
      </c>
      <c r="E100" s="101"/>
      <c r="F100" s="101">
        <v>731</v>
      </c>
      <c r="G100" s="101">
        <v>731</v>
      </c>
      <c r="H100" s="102">
        <f t="shared" si="4"/>
        <v>73.099999999999994</v>
      </c>
      <c r="I100" s="29">
        <f t="shared" si="5"/>
        <v>70.899999999999991</v>
      </c>
    </row>
    <row r="101" spans="1:9" ht="15.75" x14ac:dyDescent="0.25">
      <c r="A101" s="8">
        <v>96</v>
      </c>
      <c r="B101" s="103" t="s">
        <v>468</v>
      </c>
      <c r="C101" s="101" t="s">
        <v>11</v>
      </c>
      <c r="D101" s="101">
        <v>843</v>
      </c>
      <c r="E101" s="101"/>
      <c r="F101" s="101">
        <v>843</v>
      </c>
      <c r="G101" s="101">
        <v>843</v>
      </c>
      <c r="H101" s="102">
        <f t="shared" si="4"/>
        <v>84.3</v>
      </c>
      <c r="I101" s="29">
        <f t="shared" si="5"/>
        <v>82.1</v>
      </c>
    </row>
    <row r="102" spans="1:9" ht="15.75" x14ac:dyDescent="0.25">
      <c r="A102" s="56">
        <v>97</v>
      </c>
      <c r="B102" s="103" t="s">
        <v>469</v>
      </c>
      <c r="C102" s="101" t="s">
        <v>11</v>
      </c>
      <c r="D102" s="101">
        <v>775</v>
      </c>
      <c r="E102" s="101"/>
      <c r="F102" s="101">
        <v>775</v>
      </c>
      <c r="G102" s="101">
        <v>775</v>
      </c>
      <c r="H102" s="102">
        <f t="shared" si="4"/>
        <v>77.5</v>
      </c>
      <c r="I102" s="29">
        <f t="shared" si="5"/>
        <v>75.3</v>
      </c>
    </row>
    <row r="103" spans="1:9" ht="15.75" x14ac:dyDescent="0.25">
      <c r="A103" s="8">
        <v>98</v>
      </c>
      <c r="B103" s="103" t="s">
        <v>470</v>
      </c>
      <c r="C103" s="101" t="s">
        <v>11</v>
      </c>
      <c r="D103" s="101">
        <v>745</v>
      </c>
      <c r="E103" s="101"/>
      <c r="F103" s="101">
        <v>745</v>
      </c>
      <c r="G103" s="101">
        <v>745</v>
      </c>
      <c r="H103" s="102">
        <f t="shared" si="4"/>
        <v>74.5</v>
      </c>
      <c r="I103" s="29">
        <f t="shared" si="5"/>
        <v>72.3</v>
      </c>
    </row>
    <row r="104" spans="1:9" ht="15.75" x14ac:dyDescent="0.25">
      <c r="A104" s="56">
        <v>99</v>
      </c>
      <c r="B104" s="103" t="s">
        <v>471</v>
      </c>
      <c r="C104" s="101" t="s">
        <v>11</v>
      </c>
      <c r="D104" s="101">
        <v>482</v>
      </c>
      <c r="E104" s="101"/>
      <c r="F104" s="101">
        <v>115</v>
      </c>
      <c r="G104" s="101">
        <v>115</v>
      </c>
      <c r="H104" s="102">
        <f t="shared" si="4"/>
        <v>11.5</v>
      </c>
      <c r="I104" s="29">
        <f t="shared" si="5"/>
        <v>9.3000000000000007</v>
      </c>
    </row>
    <row r="105" spans="1:9" ht="15.75" x14ac:dyDescent="0.25">
      <c r="A105" s="8">
        <v>100</v>
      </c>
      <c r="B105" s="103" t="s">
        <v>472</v>
      </c>
      <c r="C105" s="101" t="s">
        <v>11</v>
      </c>
      <c r="D105" s="101">
        <v>582</v>
      </c>
      <c r="E105" s="101"/>
      <c r="F105" s="101">
        <v>294</v>
      </c>
      <c r="G105" s="101"/>
      <c r="H105" s="102">
        <f t="shared" si="4"/>
        <v>17.64</v>
      </c>
      <c r="I105" s="29">
        <f t="shared" si="5"/>
        <v>15.440000000000001</v>
      </c>
    </row>
    <row r="106" spans="1:9" ht="15.75" x14ac:dyDescent="0.25">
      <c r="A106" s="56">
        <v>101</v>
      </c>
      <c r="B106" s="103" t="s">
        <v>473</v>
      </c>
      <c r="C106" s="101" t="s">
        <v>11</v>
      </c>
      <c r="D106" s="101">
        <v>448</v>
      </c>
      <c r="E106" s="101"/>
      <c r="F106" s="101">
        <v>448</v>
      </c>
      <c r="G106" s="101">
        <v>448</v>
      </c>
      <c r="H106" s="102">
        <f t="shared" si="4"/>
        <v>44.8</v>
      </c>
      <c r="I106" s="29">
        <f t="shared" si="5"/>
        <v>42.599999999999994</v>
      </c>
    </row>
    <row r="107" spans="1:9" ht="15.75" x14ac:dyDescent="0.25">
      <c r="A107" s="8">
        <v>102</v>
      </c>
      <c r="B107" s="103" t="s">
        <v>474</v>
      </c>
      <c r="C107" s="101" t="s">
        <v>11</v>
      </c>
      <c r="D107" s="101">
        <v>1220</v>
      </c>
      <c r="E107" s="101"/>
      <c r="F107" s="101">
        <v>1220</v>
      </c>
      <c r="G107" s="101">
        <v>553</v>
      </c>
      <c r="H107" s="102">
        <f t="shared" si="4"/>
        <v>95.320000000000007</v>
      </c>
      <c r="I107" s="29">
        <f t="shared" si="5"/>
        <v>93.12</v>
      </c>
    </row>
    <row r="108" spans="1:9" ht="15.75" x14ac:dyDescent="0.25">
      <c r="A108" s="56">
        <v>103</v>
      </c>
      <c r="B108" s="103" t="s">
        <v>475</v>
      </c>
      <c r="C108" s="101" t="s">
        <v>11</v>
      </c>
      <c r="D108" s="101">
        <v>591</v>
      </c>
      <c r="E108" s="101"/>
      <c r="F108" s="101">
        <v>262</v>
      </c>
      <c r="G108" s="101">
        <v>262</v>
      </c>
      <c r="H108" s="102">
        <f>F108*0.06+G108*0.04</f>
        <v>26.2</v>
      </c>
      <c r="I108" s="29">
        <f t="shared" si="5"/>
        <v>24</v>
      </c>
    </row>
    <row r="109" spans="1:9" ht="29.25" customHeight="1" x14ac:dyDescent="0.25">
      <c r="A109" s="215" t="s">
        <v>18</v>
      </c>
      <c r="B109" s="216"/>
      <c r="C109" s="217"/>
      <c r="D109" s="84">
        <f>SUM(D6:D108)</f>
        <v>144465.5</v>
      </c>
      <c r="E109" s="124">
        <f t="shared" ref="E109:H109" si="6">SUM(E6:E108)</f>
        <v>9081</v>
      </c>
      <c r="F109" s="124">
        <f t="shared" si="6"/>
        <v>137465.5</v>
      </c>
      <c r="G109" s="124">
        <f t="shared" si="6"/>
        <v>126896.5</v>
      </c>
      <c r="H109" s="29">
        <f t="shared" si="6"/>
        <v>13414.599999999995</v>
      </c>
      <c r="I109" s="17">
        <f>SUM(I6:I108)</f>
        <v>13185.799999999997</v>
      </c>
    </row>
  </sheetData>
  <mergeCells count="2">
    <mergeCell ref="A3:I4"/>
    <mergeCell ref="A109:C109"/>
  </mergeCells>
  <conditionalFormatting sqref="B87:B108">
    <cfRule type="duplicateValues" dxfId="177" priority="1289" stopIfTrue="1"/>
  </conditionalFormatting>
  <conditionalFormatting sqref="B110:B1048576 B1:B2 B5:B108">
    <cfRule type="duplicateValues" dxfId="176" priority="1356"/>
  </conditionalFormatting>
  <conditionalFormatting sqref="B1:B1048576">
    <cfRule type="duplicateValues" dxfId="175" priority="1359"/>
    <cfRule type="duplicateValues" dxfId="174" priority="1360"/>
    <cfRule type="duplicateValues" dxfId="173" priority="1361"/>
    <cfRule type="duplicateValues" dxfId="172" priority="1362"/>
    <cfRule type="duplicateValues" dxfId="171" priority="1363"/>
    <cfRule type="duplicateValues" dxfId="170" priority="1364"/>
    <cfRule type="duplicateValues" dxfId="169" priority="1365"/>
    <cfRule type="duplicateValues" dxfId="168" priority="1366"/>
  </conditionalFormatting>
  <dataValidations count="1">
    <dataValidation type="list" allowBlank="1" showInputMessage="1" showErrorMessage="1" sqref="B93:B108 B45:B78">
      <formula1>KOOPERANTI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7"/>
  <sheetViews>
    <sheetView workbookViewId="0">
      <selection activeCell="G13" sqref="G13"/>
    </sheetView>
  </sheetViews>
  <sheetFormatPr defaultRowHeight="15" x14ac:dyDescent="0.25"/>
  <cols>
    <col min="1" max="1" width="5.42578125" customWidth="1"/>
    <col min="2" max="2" width="16.5703125" customWidth="1"/>
    <col min="3" max="3" width="7.85546875" bestFit="1" customWidth="1"/>
    <col min="4" max="4" width="8.28515625" bestFit="1" customWidth="1"/>
    <col min="5" max="5" width="6.28515625" customWidth="1"/>
    <col min="6" max="6" width="6" bestFit="1" customWidth="1"/>
    <col min="7" max="8" width="5" bestFit="1" customWidth="1"/>
    <col min="9" max="9" width="11.7109375" bestFit="1" customWidth="1"/>
    <col min="10" max="10" width="12.140625" customWidth="1"/>
  </cols>
  <sheetData>
    <row r="3" spans="1:10" x14ac:dyDescent="0.25">
      <c r="A3" s="214" t="s">
        <v>40</v>
      </c>
      <c r="B3" s="214"/>
      <c r="C3" s="214"/>
      <c r="D3" s="214"/>
      <c r="E3" s="214"/>
      <c r="F3" s="214"/>
      <c r="G3" s="214"/>
      <c r="H3" s="214"/>
      <c r="I3" s="214"/>
      <c r="J3" s="214"/>
    </row>
    <row r="4" spans="1:10" ht="29.25" customHeight="1" x14ac:dyDescent="0.25">
      <c r="A4" s="214"/>
      <c r="B4" s="214"/>
      <c r="C4" s="214"/>
      <c r="D4" s="214"/>
      <c r="E4" s="214"/>
      <c r="F4" s="214"/>
      <c r="G4" s="214"/>
      <c r="H4" s="214"/>
      <c r="I4" s="214"/>
      <c r="J4" s="214"/>
    </row>
    <row r="5" spans="1:10" ht="47.25" x14ac:dyDescent="0.25">
      <c r="A5" s="65" t="s">
        <v>0</v>
      </c>
      <c r="B5" s="66" t="s">
        <v>1</v>
      </c>
      <c r="C5" s="66" t="s">
        <v>2</v>
      </c>
      <c r="D5" s="65" t="s">
        <v>3</v>
      </c>
      <c r="E5" s="65">
        <v>0.01</v>
      </c>
      <c r="F5" s="65">
        <v>0.06</v>
      </c>
      <c r="G5" s="65">
        <v>0.04</v>
      </c>
      <c r="H5" s="65">
        <v>0.02</v>
      </c>
      <c r="I5" s="14" t="s">
        <v>26</v>
      </c>
      <c r="J5" s="30" t="s">
        <v>5</v>
      </c>
    </row>
    <row r="6" spans="1:10" ht="15.75" x14ac:dyDescent="0.25">
      <c r="A6" s="8">
        <v>1</v>
      </c>
      <c r="B6" s="18" t="s">
        <v>31</v>
      </c>
      <c r="C6" s="8" t="s">
        <v>30</v>
      </c>
      <c r="D6" s="8">
        <v>12367</v>
      </c>
      <c r="E6" s="8">
        <v>7367</v>
      </c>
      <c r="F6" s="8">
        <v>12367</v>
      </c>
      <c r="G6" s="8">
        <v>7295</v>
      </c>
      <c r="H6" s="8">
        <v>5072</v>
      </c>
      <c r="I6" s="44">
        <f>H6*0.02+G6*0.04+F6*0.06+E6*0.01</f>
        <v>1208.93</v>
      </c>
      <c r="J6" s="15">
        <f>I6-6.6</f>
        <v>1202.3300000000002</v>
      </c>
    </row>
    <row r="7" spans="1:10" ht="24" customHeight="1" x14ac:dyDescent="0.25">
      <c r="A7" s="74" t="s">
        <v>18</v>
      </c>
      <c r="B7" s="75"/>
      <c r="C7" s="75"/>
      <c r="D7" s="68">
        <f t="shared" ref="D7:H7" si="0">SUM(D6)</f>
        <v>12367</v>
      </c>
      <c r="E7" s="68">
        <f>SUM(E6)</f>
        <v>7367</v>
      </c>
      <c r="F7" s="68">
        <f t="shared" si="0"/>
        <v>12367</v>
      </c>
      <c r="G7" s="68">
        <f t="shared" si="0"/>
        <v>7295</v>
      </c>
      <c r="H7" s="68">
        <f t="shared" si="0"/>
        <v>5072</v>
      </c>
      <c r="I7" s="29">
        <f>SUM(I6)</f>
        <v>1208.93</v>
      </c>
      <c r="J7" s="17">
        <f>SUM(J6)</f>
        <v>1202.3300000000002</v>
      </c>
    </row>
  </sheetData>
  <mergeCells count="1">
    <mergeCell ref="A3:J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1"/>
  <sheetViews>
    <sheetView workbookViewId="0">
      <selection activeCell="O10" sqref="O10"/>
    </sheetView>
  </sheetViews>
  <sheetFormatPr defaultRowHeight="15" x14ac:dyDescent="0.25"/>
  <cols>
    <col min="1" max="1" width="5.85546875" style="1" customWidth="1"/>
    <col min="2" max="2" width="28.140625" style="40" customWidth="1"/>
    <col min="3" max="3" width="12.140625" style="159" customWidth="1"/>
    <col min="4" max="4" width="9.5703125" style="1" bestFit="1" customWidth="1"/>
    <col min="5" max="5" width="6" style="1" bestFit="1" customWidth="1"/>
    <col min="6" max="7" width="9.5703125" style="1" bestFit="1" customWidth="1"/>
    <col min="8" max="8" width="12" style="73" bestFit="1" customWidth="1"/>
    <col min="9" max="9" width="14" customWidth="1"/>
  </cols>
  <sheetData>
    <row r="2" spans="1:9" ht="15" customHeight="1" x14ac:dyDescent="0.25">
      <c r="A2" s="214" t="s">
        <v>41</v>
      </c>
      <c r="B2" s="214"/>
      <c r="C2" s="214"/>
      <c r="D2" s="214"/>
      <c r="E2" s="214"/>
      <c r="F2" s="214"/>
      <c r="G2" s="214"/>
      <c r="H2" s="214"/>
      <c r="I2" s="214"/>
    </row>
    <row r="3" spans="1:9" ht="26.25" customHeight="1" x14ac:dyDescent="0.25">
      <c r="A3" s="214"/>
      <c r="B3" s="214"/>
      <c r="C3" s="214"/>
      <c r="D3" s="214"/>
      <c r="E3" s="214"/>
      <c r="F3" s="214"/>
      <c r="G3" s="214"/>
      <c r="H3" s="214"/>
      <c r="I3" s="214"/>
    </row>
    <row r="4" spans="1:9" ht="39" customHeight="1" x14ac:dyDescent="0.25">
      <c r="A4" s="67" t="s">
        <v>0</v>
      </c>
      <c r="B4" s="38" t="s">
        <v>1</v>
      </c>
      <c r="C4" s="158" t="s">
        <v>2</v>
      </c>
      <c r="D4" s="95" t="s">
        <v>3</v>
      </c>
      <c r="E4" s="95">
        <v>0.01</v>
      </c>
      <c r="F4" s="95">
        <v>0.06</v>
      </c>
      <c r="G4" s="95">
        <v>0.04</v>
      </c>
      <c r="H4" s="14" t="s">
        <v>26</v>
      </c>
      <c r="I4" s="14" t="s">
        <v>5</v>
      </c>
    </row>
    <row r="5" spans="1:9" ht="15.75" x14ac:dyDescent="0.25">
      <c r="A5" s="8">
        <v>1</v>
      </c>
      <c r="B5" s="18" t="s">
        <v>48</v>
      </c>
      <c r="C5" s="22" t="s">
        <v>6</v>
      </c>
      <c r="D5" s="8">
        <v>2055</v>
      </c>
      <c r="E5" s="8"/>
      <c r="F5" s="8">
        <v>2055</v>
      </c>
      <c r="G5" s="8">
        <v>2055</v>
      </c>
      <c r="H5" s="44">
        <f>E5*0.01+F5*0.06+G5*0.04</f>
        <v>205.5</v>
      </c>
      <c r="I5" s="17">
        <f>H5-2.2</f>
        <v>203.3</v>
      </c>
    </row>
    <row r="6" spans="1:9" ht="15.75" x14ac:dyDescent="0.25">
      <c r="A6" s="8">
        <v>2</v>
      </c>
      <c r="B6" s="18" t="s">
        <v>49</v>
      </c>
      <c r="C6" s="22" t="s">
        <v>6</v>
      </c>
      <c r="D6" s="8">
        <v>12288</v>
      </c>
      <c r="E6" s="8">
        <v>7288</v>
      </c>
      <c r="F6" s="8">
        <v>12288</v>
      </c>
      <c r="G6" s="8">
        <v>12288</v>
      </c>
      <c r="H6" s="44">
        <f t="shared" ref="H6:H69" si="0">E6*0.01+F6*0.06+G6*0.04</f>
        <v>1301.6799999999998</v>
      </c>
      <c r="I6" s="17">
        <f t="shared" ref="I6:I85" si="1">H6-2.2</f>
        <v>1299.4799999999998</v>
      </c>
    </row>
    <row r="7" spans="1:9" ht="15.75" x14ac:dyDescent="0.25">
      <c r="A7" s="8">
        <v>3</v>
      </c>
      <c r="B7" s="18" t="s">
        <v>50</v>
      </c>
      <c r="C7" s="22" t="s">
        <v>6</v>
      </c>
      <c r="D7" s="8">
        <v>496</v>
      </c>
      <c r="E7" s="8"/>
      <c r="F7" s="8">
        <v>277</v>
      </c>
      <c r="G7" s="8">
        <v>277</v>
      </c>
      <c r="H7" s="44">
        <f t="shared" si="0"/>
        <v>27.700000000000003</v>
      </c>
      <c r="I7" s="17">
        <f t="shared" si="1"/>
        <v>25.500000000000004</v>
      </c>
    </row>
    <row r="8" spans="1:9" ht="15.75" x14ac:dyDescent="0.25">
      <c r="A8" s="8">
        <v>4</v>
      </c>
      <c r="B8" s="18" t="s">
        <v>51</v>
      </c>
      <c r="C8" s="22" t="s">
        <v>6</v>
      </c>
      <c r="D8" s="8">
        <v>1692</v>
      </c>
      <c r="E8" s="8"/>
      <c r="F8" s="8">
        <v>1692</v>
      </c>
      <c r="G8" s="8">
        <v>1692</v>
      </c>
      <c r="H8" s="44">
        <f t="shared" si="0"/>
        <v>169.2</v>
      </c>
      <c r="I8" s="17">
        <f t="shared" si="1"/>
        <v>167</v>
      </c>
    </row>
    <row r="9" spans="1:9" ht="15.75" x14ac:dyDescent="0.25">
      <c r="A9" s="8">
        <v>5</v>
      </c>
      <c r="B9" s="18" t="s">
        <v>52</v>
      </c>
      <c r="C9" s="22" t="s">
        <v>6</v>
      </c>
      <c r="D9" s="8">
        <v>549</v>
      </c>
      <c r="E9" s="8"/>
      <c r="F9" s="8">
        <v>549</v>
      </c>
      <c r="G9" s="8">
        <v>549</v>
      </c>
      <c r="H9" s="44">
        <f t="shared" si="0"/>
        <v>54.9</v>
      </c>
      <c r="I9" s="17">
        <f t="shared" si="1"/>
        <v>52.699999999999996</v>
      </c>
    </row>
    <row r="10" spans="1:9" ht="15.75" x14ac:dyDescent="0.25">
      <c r="A10" s="8">
        <v>6</v>
      </c>
      <c r="B10" s="18" t="s">
        <v>53</v>
      </c>
      <c r="C10" s="22" t="s">
        <v>6</v>
      </c>
      <c r="D10" s="8">
        <v>1685</v>
      </c>
      <c r="E10" s="8"/>
      <c r="F10" s="8">
        <v>1685</v>
      </c>
      <c r="G10" s="8">
        <v>1685</v>
      </c>
      <c r="H10" s="44">
        <f t="shared" si="0"/>
        <v>168.5</v>
      </c>
      <c r="I10" s="17">
        <f t="shared" si="1"/>
        <v>166.3</v>
      </c>
    </row>
    <row r="11" spans="1:9" ht="15.75" x14ac:dyDescent="0.25">
      <c r="A11" s="8">
        <v>7</v>
      </c>
      <c r="B11" s="18" t="s">
        <v>54</v>
      </c>
      <c r="C11" s="22" t="s">
        <v>6</v>
      </c>
      <c r="D11" s="8">
        <v>5734</v>
      </c>
      <c r="E11" s="8">
        <v>734</v>
      </c>
      <c r="F11" s="8">
        <v>5734</v>
      </c>
      <c r="G11" s="8">
        <v>5734</v>
      </c>
      <c r="H11" s="44">
        <f t="shared" si="0"/>
        <v>580.74</v>
      </c>
      <c r="I11" s="17">
        <f t="shared" si="1"/>
        <v>578.54</v>
      </c>
    </row>
    <row r="12" spans="1:9" ht="15.75" x14ac:dyDescent="0.25">
      <c r="A12" s="8">
        <v>8</v>
      </c>
      <c r="B12" s="18" t="s">
        <v>55</v>
      </c>
      <c r="C12" s="22" t="s">
        <v>6</v>
      </c>
      <c r="D12" s="8">
        <v>3235</v>
      </c>
      <c r="E12" s="8"/>
      <c r="F12" s="8">
        <v>3235</v>
      </c>
      <c r="G12" s="8">
        <v>3235</v>
      </c>
      <c r="H12" s="44">
        <f t="shared" si="0"/>
        <v>323.5</v>
      </c>
      <c r="I12" s="17">
        <f t="shared" si="1"/>
        <v>321.3</v>
      </c>
    </row>
    <row r="13" spans="1:9" ht="15.75" x14ac:dyDescent="0.25">
      <c r="A13" s="8">
        <v>9</v>
      </c>
      <c r="B13" s="18" t="s">
        <v>56</v>
      </c>
      <c r="C13" s="22" t="s">
        <v>6</v>
      </c>
      <c r="D13" s="8">
        <v>6837</v>
      </c>
      <c r="E13" s="8">
        <v>1837</v>
      </c>
      <c r="F13" s="8">
        <v>6837</v>
      </c>
      <c r="G13" s="8">
        <v>6837</v>
      </c>
      <c r="H13" s="44">
        <f t="shared" si="0"/>
        <v>702.06999999999994</v>
      </c>
      <c r="I13" s="17">
        <f t="shared" si="1"/>
        <v>699.86999999999989</v>
      </c>
    </row>
    <row r="14" spans="1:9" ht="15.75" x14ac:dyDescent="0.25">
      <c r="A14" s="8">
        <v>10</v>
      </c>
      <c r="B14" s="18" t="s">
        <v>57</v>
      </c>
      <c r="C14" s="22" t="s">
        <v>6</v>
      </c>
      <c r="D14" s="8">
        <v>3391</v>
      </c>
      <c r="E14" s="8"/>
      <c r="F14" s="8">
        <v>3391</v>
      </c>
      <c r="G14" s="8"/>
      <c r="H14" s="44">
        <f t="shared" si="0"/>
        <v>203.45999999999998</v>
      </c>
      <c r="I14" s="17">
        <f t="shared" si="1"/>
        <v>201.26</v>
      </c>
    </row>
    <row r="15" spans="1:9" ht="15.75" x14ac:dyDescent="0.25">
      <c r="A15" s="8">
        <v>11</v>
      </c>
      <c r="B15" s="18" t="s">
        <v>58</v>
      </c>
      <c r="C15" s="22" t="s">
        <v>6</v>
      </c>
      <c r="D15" s="8">
        <v>5291</v>
      </c>
      <c r="E15" s="8">
        <v>291</v>
      </c>
      <c r="F15" s="8">
        <v>5291</v>
      </c>
      <c r="G15" s="8">
        <v>5291</v>
      </c>
      <c r="H15" s="44">
        <f t="shared" si="0"/>
        <v>532.01</v>
      </c>
      <c r="I15" s="17">
        <f t="shared" si="1"/>
        <v>529.80999999999995</v>
      </c>
    </row>
    <row r="16" spans="1:9" ht="15.75" x14ac:dyDescent="0.25">
      <c r="A16" s="8">
        <v>12</v>
      </c>
      <c r="B16" s="18" t="s">
        <v>59</v>
      </c>
      <c r="C16" s="22" t="s">
        <v>6</v>
      </c>
      <c r="D16" s="8">
        <v>5903</v>
      </c>
      <c r="E16" s="8">
        <v>903</v>
      </c>
      <c r="F16" s="8">
        <v>5903</v>
      </c>
      <c r="G16" s="8">
        <v>5903</v>
      </c>
      <c r="H16" s="44">
        <f t="shared" si="0"/>
        <v>599.32999999999993</v>
      </c>
      <c r="I16" s="17">
        <f t="shared" si="1"/>
        <v>597.12999999999988</v>
      </c>
    </row>
    <row r="17" spans="1:9" ht="15.75" x14ac:dyDescent="0.25">
      <c r="A17" s="8">
        <v>13</v>
      </c>
      <c r="B17" s="18" t="s">
        <v>60</v>
      </c>
      <c r="C17" s="22" t="s">
        <v>6</v>
      </c>
      <c r="D17" s="8">
        <v>5090</v>
      </c>
      <c r="E17" s="8">
        <v>90</v>
      </c>
      <c r="F17" s="8">
        <v>5090</v>
      </c>
      <c r="G17" s="8">
        <v>5090</v>
      </c>
      <c r="H17" s="44">
        <f t="shared" si="0"/>
        <v>509.9</v>
      </c>
      <c r="I17" s="17">
        <f t="shared" si="1"/>
        <v>507.7</v>
      </c>
    </row>
    <row r="18" spans="1:9" ht="15.75" x14ac:dyDescent="0.25">
      <c r="A18" s="8">
        <v>14</v>
      </c>
      <c r="B18" s="18" t="s">
        <v>61</v>
      </c>
      <c r="C18" s="22" t="s">
        <v>6</v>
      </c>
      <c r="D18" s="8">
        <v>531</v>
      </c>
      <c r="E18" s="8"/>
      <c r="F18" s="8">
        <v>333</v>
      </c>
      <c r="G18" s="8"/>
      <c r="H18" s="44">
        <f t="shared" si="0"/>
        <v>19.98</v>
      </c>
      <c r="I18" s="17">
        <f t="shared" si="1"/>
        <v>17.78</v>
      </c>
    </row>
    <row r="19" spans="1:9" ht="15.75" x14ac:dyDescent="0.25">
      <c r="A19" s="8">
        <v>15</v>
      </c>
      <c r="B19" s="18" t="s">
        <v>62</v>
      </c>
      <c r="C19" s="22" t="s">
        <v>6</v>
      </c>
      <c r="D19" s="8">
        <v>905</v>
      </c>
      <c r="E19" s="8"/>
      <c r="F19" s="8">
        <v>379</v>
      </c>
      <c r="G19" s="8">
        <v>379</v>
      </c>
      <c r="H19" s="44">
        <f t="shared" si="0"/>
        <v>37.9</v>
      </c>
      <c r="I19" s="17">
        <f t="shared" si="1"/>
        <v>35.699999999999996</v>
      </c>
    </row>
    <row r="20" spans="1:9" ht="15.75" x14ac:dyDescent="0.25">
      <c r="A20" s="8">
        <v>16</v>
      </c>
      <c r="B20" s="18" t="s">
        <v>63</v>
      </c>
      <c r="C20" s="22" t="s">
        <v>6</v>
      </c>
      <c r="D20" s="8">
        <v>440</v>
      </c>
      <c r="E20" s="8"/>
      <c r="F20" s="8">
        <v>219</v>
      </c>
      <c r="G20" s="8"/>
      <c r="H20" s="44">
        <f t="shared" si="0"/>
        <v>13.139999999999999</v>
      </c>
      <c r="I20" s="17">
        <f t="shared" si="1"/>
        <v>10.939999999999998</v>
      </c>
    </row>
    <row r="21" spans="1:9" ht="15.75" x14ac:dyDescent="0.25">
      <c r="A21" s="8">
        <v>17</v>
      </c>
      <c r="B21" s="18" t="s">
        <v>64</v>
      </c>
      <c r="C21" s="22" t="s">
        <v>6</v>
      </c>
      <c r="D21" s="8">
        <v>892</v>
      </c>
      <c r="E21" s="8"/>
      <c r="F21" s="8">
        <v>892</v>
      </c>
      <c r="G21" s="8">
        <v>892</v>
      </c>
      <c r="H21" s="44">
        <f t="shared" si="0"/>
        <v>89.199999999999989</v>
      </c>
      <c r="I21" s="17">
        <f t="shared" si="1"/>
        <v>86.999999999999986</v>
      </c>
    </row>
    <row r="22" spans="1:9" ht="15.75" x14ac:dyDescent="0.25">
      <c r="A22" s="8">
        <v>18</v>
      </c>
      <c r="B22" s="18" t="s">
        <v>65</v>
      </c>
      <c r="C22" s="22" t="s">
        <v>6</v>
      </c>
      <c r="D22" s="8">
        <v>458</v>
      </c>
      <c r="E22" s="8"/>
      <c r="F22" s="8">
        <v>228</v>
      </c>
      <c r="G22" s="8"/>
      <c r="H22" s="44">
        <f t="shared" si="0"/>
        <v>13.68</v>
      </c>
      <c r="I22" s="17">
        <f t="shared" si="1"/>
        <v>11.48</v>
      </c>
    </row>
    <row r="23" spans="1:9" ht="15.75" x14ac:dyDescent="0.25">
      <c r="A23" s="8">
        <v>19</v>
      </c>
      <c r="B23" s="18" t="s">
        <v>66</v>
      </c>
      <c r="C23" s="22" t="s">
        <v>6</v>
      </c>
      <c r="D23" s="8">
        <v>6092</v>
      </c>
      <c r="E23" s="8">
        <v>1092</v>
      </c>
      <c r="F23" s="8">
        <v>6092</v>
      </c>
      <c r="G23" s="8">
        <v>6092</v>
      </c>
      <c r="H23" s="44">
        <f t="shared" si="0"/>
        <v>620.12</v>
      </c>
      <c r="I23" s="17">
        <f t="shared" si="1"/>
        <v>617.91999999999996</v>
      </c>
    </row>
    <row r="24" spans="1:9" ht="15.75" x14ac:dyDescent="0.25">
      <c r="A24" s="8">
        <v>20</v>
      </c>
      <c r="B24" s="18" t="s">
        <v>67</v>
      </c>
      <c r="C24" s="22" t="s">
        <v>6</v>
      </c>
      <c r="D24" s="8">
        <v>1998</v>
      </c>
      <c r="E24" s="8"/>
      <c r="F24" s="8">
        <v>913</v>
      </c>
      <c r="G24" s="8">
        <v>913</v>
      </c>
      <c r="H24" s="44">
        <f t="shared" si="0"/>
        <v>91.300000000000011</v>
      </c>
      <c r="I24" s="17">
        <f t="shared" si="1"/>
        <v>89.100000000000009</v>
      </c>
    </row>
    <row r="25" spans="1:9" ht="15.75" x14ac:dyDescent="0.25">
      <c r="A25" s="8">
        <v>21</v>
      </c>
      <c r="B25" s="18" t="s">
        <v>68</v>
      </c>
      <c r="C25" s="22" t="s">
        <v>6</v>
      </c>
      <c r="D25" s="8">
        <v>512</v>
      </c>
      <c r="E25" s="8"/>
      <c r="F25" s="8">
        <v>512</v>
      </c>
      <c r="G25" s="8">
        <v>512</v>
      </c>
      <c r="H25" s="44">
        <f t="shared" si="0"/>
        <v>51.2</v>
      </c>
      <c r="I25" s="17">
        <f t="shared" si="1"/>
        <v>49</v>
      </c>
    </row>
    <row r="26" spans="1:9" ht="15.75" x14ac:dyDescent="0.25">
      <c r="A26" s="8">
        <v>22</v>
      </c>
      <c r="B26" s="18" t="s">
        <v>69</v>
      </c>
      <c r="C26" s="22" t="s">
        <v>6</v>
      </c>
      <c r="D26" s="8">
        <v>913</v>
      </c>
      <c r="E26" s="8"/>
      <c r="F26" s="8">
        <v>913</v>
      </c>
      <c r="G26" s="8">
        <v>913</v>
      </c>
      <c r="H26" s="44">
        <f t="shared" si="0"/>
        <v>91.300000000000011</v>
      </c>
      <c r="I26" s="17">
        <f t="shared" si="1"/>
        <v>89.100000000000009</v>
      </c>
    </row>
    <row r="27" spans="1:9" ht="15.75" x14ac:dyDescent="0.25">
      <c r="A27" s="8">
        <v>23</v>
      </c>
      <c r="B27" s="18" t="s">
        <v>70</v>
      </c>
      <c r="C27" s="22" t="s">
        <v>6</v>
      </c>
      <c r="D27" s="8">
        <v>1144</v>
      </c>
      <c r="E27" s="8"/>
      <c r="F27" s="8">
        <v>610</v>
      </c>
      <c r="G27" s="8">
        <v>610</v>
      </c>
      <c r="H27" s="44">
        <f t="shared" si="0"/>
        <v>61</v>
      </c>
      <c r="I27" s="17">
        <f t="shared" si="1"/>
        <v>58.8</v>
      </c>
    </row>
    <row r="28" spans="1:9" ht="15.75" x14ac:dyDescent="0.25">
      <c r="A28" s="8">
        <v>24</v>
      </c>
      <c r="B28" s="18" t="s">
        <v>71</v>
      </c>
      <c r="C28" s="22" t="s">
        <v>6</v>
      </c>
      <c r="D28" s="8">
        <v>693</v>
      </c>
      <c r="E28" s="8"/>
      <c r="F28" s="8">
        <v>338</v>
      </c>
      <c r="G28" s="8">
        <v>338</v>
      </c>
      <c r="H28" s="44">
        <f t="shared" si="0"/>
        <v>33.799999999999997</v>
      </c>
      <c r="I28" s="17">
        <f t="shared" si="1"/>
        <v>31.599999999999998</v>
      </c>
    </row>
    <row r="29" spans="1:9" ht="15.75" x14ac:dyDescent="0.25">
      <c r="A29" s="8">
        <v>25</v>
      </c>
      <c r="B29" s="18" t="s">
        <v>72</v>
      </c>
      <c r="C29" s="22" t="s">
        <v>6</v>
      </c>
      <c r="D29" s="8">
        <v>501</v>
      </c>
      <c r="E29" s="8"/>
      <c r="F29" s="8">
        <v>501</v>
      </c>
      <c r="G29" s="8">
        <v>501</v>
      </c>
      <c r="H29" s="44">
        <f t="shared" si="0"/>
        <v>50.099999999999994</v>
      </c>
      <c r="I29" s="17">
        <f t="shared" si="1"/>
        <v>47.899999999999991</v>
      </c>
    </row>
    <row r="30" spans="1:9" ht="15.75" x14ac:dyDescent="0.25">
      <c r="A30" s="8">
        <v>26</v>
      </c>
      <c r="B30" s="18" t="s">
        <v>73</v>
      </c>
      <c r="C30" s="22" t="s">
        <v>6</v>
      </c>
      <c r="D30" s="8">
        <v>511</v>
      </c>
      <c r="E30" s="8"/>
      <c r="F30" s="8">
        <v>212</v>
      </c>
      <c r="G30" s="8">
        <v>212</v>
      </c>
      <c r="H30" s="44">
        <f t="shared" si="0"/>
        <v>21.2</v>
      </c>
      <c r="I30" s="17">
        <f t="shared" si="1"/>
        <v>19</v>
      </c>
    </row>
    <row r="31" spans="1:9" ht="15.75" x14ac:dyDescent="0.25">
      <c r="A31" s="8">
        <v>27</v>
      </c>
      <c r="B31" s="18" t="s">
        <v>74</v>
      </c>
      <c r="C31" s="22" t="s">
        <v>6</v>
      </c>
      <c r="D31" s="8">
        <v>941</v>
      </c>
      <c r="E31" s="8"/>
      <c r="F31" s="8">
        <v>941</v>
      </c>
      <c r="G31" s="8">
        <v>481</v>
      </c>
      <c r="H31" s="44">
        <f t="shared" si="0"/>
        <v>75.7</v>
      </c>
      <c r="I31" s="17">
        <f t="shared" si="1"/>
        <v>73.5</v>
      </c>
    </row>
    <row r="32" spans="1:9" ht="15.75" x14ac:dyDescent="0.25">
      <c r="A32" s="8">
        <v>28</v>
      </c>
      <c r="B32" s="18" t="s">
        <v>75</v>
      </c>
      <c r="C32" s="22" t="s">
        <v>6</v>
      </c>
      <c r="D32" s="8">
        <v>2471</v>
      </c>
      <c r="E32" s="8"/>
      <c r="F32" s="8">
        <v>2471</v>
      </c>
      <c r="G32" s="8">
        <v>2471</v>
      </c>
      <c r="H32" s="44">
        <f t="shared" si="0"/>
        <v>247.1</v>
      </c>
      <c r="I32" s="17">
        <f t="shared" si="1"/>
        <v>244.9</v>
      </c>
    </row>
    <row r="33" spans="1:9" ht="15.75" x14ac:dyDescent="0.25">
      <c r="A33" s="8">
        <v>29</v>
      </c>
      <c r="B33" s="18" t="s">
        <v>76</v>
      </c>
      <c r="C33" s="22" t="s">
        <v>6</v>
      </c>
      <c r="D33" s="8">
        <v>1147</v>
      </c>
      <c r="E33" s="8"/>
      <c r="F33" s="8">
        <v>500</v>
      </c>
      <c r="G33" s="8">
        <v>500</v>
      </c>
      <c r="H33" s="44">
        <f t="shared" si="0"/>
        <v>50</v>
      </c>
      <c r="I33" s="17">
        <f t="shared" si="1"/>
        <v>47.8</v>
      </c>
    </row>
    <row r="34" spans="1:9" ht="15.75" x14ac:dyDescent="0.25">
      <c r="A34" s="8">
        <v>30</v>
      </c>
      <c r="B34" s="18" t="s">
        <v>77</v>
      </c>
      <c r="C34" s="22" t="s">
        <v>6</v>
      </c>
      <c r="D34" s="8">
        <v>2115</v>
      </c>
      <c r="E34" s="8"/>
      <c r="F34" s="8">
        <v>975</v>
      </c>
      <c r="G34" s="8">
        <v>975</v>
      </c>
      <c r="H34" s="44">
        <f t="shared" si="0"/>
        <v>97.5</v>
      </c>
      <c r="I34" s="17">
        <f t="shared" si="1"/>
        <v>95.3</v>
      </c>
    </row>
    <row r="35" spans="1:9" ht="15.75" x14ac:dyDescent="0.25">
      <c r="A35" s="8">
        <v>31</v>
      </c>
      <c r="B35" s="18" t="s">
        <v>78</v>
      </c>
      <c r="C35" s="22" t="s">
        <v>6</v>
      </c>
      <c r="D35" s="8">
        <v>3198</v>
      </c>
      <c r="E35" s="8"/>
      <c r="F35" s="8">
        <v>1528</v>
      </c>
      <c r="G35" s="8">
        <v>1528</v>
      </c>
      <c r="H35" s="44">
        <f t="shared" si="0"/>
        <v>152.80000000000001</v>
      </c>
      <c r="I35" s="17">
        <f t="shared" si="1"/>
        <v>150.60000000000002</v>
      </c>
    </row>
    <row r="36" spans="1:9" ht="15.75" x14ac:dyDescent="0.25">
      <c r="A36" s="8">
        <v>32</v>
      </c>
      <c r="B36" s="18" t="s">
        <v>79</v>
      </c>
      <c r="C36" s="22" t="s">
        <v>6</v>
      </c>
      <c r="D36" s="8">
        <v>1842</v>
      </c>
      <c r="E36" s="8"/>
      <c r="F36" s="8">
        <v>942</v>
      </c>
      <c r="G36" s="8">
        <v>942</v>
      </c>
      <c r="H36" s="44">
        <f t="shared" si="0"/>
        <v>94.199999999999989</v>
      </c>
      <c r="I36" s="17">
        <f t="shared" si="1"/>
        <v>91.999999999999986</v>
      </c>
    </row>
    <row r="37" spans="1:9" ht="15.75" x14ac:dyDescent="0.25">
      <c r="A37" s="8">
        <v>33</v>
      </c>
      <c r="B37" s="18" t="s">
        <v>80</v>
      </c>
      <c r="C37" s="22" t="s">
        <v>6</v>
      </c>
      <c r="D37" s="8">
        <v>587</v>
      </c>
      <c r="E37" s="8"/>
      <c r="F37" s="8">
        <v>587</v>
      </c>
      <c r="G37" s="8">
        <v>309</v>
      </c>
      <c r="H37" s="44">
        <f t="shared" si="0"/>
        <v>47.58</v>
      </c>
      <c r="I37" s="17">
        <f t="shared" si="1"/>
        <v>45.379999999999995</v>
      </c>
    </row>
    <row r="38" spans="1:9" ht="15.75" x14ac:dyDescent="0.25">
      <c r="A38" s="8">
        <v>34</v>
      </c>
      <c r="B38" s="69" t="s">
        <v>105</v>
      </c>
      <c r="C38" s="22" t="s">
        <v>6</v>
      </c>
      <c r="D38" s="133">
        <v>2709</v>
      </c>
      <c r="E38" s="133"/>
      <c r="F38" s="133">
        <v>2709</v>
      </c>
      <c r="G38" s="164">
        <v>2709</v>
      </c>
      <c r="H38" s="162">
        <f t="shared" si="0"/>
        <v>270.89999999999998</v>
      </c>
      <c r="I38" s="17">
        <f t="shared" si="1"/>
        <v>268.7</v>
      </c>
    </row>
    <row r="39" spans="1:9" ht="15.75" x14ac:dyDescent="0.25">
      <c r="A39" s="8">
        <v>35</v>
      </c>
      <c r="B39" s="69" t="s">
        <v>106</v>
      </c>
      <c r="C39" s="22" t="s">
        <v>6</v>
      </c>
      <c r="D39" s="133">
        <v>2811</v>
      </c>
      <c r="E39" s="133"/>
      <c r="F39" s="133">
        <v>2811</v>
      </c>
      <c r="G39" s="164">
        <v>2811</v>
      </c>
      <c r="H39" s="162">
        <f t="shared" si="0"/>
        <v>281.10000000000002</v>
      </c>
      <c r="I39" s="17">
        <f t="shared" si="1"/>
        <v>278.90000000000003</v>
      </c>
    </row>
    <row r="40" spans="1:9" ht="15.75" x14ac:dyDescent="0.25">
      <c r="A40" s="8">
        <v>36</v>
      </c>
      <c r="B40" s="69" t="s">
        <v>107</v>
      </c>
      <c r="C40" s="22" t="s">
        <v>6</v>
      </c>
      <c r="D40" s="133">
        <v>593</v>
      </c>
      <c r="E40" s="133"/>
      <c r="F40" s="133">
        <v>593</v>
      </c>
      <c r="G40" s="164">
        <v>593</v>
      </c>
      <c r="H40" s="162">
        <f t="shared" si="0"/>
        <v>59.3</v>
      </c>
      <c r="I40" s="17">
        <f t="shared" si="1"/>
        <v>57.099999999999994</v>
      </c>
    </row>
    <row r="41" spans="1:9" ht="15.75" x14ac:dyDescent="0.25">
      <c r="A41" s="8">
        <v>37</v>
      </c>
      <c r="B41" s="69" t="s">
        <v>108</v>
      </c>
      <c r="C41" s="22" t="s">
        <v>6</v>
      </c>
      <c r="D41" s="133">
        <v>7960</v>
      </c>
      <c r="E41" s="133"/>
      <c r="F41" s="133">
        <v>7960</v>
      </c>
      <c r="G41" s="161">
        <v>7960</v>
      </c>
      <c r="H41" s="162">
        <f t="shared" si="0"/>
        <v>796</v>
      </c>
      <c r="I41" s="17">
        <f t="shared" si="1"/>
        <v>793.8</v>
      </c>
    </row>
    <row r="42" spans="1:9" ht="15.75" x14ac:dyDescent="0.25">
      <c r="A42" s="8">
        <v>38</v>
      </c>
      <c r="B42" s="69" t="s">
        <v>109</v>
      </c>
      <c r="C42" s="22" t="s">
        <v>6</v>
      </c>
      <c r="D42" s="133">
        <v>1529</v>
      </c>
      <c r="E42" s="133"/>
      <c r="F42" s="133">
        <v>1529</v>
      </c>
      <c r="G42" s="164">
        <v>1529</v>
      </c>
      <c r="H42" s="162">
        <f t="shared" si="0"/>
        <v>152.9</v>
      </c>
      <c r="I42" s="17">
        <f t="shared" si="1"/>
        <v>150.70000000000002</v>
      </c>
    </row>
    <row r="43" spans="1:9" ht="15.75" x14ac:dyDescent="0.25">
      <c r="A43" s="8">
        <v>39</v>
      </c>
      <c r="B43" s="130" t="s">
        <v>110</v>
      </c>
      <c r="C43" s="172" t="s">
        <v>6</v>
      </c>
      <c r="D43" s="173">
        <v>502</v>
      </c>
      <c r="E43" s="173"/>
      <c r="F43" s="173">
        <v>502</v>
      </c>
      <c r="G43" s="174">
        <v>502</v>
      </c>
      <c r="H43" s="175">
        <f t="shared" si="0"/>
        <v>50.2</v>
      </c>
      <c r="I43" s="17">
        <f t="shared" si="1"/>
        <v>48</v>
      </c>
    </row>
    <row r="44" spans="1:9" ht="15.75" x14ac:dyDescent="0.25">
      <c r="A44" s="8">
        <v>40</v>
      </c>
      <c r="B44" s="106" t="s">
        <v>480</v>
      </c>
      <c r="C44" s="6" t="s">
        <v>6</v>
      </c>
      <c r="D44" s="8">
        <v>1790</v>
      </c>
      <c r="E44" s="8">
        <v>0</v>
      </c>
      <c r="F44" s="8">
        <v>1790</v>
      </c>
      <c r="G44" s="8">
        <v>1790</v>
      </c>
      <c r="H44" s="47">
        <f t="shared" si="0"/>
        <v>179</v>
      </c>
      <c r="I44" s="17">
        <f t="shared" si="1"/>
        <v>176.8</v>
      </c>
    </row>
    <row r="45" spans="1:9" ht="15.75" x14ac:dyDescent="0.25">
      <c r="A45" s="8">
        <v>41</v>
      </c>
      <c r="B45" s="106" t="s">
        <v>481</v>
      </c>
      <c r="C45" s="6" t="s">
        <v>6</v>
      </c>
      <c r="D45" s="8">
        <v>913</v>
      </c>
      <c r="E45" s="8">
        <v>0</v>
      </c>
      <c r="F45" s="8">
        <v>913</v>
      </c>
      <c r="G45" s="8">
        <v>0</v>
      </c>
      <c r="H45" s="47">
        <f t="shared" si="0"/>
        <v>54.78</v>
      </c>
      <c r="I45" s="17">
        <f t="shared" si="1"/>
        <v>52.58</v>
      </c>
    </row>
    <row r="46" spans="1:9" ht="15.75" x14ac:dyDescent="0.25">
      <c r="A46" s="8">
        <v>42</v>
      </c>
      <c r="B46" s="106" t="s">
        <v>482</v>
      </c>
      <c r="C46" s="6" t="s">
        <v>6</v>
      </c>
      <c r="D46" s="8">
        <v>415</v>
      </c>
      <c r="E46" s="8">
        <v>0</v>
      </c>
      <c r="F46" s="8">
        <v>415</v>
      </c>
      <c r="G46" s="8">
        <v>227</v>
      </c>
      <c r="H46" s="47">
        <f t="shared" si="0"/>
        <v>33.979999999999997</v>
      </c>
      <c r="I46" s="17">
        <f t="shared" si="1"/>
        <v>31.779999999999998</v>
      </c>
    </row>
    <row r="47" spans="1:9" ht="15.75" x14ac:dyDescent="0.25">
      <c r="A47" s="8">
        <v>43</v>
      </c>
      <c r="B47" s="106" t="s">
        <v>483</v>
      </c>
      <c r="C47" s="6" t="s">
        <v>6</v>
      </c>
      <c r="D47" s="8">
        <v>533</v>
      </c>
      <c r="E47" s="8">
        <v>0</v>
      </c>
      <c r="F47" s="8">
        <v>533</v>
      </c>
      <c r="G47" s="8">
        <v>533</v>
      </c>
      <c r="H47" s="47">
        <f t="shared" si="0"/>
        <v>53.3</v>
      </c>
      <c r="I47" s="17">
        <f t="shared" si="1"/>
        <v>51.099999999999994</v>
      </c>
    </row>
    <row r="48" spans="1:9" ht="15.75" x14ac:dyDescent="0.25">
      <c r="A48" s="8">
        <v>44</v>
      </c>
      <c r="B48" s="106" t="s">
        <v>484</v>
      </c>
      <c r="C48" s="6" t="s">
        <v>6</v>
      </c>
      <c r="D48" s="8">
        <v>424</v>
      </c>
      <c r="E48" s="8">
        <v>0</v>
      </c>
      <c r="F48" s="8">
        <v>424</v>
      </c>
      <c r="G48" s="8">
        <v>424</v>
      </c>
      <c r="H48" s="47">
        <f t="shared" si="0"/>
        <v>42.4</v>
      </c>
      <c r="I48" s="17">
        <f t="shared" si="1"/>
        <v>40.199999999999996</v>
      </c>
    </row>
    <row r="49" spans="1:9" ht="15.75" x14ac:dyDescent="0.25">
      <c r="A49" s="8">
        <v>45</v>
      </c>
      <c r="B49" s="106" t="s">
        <v>485</v>
      </c>
      <c r="C49" s="6" t="s">
        <v>6</v>
      </c>
      <c r="D49" s="8">
        <v>539</v>
      </c>
      <c r="E49" s="8">
        <v>0</v>
      </c>
      <c r="F49" s="8">
        <v>305</v>
      </c>
      <c r="G49" s="8">
        <v>305</v>
      </c>
      <c r="H49" s="47">
        <f t="shared" si="0"/>
        <v>30.5</v>
      </c>
      <c r="I49" s="17">
        <f t="shared" si="1"/>
        <v>28.3</v>
      </c>
    </row>
    <row r="50" spans="1:9" ht="15.75" x14ac:dyDescent="0.25">
      <c r="A50" s="8">
        <v>46</v>
      </c>
      <c r="B50" s="106" t="s">
        <v>486</v>
      </c>
      <c r="C50" s="6" t="s">
        <v>6</v>
      </c>
      <c r="D50" s="8">
        <v>527</v>
      </c>
      <c r="E50" s="8">
        <v>0</v>
      </c>
      <c r="F50" s="8">
        <v>167</v>
      </c>
      <c r="G50" s="8">
        <v>0</v>
      </c>
      <c r="H50" s="47">
        <f t="shared" si="0"/>
        <v>10.02</v>
      </c>
      <c r="I50" s="17">
        <f t="shared" si="1"/>
        <v>7.8199999999999994</v>
      </c>
    </row>
    <row r="51" spans="1:9" ht="15.75" x14ac:dyDescent="0.25">
      <c r="A51" s="8">
        <v>47</v>
      </c>
      <c r="B51" s="106" t="s">
        <v>487</v>
      </c>
      <c r="C51" s="6" t="s">
        <v>6</v>
      </c>
      <c r="D51" s="8">
        <v>514</v>
      </c>
      <c r="E51" s="8">
        <v>0</v>
      </c>
      <c r="F51" s="8">
        <v>514</v>
      </c>
      <c r="G51" s="8">
        <v>514</v>
      </c>
      <c r="H51" s="47">
        <f t="shared" si="0"/>
        <v>51.4</v>
      </c>
      <c r="I51" s="17">
        <f t="shared" si="1"/>
        <v>49.199999999999996</v>
      </c>
    </row>
    <row r="52" spans="1:9" ht="15.75" x14ac:dyDescent="0.25">
      <c r="A52" s="8">
        <v>48</v>
      </c>
      <c r="B52" s="106" t="s">
        <v>488</v>
      </c>
      <c r="C52" s="6" t="s">
        <v>6</v>
      </c>
      <c r="D52" s="8">
        <v>1195</v>
      </c>
      <c r="E52" s="8">
        <v>0</v>
      </c>
      <c r="F52" s="8">
        <v>380</v>
      </c>
      <c r="G52" s="8">
        <v>0</v>
      </c>
      <c r="H52" s="47">
        <f t="shared" si="0"/>
        <v>22.8</v>
      </c>
      <c r="I52" s="17">
        <f t="shared" si="1"/>
        <v>20.6</v>
      </c>
    </row>
    <row r="53" spans="1:9" ht="15.75" x14ac:dyDescent="0.25">
      <c r="A53" s="8">
        <v>49</v>
      </c>
      <c r="B53" s="106" t="s">
        <v>489</v>
      </c>
      <c r="C53" s="6" t="s">
        <v>6</v>
      </c>
      <c r="D53" s="8">
        <v>667</v>
      </c>
      <c r="E53" s="8">
        <v>0</v>
      </c>
      <c r="F53" s="8">
        <v>370</v>
      </c>
      <c r="G53" s="8">
        <v>0</v>
      </c>
      <c r="H53" s="47">
        <f t="shared" si="0"/>
        <v>22.2</v>
      </c>
      <c r="I53" s="17">
        <f t="shared" si="1"/>
        <v>20</v>
      </c>
    </row>
    <row r="54" spans="1:9" ht="15.75" x14ac:dyDescent="0.25">
      <c r="A54" s="8">
        <v>50</v>
      </c>
      <c r="B54" s="106" t="s">
        <v>490</v>
      </c>
      <c r="C54" s="6" t="s">
        <v>6</v>
      </c>
      <c r="D54" s="8">
        <v>456</v>
      </c>
      <c r="E54" s="8">
        <v>0</v>
      </c>
      <c r="F54" s="8">
        <v>201</v>
      </c>
      <c r="G54" s="8">
        <v>0</v>
      </c>
      <c r="H54" s="47">
        <f t="shared" si="0"/>
        <v>12.059999999999999</v>
      </c>
      <c r="I54" s="17">
        <f t="shared" si="1"/>
        <v>9.86</v>
      </c>
    </row>
    <row r="55" spans="1:9" ht="15.75" x14ac:dyDescent="0.25">
      <c r="A55" s="8">
        <v>51</v>
      </c>
      <c r="B55" s="106" t="s">
        <v>491</v>
      </c>
      <c r="C55" s="6" t="s">
        <v>6</v>
      </c>
      <c r="D55" s="8">
        <v>460</v>
      </c>
      <c r="E55" s="8">
        <v>0</v>
      </c>
      <c r="F55" s="8">
        <v>460</v>
      </c>
      <c r="G55" s="8">
        <v>289</v>
      </c>
      <c r="H55" s="47">
        <f t="shared" si="0"/>
        <v>39.159999999999997</v>
      </c>
      <c r="I55" s="17">
        <f t="shared" si="1"/>
        <v>36.959999999999994</v>
      </c>
    </row>
    <row r="56" spans="1:9" ht="15.75" x14ac:dyDescent="0.25">
      <c r="A56" s="8">
        <v>52</v>
      </c>
      <c r="B56" s="106" t="s">
        <v>492</v>
      </c>
      <c r="C56" s="6" t="s">
        <v>6</v>
      </c>
      <c r="D56" s="8">
        <v>766</v>
      </c>
      <c r="E56" s="8">
        <v>0</v>
      </c>
      <c r="F56" s="8">
        <v>338</v>
      </c>
      <c r="G56" s="8">
        <v>338</v>
      </c>
      <c r="H56" s="47">
        <f t="shared" si="0"/>
        <v>33.799999999999997</v>
      </c>
      <c r="I56" s="17">
        <f t="shared" si="1"/>
        <v>31.599999999999998</v>
      </c>
    </row>
    <row r="57" spans="1:9" ht="15.75" x14ac:dyDescent="0.25">
      <c r="A57" s="8">
        <v>53</v>
      </c>
      <c r="B57" s="106" t="s">
        <v>493</v>
      </c>
      <c r="C57" s="6" t="s">
        <v>6</v>
      </c>
      <c r="D57" s="8">
        <v>696</v>
      </c>
      <c r="E57" s="8">
        <v>0</v>
      </c>
      <c r="F57" s="8">
        <v>696</v>
      </c>
      <c r="G57" s="8">
        <v>696</v>
      </c>
      <c r="H57" s="47">
        <f t="shared" si="0"/>
        <v>69.599999999999994</v>
      </c>
      <c r="I57" s="17">
        <f t="shared" si="1"/>
        <v>67.399999999999991</v>
      </c>
    </row>
    <row r="58" spans="1:9" ht="15.75" x14ac:dyDescent="0.25">
      <c r="A58" s="8">
        <v>54</v>
      </c>
      <c r="B58" s="106" t="s">
        <v>494</v>
      </c>
      <c r="C58" s="6" t="s">
        <v>6</v>
      </c>
      <c r="D58" s="8">
        <v>966</v>
      </c>
      <c r="E58" s="8">
        <v>0</v>
      </c>
      <c r="F58" s="8">
        <v>966</v>
      </c>
      <c r="G58" s="8">
        <v>966</v>
      </c>
      <c r="H58" s="47">
        <f t="shared" si="0"/>
        <v>96.6</v>
      </c>
      <c r="I58" s="17">
        <f t="shared" si="1"/>
        <v>94.399999999999991</v>
      </c>
    </row>
    <row r="59" spans="1:9" ht="15.75" x14ac:dyDescent="0.25">
      <c r="A59" s="8">
        <v>55</v>
      </c>
      <c r="B59" s="106" t="s">
        <v>495</v>
      </c>
      <c r="C59" s="6" t="s">
        <v>6</v>
      </c>
      <c r="D59" s="8">
        <v>963</v>
      </c>
      <c r="E59" s="8">
        <v>0</v>
      </c>
      <c r="F59" s="8">
        <v>963</v>
      </c>
      <c r="G59" s="8">
        <v>461</v>
      </c>
      <c r="H59" s="47">
        <f t="shared" si="0"/>
        <v>76.22</v>
      </c>
      <c r="I59" s="17">
        <f t="shared" si="1"/>
        <v>74.02</v>
      </c>
    </row>
    <row r="60" spans="1:9" ht="15.75" x14ac:dyDescent="0.25">
      <c r="A60" s="8">
        <v>56</v>
      </c>
      <c r="B60" s="106" t="s">
        <v>496</v>
      </c>
      <c r="C60" s="6" t="s">
        <v>6</v>
      </c>
      <c r="D60" s="8">
        <v>823</v>
      </c>
      <c r="E60" s="8">
        <v>0</v>
      </c>
      <c r="F60" s="8">
        <v>375</v>
      </c>
      <c r="G60" s="8">
        <v>375</v>
      </c>
      <c r="H60" s="47">
        <f t="shared" si="0"/>
        <v>37.5</v>
      </c>
      <c r="I60" s="17">
        <f t="shared" si="1"/>
        <v>35.299999999999997</v>
      </c>
    </row>
    <row r="61" spans="1:9" ht="15.75" x14ac:dyDescent="0.25">
      <c r="A61" s="8">
        <v>57</v>
      </c>
      <c r="B61" s="106" t="s">
        <v>497</v>
      </c>
      <c r="C61" s="6" t="s">
        <v>6</v>
      </c>
      <c r="D61" s="8">
        <v>507</v>
      </c>
      <c r="E61" s="8">
        <v>0</v>
      </c>
      <c r="F61" s="8">
        <v>507</v>
      </c>
      <c r="G61" s="8">
        <v>507</v>
      </c>
      <c r="H61" s="47">
        <f t="shared" si="0"/>
        <v>50.7</v>
      </c>
      <c r="I61" s="17">
        <f t="shared" si="1"/>
        <v>48.5</v>
      </c>
    </row>
    <row r="62" spans="1:9" ht="15.75" x14ac:dyDescent="0.25">
      <c r="A62" s="8">
        <v>58</v>
      </c>
      <c r="B62" s="106" t="s">
        <v>498</v>
      </c>
      <c r="C62" s="6" t="s">
        <v>6</v>
      </c>
      <c r="D62" s="8">
        <v>480</v>
      </c>
      <c r="E62" s="8">
        <v>0</v>
      </c>
      <c r="F62" s="8">
        <v>230</v>
      </c>
      <c r="G62" s="8">
        <v>0</v>
      </c>
      <c r="H62" s="47">
        <f t="shared" si="0"/>
        <v>13.799999999999999</v>
      </c>
      <c r="I62" s="17">
        <f t="shared" si="1"/>
        <v>11.599999999999998</v>
      </c>
    </row>
    <row r="63" spans="1:9" ht="15.75" x14ac:dyDescent="0.25">
      <c r="A63" s="8">
        <v>59</v>
      </c>
      <c r="B63" s="106" t="s">
        <v>499</v>
      </c>
      <c r="C63" s="6" t="s">
        <v>6</v>
      </c>
      <c r="D63" s="8">
        <v>816</v>
      </c>
      <c r="E63" s="8">
        <v>0</v>
      </c>
      <c r="F63" s="8">
        <v>816</v>
      </c>
      <c r="G63" s="8">
        <v>0</v>
      </c>
      <c r="H63" s="47">
        <f t="shared" si="0"/>
        <v>48.96</v>
      </c>
      <c r="I63" s="17">
        <f t="shared" si="1"/>
        <v>46.76</v>
      </c>
    </row>
    <row r="64" spans="1:9" ht="15.75" x14ac:dyDescent="0.25">
      <c r="A64" s="8">
        <v>60</v>
      </c>
      <c r="B64" s="106" t="s">
        <v>500</v>
      </c>
      <c r="C64" s="6" t="s">
        <v>6</v>
      </c>
      <c r="D64" s="8">
        <v>437</v>
      </c>
      <c r="E64" s="8">
        <v>0</v>
      </c>
      <c r="F64" s="8">
        <v>184</v>
      </c>
      <c r="G64" s="8">
        <v>184</v>
      </c>
      <c r="H64" s="47">
        <f t="shared" si="0"/>
        <v>18.399999999999999</v>
      </c>
      <c r="I64" s="17">
        <f t="shared" si="1"/>
        <v>16.2</v>
      </c>
    </row>
    <row r="65" spans="1:9" ht="15.75" x14ac:dyDescent="0.25">
      <c r="A65" s="8">
        <v>61</v>
      </c>
      <c r="B65" s="106" t="s">
        <v>501</v>
      </c>
      <c r="C65" s="6" t="s">
        <v>6</v>
      </c>
      <c r="D65" s="8">
        <v>511</v>
      </c>
      <c r="E65" s="8">
        <v>0</v>
      </c>
      <c r="F65" s="8">
        <v>279</v>
      </c>
      <c r="G65" s="8">
        <v>279</v>
      </c>
      <c r="H65" s="47">
        <f t="shared" si="0"/>
        <v>27.9</v>
      </c>
      <c r="I65" s="17">
        <f t="shared" si="1"/>
        <v>25.7</v>
      </c>
    </row>
    <row r="66" spans="1:9" ht="15.75" x14ac:dyDescent="0.25">
      <c r="A66" s="8">
        <v>62</v>
      </c>
      <c r="B66" s="106" t="s">
        <v>502</v>
      </c>
      <c r="C66" s="6" t="s">
        <v>6</v>
      </c>
      <c r="D66" s="8">
        <v>648</v>
      </c>
      <c r="E66" s="8">
        <v>0</v>
      </c>
      <c r="F66" s="8">
        <v>648</v>
      </c>
      <c r="G66" s="8">
        <v>0</v>
      </c>
      <c r="H66" s="47">
        <f t="shared" si="0"/>
        <v>38.879999999999995</v>
      </c>
      <c r="I66" s="17">
        <f t="shared" si="1"/>
        <v>36.679999999999993</v>
      </c>
    </row>
    <row r="67" spans="1:9" s="3" customFormat="1" ht="15.75" x14ac:dyDescent="0.25">
      <c r="A67" s="8">
        <v>63</v>
      </c>
      <c r="B67" s="106" t="s">
        <v>503</v>
      </c>
      <c r="C67" s="6" t="s">
        <v>6</v>
      </c>
      <c r="D67" s="8">
        <v>1710</v>
      </c>
      <c r="E67" s="8">
        <v>0</v>
      </c>
      <c r="F67" s="8">
        <v>1710</v>
      </c>
      <c r="G67" s="8">
        <v>895</v>
      </c>
      <c r="H67" s="47">
        <f t="shared" si="0"/>
        <v>138.4</v>
      </c>
      <c r="I67" s="17">
        <f t="shared" si="1"/>
        <v>136.20000000000002</v>
      </c>
    </row>
    <row r="68" spans="1:9" ht="15.75" x14ac:dyDescent="0.25">
      <c r="A68" s="8">
        <v>64</v>
      </c>
      <c r="B68" s="106" t="s">
        <v>504</v>
      </c>
      <c r="C68" s="6" t="s">
        <v>6</v>
      </c>
      <c r="D68" s="8">
        <v>559</v>
      </c>
      <c r="E68" s="8">
        <v>0</v>
      </c>
      <c r="F68" s="8">
        <v>559</v>
      </c>
      <c r="G68" s="8">
        <v>559</v>
      </c>
      <c r="H68" s="47">
        <f t="shared" si="0"/>
        <v>55.9</v>
      </c>
      <c r="I68" s="17">
        <f t="shared" si="1"/>
        <v>53.699999999999996</v>
      </c>
    </row>
    <row r="69" spans="1:9" ht="15.75" x14ac:dyDescent="0.25">
      <c r="A69" s="8">
        <v>65</v>
      </c>
      <c r="B69" s="106" t="s">
        <v>505</v>
      </c>
      <c r="C69" s="6" t="s">
        <v>6</v>
      </c>
      <c r="D69" s="8">
        <v>696</v>
      </c>
      <c r="E69" s="8">
        <v>0</v>
      </c>
      <c r="F69" s="8">
        <v>696</v>
      </c>
      <c r="G69" s="8">
        <v>696</v>
      </c>
      <c r="H69" s="47">
        <f t="shared" si="0"/>
        <v>69.599999999999994</v>
      </c>
      <c r="I69" s="17">
        <f t="shared" si="1"/>
        <v>67.399999999999991</v>
      </c>
    </row>
    <row r="70" spans="1:9" ht="15.75" x14ac:dyDescent="0.25">
      <c r="A70" s="8">
        <v>66</v>
      </c>
      <c r="B70" s="106" t="s">
        <v>506</v>
      </c>
      <c r="C70" s="6" t="s">
        <v>6</v>
      </c>
      <c r="D70" s="8">
        <v>1039</v>
      </c>
      <c r="E70" s="8">
        <v>0</v>
      </c>
      <c r="F70" s="8">
        <v>1039</v>
      </c>
      <c r="G70" s="8">
        <v>0</v>
      </c>
      <c r="H70" s="47">
        <f t="shared" ref="H70:H113" si="2">E70*0.01+F70*0.06+G70*0.04</f>
        <v>62.339999999999996</v>
      </c>
      <c r="I70" s="17">
        <f t="shared" si="1"/>
        <v>60.139999999999993</v>
      </c>
    </row>
    <row r="71" spans="1:9" ht="15.75" x14ac:dyDescent="0.25">
      <c r="A71" s="8">
        <v>67</v>
      </c>
      <c r="B71" s="106" t="s">
        <v>507</v>
      </c>
      <c r="C71" s="6" t="s">
        <v>6</v>
      </c>
      <c r="D71" s="8">
        <v>403</v>
      </c>
      <c r="E71" s="8">
        <v>0</v>
      </c>
      <c r="F71" s="8">
        <v>224</v>
      </c>
      <c r="G71" s="8">
        <v>224</v>
      </c>
      <c r="H71" s="47">
        <f t="shared" si="2"/>
        <v>22.4</v>
      </c>
      <c r="I71" s="17">
        <f t="shared" si="1"/>
        <v>20.2</v>
      </c>
    </row>
    <row r="72" spans="1:9" ht="15.75" x14ac:dyDescent="0.25">
      <c r="A72" s="8">
        <v>68</v>
      </c>
      <c r="B72" s="106" t="s">
        <v>508</v>
      </c>
      <c r="C72" s="6" t="s">
        <v>6</v>
      </c>
      <c r="D72" s="8">
        <v>740</v>
      </c>
      <c r="E72" s="8">
        <v>0</v>
      </c>
      <c r="F72" s="8">
        <v>390</v>
      </c>
      <c r="G72" s="8">
        <v>390</v>
      </c>
      <c r="H72" s="47">
        <f t="shared" si="2"/>
        <v>39</v>
      </c>
      <c r="I72" s="17">
        <f t="shared" si="1"/>
        <v>36.799999999999997</v>
      </c>
    </row>
    <row r="73" spans="1:9" ht="15.75" x14ac:dyDescent="0.25">
      <c r="A73" s="8">
        <v>69</v>
      </c>
      <c r="B73" s="106" t="s">
        <v>509</v>
      </c>
      <c r="C73" s="6" t="s">
        <v>6</v>
      </c>
      <c r="D73" s="8">
        <v>585</v>
      </c>
      <c r="E73" s="8">
        <v>0</v>
      </c>
      <c r="F73" s="8">
        <v>585</v>
      </c>
      <c r="G73" s="8">
        <v>585</v>
      </c>
      <c r="H73" s="47">
        <f t="shared" si="2"/>
        <v>58.5</v>
      </c>
      <c r="I73" s="17">
        <f t="shared" si="1"/>
        <v>56.3</v>
      </c>
    </row>
    <row r="74" spans="1:9" ht="15.75" x14ac:dyDescent="0.25">
      <c r="A74" s="8">
        <v>70</v>
      </c>
      <c r="B74" s="106" t="s">
        <v>510</v>
      </c>
      <c r="C74" s="6" t="s">
        <v>6</v>
      </c>
      <c r="D74" s="8">
        <v>648</v>
      </c>
      <c r="E74" s="8">
        <v>0</v>
      </c>
      <c r="F74" s="8">
        <v>648</v>
      </c>
      <c r="G74" s="8">
        <v>648</v>
      </c>
      <c r="H74" s="47">
        <f t="shared" si="2"/>
        <v>64.8</v>
      </c>
      <c r="I74" s="17">
        <f t="shared" si="1"/>
        <v>62.599999999999994</v>
      </c>
    </row>
    <row r="75" spans="1:9" ht="15.75" x14ac:dyDescent="0.25">
      <c r="A75" s="8">
        <v>71</v>
      </c>
      <c r="B75" s="106" t="s">
        <v>511</v>
      </c>
      <c r="C75" s="6" t="s">
        <v>6</v>
      </c>
      <c r="D75" s="8">
        <v>457</v>
      </c>
      <c r="E75" s="8">
        <v>0</v>
      </c>
      <c r="F75" s="8">
        <v>227</v>
      </c>
      <c r="G75" s="8">
        <v>227</v>
      </c>
      <c r="H75" s="47">
        <f t="shared" si="2"/>
        <v>22.7</v>
      </c>
      <c r="I75" s="17">
        <f t="shared" si="1"/>
        <v>20.5</v>
      </c>
    </row>
    <row r="76" spans="1:9" ht="15.75" x14ac:dyDescent="0.25">
      <c r="A76" s="8">
        <v>72</v>
      </c>
      <c r="B76" s="106" t="s">
        <v>512</v>
      </c>
      <c r="C76" s="6" t="s">
        <v>6</v>
      </c>
      <c r="D76" s="8">
        <v>6859</v>
      </c>
      <c r="E76" s="8">
        <v>1859</v>
      </c>
      <c r="F76" s="8">
        <v>6859</v>
      </c>
      <c r="G76" s="8">
        <v>6859</v>
      </c>
      <c r="H76" s="47">
        <f t="shared" si="2"/>
        <v>704.49</v>
      </c>
      <c r="I76" s="17">
        <f t="shared" si="1"/>
        <v>702.29</v>
      </c>
    </row>
    <row r="77" spans="1:9" ht="15.75" x14ac:dyDescent="0.25">
      <c r="A77" s="8">
        <v>73</v>
      </c>
      <c r="B77" s="106" t="s">
        <v>513</v>
      </c>
      <c r="C77" s="6" t="s">
        <v>6</v>
      </c>
      <c r="D77" s="8">
        <v>2911</v>
      </c>
      <c r="E77" s="8">
        <v>0</v>
      </c>
      <c r="F77" s="8">
        <v>2911</v>
      </c>
      <c r="G77" s="8">
        <v>2911</v>
      </c>
      <c r="H77" s="47">
        <f t="shared" si="2"/>
        <v>291.10000000000002</v>
      </c>
      <c r="I77" s="17">
        <f t="shared" si="1"/>
        <v>288.90000000000003</v>
      </c>
    </row>
    <row r="78" spans="1:9" ht="15.75" x14ac:dyDescent="0.25">
      <c r="A78" s="8">
        <v>74</v>
      </c>
      <c r="B78" s="106" t="s">
        <v>514</v>
      </c>
      <c r="C78" s="6" t="s">
        <v>6</v>
      </c>
      <c r="D78" s="8">
        <v>724</v>
      </c>
      <c r="E78" s="8">
        <v>0</v>
      </c>
      <c r="F78" s="8">
        <v>369</v>
      </c>
      <c r="G78" s="8">
        <v>0</v>
      </c>
      <c r="H78" s="47">
        <f t="shared" si="2"/>
        <v>22.14</v>
      </c>
      <c r="I78" s="17">
        <f t="shared" si="1"/>
        <v>19.940000000000001</v>
      </c>
    </row>
    <row r="79" spans="1:9" ht="15.75" x14ac:dyDescent="0.25">
      <c r="A79" s="8">
        <v>75</v>
      </c>
      <c r="B79" s="106" t="s">
        <v>515</v>
      </c>
      <c r="C79" s="6" t="s">
        <v>6</v>
      </c>
      <c r="D79" s="8">
        <v>6326</v>
      </c>
      <c r="E79" s="8">
        <v>1326</v>
      </c>
      <c r="F79" s="8">
        <v>6326</v>
      </c>
      <c r="G79" s="8">
        <v>6326</v>
      </c>
      <c r="H79" s="47">
        <f t="shared" si="2"/>
        <v>645.86</v>
      </c>
      <c r="I79" s="17">
        <f t="shared" si="1"/>
        <v>643.66</v>
      </c>
    </row>
    <row r="80" spans="1:9" ht="15.75" x14ac:dyDescent="0.25">
      <c r="A80" s="8">
        <v>76</v>
      </c>
      <c r="B80" s="106" t="s">
        <v>516</v>
      </c>
      <c r="C80" s="6" t="s">
        <v>6</v>
      </c>
      <c r="D80" s="8">
        <v>766</v>
      </c>
      <c r="E80" s="8">
        <v>0</v>
      </c>
      <c r="F80" s="8">
        <v>766</v>
      </c>
      <c r="G80" s="8">
        <v>766</v>
      </c>
      <c r="H80" s="47">
        <f t="shared" si="2"/>
        <v>76.599999999999994</v>
      </c>
      <c r="I80" s="17">
        <f t="shared" si="1"/>
        <v>74.399999999999991</v>
      </c>
    </row>
    <row r="81" spans="1:9" ht="15.75" x14ac:dyDescent="0.25">
      <c r="A81" s="8">
        <v>77</v>
      </c>
      <c r="B81" s="106" t="s">
        <v>517</v>
      </c>
      <c r="C81" s="6" t="s">
        <v>6</v>
      </c>
      <c r="D81" s="8">
        <v>2626</v>
      </c>
      <c r="E81" s="8">
        <v>0</v>
      </c>
      <c r="F81" s="8">
        <v>1225</v>
      </c>
      <c r="G81" s="8">
        <v>1225</v>
      </c>
      <c r="H81" s="47">
        <f t="shared" si="2"/>
        <v>122.5</v>
      </c>
      <c r="I81" s="17">
        <f t="shared" si="1"/>
        <v>120.3</v>
      </c>
    </row>
    <row r="82" spans="1:9" ht="15.75" x14ac:dyDescent="0.25">
      <c r="A82" s="8">
        <v>78</v>
      </c>
      <c r="B82" s="106" t="s">
        <v>518</v>
      </c>
      <c r="C82" s="6" t="s">
        <v>6</v>
      </c>
      <c r="D82" s="8">
        <v>5064</v>
      </c>
      <c r="E82" s="8">
        <v>64</v>
      </c>
      <c r="F82" s="8">
        <v>5064</v>
      </c>
      <c r="G82" s="8">
        <v>2358</v>
      </c>
      <c r="H82" s="47">
        <f t="shared" si="2"/>
        <v>398.79999999999995</v>
      </c>
      <c r="I82" s="17">
        <f t="shared" si="1"/>
        <v>396.59999999999997</v>
      </c>
    </row>
    <row r="83" spans="1:9" ht="15.75" x14ac:dyDescent="0.25">
      <c r="A83" s="8">
        <v>79</v>
      </c>
      <c r="B83" s="106" t="s">
        <v>519</v>
      </c>
      <c r="C83" s="6" t="s">
        <v>6</v>
      </c>
      <c r="D83" s="8">
        <v>518</v>
      </c>
      <c r="E83" s="8">
        <v>0</v>
      </c>
      <c r="F83" s="8">
        <v>258</v>
      </c>
      <c r="G83" s="8">
        <v>0</v>
      </c>
      <c r="H83" s="47">
        <f t="shared" si="2"/>
        <v>15.479999999999999</v>
      </c>
      <c r="I83" s="17">
        <f t="shared" si="1"/>
        <v>13.279999999999998</v>
      </c>
    </row>
    <row r="84" spans="1:9" ht="15.75" x14ac:dyDescent="0.25">
      <c r="A84" s="8">
        <v>80</v>
      </c>
      <c r="B84" s="106" t="s">
        <v>520</v>
      </c>
      <c r="C84" s="6" t="s">
        <v>6</v>
      </c>
      <c r="D84" s="8">
        <v>3976</v>
      </c>
      <c r="E84" s="8">
        <v>0</v>
      </c>
      <c r="F84" s="8">
        <v>3976</v>
      </c>
      <c r="G84" s="8">
        <v>3976</v>
      </c>
      <c r="H84" s="47">
        <f t="shared" si="2"/>
        <v>397.6</v>
      </c>
      <c r="I84" s="17">
        <f t="shared" si="1"/>
        <v>395.40000000000003</v>
      </c>
    </row>
    <row r="85" spans="1:9" ht="15.75" x14ac:dyDescent="0.25">
      <c r="A85" s="8">
        <v>81</v>
      </c>
      <c r="B85" s="106" t="s">
        <v>521</v>
      </c>
      <c r="C85" s="6" t="s">
        <v>6</v>
      </c>
      <c r="D85" s="8">
        <v>1932</v>
      </c>
      <c r="E85" s="8">
        <v>0</v>
      </c>
      <c r="F85" s="8">
        <v>1932</v>
      </c>
      <c r="G85" s="8">
        <v>1932</v>
      </c>
      <c r="H85" s="47">
        <f t="shared" si="2"/>
        <v>193.2</v>
      </c>
      <c r="I85" s="17">
        <f t="shared" si="1"/>
        <v>191</v>
      </c>
    </row>
    <row r="86" spans="1:9" ht="15.75" x14ac:dyDescent="0.25">
      <c r="A86" s="8">
        <v>82</v>
      </c>
      <c r="B86" s="106" t="s">
        <v>522</v>
      </c>
      <c r="C86" s="6" t="s">
        <v>6</v>
      </c>
      <c r="D86" s="8">
        <v>797</v>
      </c>
      <c r="E86" s="8">
        <v>0</v>
      </c>
      <c r="F86" s="8">
        <v>421</v>
      </c>
      <c r="G86" s="8">
        <v>0</v>
      </c>
      <c r="H86" s="47">
        <f t="shared" si="2"/>
        <v>25.259999999999998</v>
      </c>
      <c r="I86" s="17">
        <f t="shared" ref="I86:I149" si="3">H86-2.2</f>
        <v>23.06</v>
      </c>
    </row>
    <row r="87" spans="1:9" ht="15.75" x14ac:dyDescent="0.25">
      <c r="A87" s="8">
        <v>83</v>
      </c>
      <c r="B87" s="106" t="s">
        <v>523</v>
      </c>
      <c r="C87" s="6" t="s">
        <v>6</v>
      </c>
      <c r="D87" s="8">
        <v>992</v>
      </c>
      <c r="E87" s="8">
        <v>0</v>
      </c>
      <c r="F87" s="8">
        <v>992</v>
      </c>
      <c r="G87" s="8">
        <v>992</v>
      </c>
      <c r="H87" s="47">
        <f t="shared" si="2"/>
        <v>99.199999999999989</v>
      </c>
      <c r="I87" s="17">
        <f t="shared" si="3"/>
        <v>96.999999999999986</v>
      </c>
    </row>
    <row r="88" spans="1:9" ht="15.75" x14ac:dyDescent="0.25">
      <c r="A88" s="8">
        <v>84</v>
      </c>
      <c r="B88" s="106" t="s">
        <v>524</v>
      </c>
      <c r="C88" s="6" t="s">
        <v>6</v>
      </c>
      <c r="D88" s="8">
        <v>627</v>
      </c>
      <c r="E88" s="8">
        <v>0</v>
      </c>
      <c r="F88" s="8">
        <v>627</v>
      </c>
      <c r="G88" s="8">
        <v>627</v>
      </c>
      <c r="H88" s="47">
        <f t="shared" si="2"/>
        <v>62.7</v>
      </c>
      <c r="I88" s="17">
        <f t="shared" si="3"/>
        <v>60.5</v>
      </c>
    </row>
    <row r="89" spans="1:9" ht="15.75" x14ac:dyDescent="0.25">
      <c r="A89" s="8">
        <v>85</v>
      </c>
      <c r="B89" s="106" t="s">
        <v>525</v>
      </c>
      <c r="C89" s="6" t="s">
        <v>6</v>
      </c>
      <c r="D89" s="8">
        <v>2458</v>
      </c>
      <c r="E89" s="8">
        <v>0</v>
      </c>
      <c r="F89" s="8">
        <v>2458</v>
      </c>
      <c r="G89" s="8">
        <v>2458</v>
      </c>
      <c r="H89" s="47">
        <f t="shared" si="2"/>
        <v>245.8</v>
      </c>
      <c r="I89" s="17">
        <f t="shared" si="3"/>
        <v>243.60000000000002</v>
      </c>
    </row>
    <row r="90" spans="1:9" ht="15.75" x14ac:dyDescent="0.25">
      <c r="A90" s="8">
        <v>86</v>
      </c>
      <c r="B90" s="106" t="s">
        <v>526</v>
      </c>
      <c r="C90" s="6" t="s">
        <v>6</v>
      </c>
      <c r="D90" s="8">
        <v>2198</v>
      </c>
      <c r="E90" s="8">
        <v>0</v>
      </c>
      <c r="F90" s="8">
        <v>2198</v>
      </c>
      <c r="G90" s="8">
        <v>2198</v>
      </c>
      <c r="H90" s="47">
        <f t="shared" si="2"/>
        <v>219.8</v>
      </c>
      <c r="I90" s="17">
        <f t="shared" si="3"/>
        <v>217.60000000000002</v>
      </c>
    </row>
    <row r="91" spans="1:9" ht="15.75" x14ac:dyDescent="0.25">
      <c r="A91" s="8">
        <v>87</v>
      </c>
      <c r="B91" s="106" t="s">
        <v>527</v>
      </c>
      <c r="C91" s="6" t="s">
        <v>6</v>
      </c>
      <c r="D91" s="8">
        <v>546</v>
      </c>
      <c r="E91" s="8">
        <v>0</v>
      </c>
      <c r="F91" s="8">
        <v>252</v>
      </c>
      <c r="G91" s="8">
        <v>252</v>
      </c>
      <c r="H91" s="47">
        <f t="shared" si="2"/>
        <v>25.2</v>
      </c>
      <c r="I91" s="17">
        <f t="shared" si="3"/>
        <v>23</v>
      </c>
    </row>
    <row r="92" spans="1:9" ht="15.75" x14ac:dyDescent="0.25">
      <c r="A92" s="8">
        <v>88</v>
      </c>
      <c r="B92" s="106" t="s">
        <v>528</v>
      </c>
      <c r="C92" s="6" t="s">
        <v>6</v>
      </c>
      <c r="D92" s="8">
        <v>589</v>
      </c>
      <c r="E92" s="8">
        <v>0</v>
      </c>
      <c r="F92" s="8">
        <v>304</v>
      </c>
      <c r="G92" s="8">
        <v>0</v>
      </c>
      <c r="H92" s="47">
        <f t="shared" si="2"/>
        <v>18.239999999999998</v>
      </c>
      <c r="I92" s="17">
        <f t="shared" si="3"/>
        <v>16.04</v>
      </c>
    </row>
    <row r="93" spans="1:9" ht="15.75" x14ac:dyDescent="0.25">
      <c r="A93" s="8">
        <v>89</v>
      </c>
      <c r="B93" s="106" t="s">
        <v>529</v>
      </c>
      <c r="C93" s="6" t="s">
        <v>6</v>
      </c>
      <c r="D93" s="8">
        <v>887</v>
      </c>
      <c r="E93" s="8">
        <v>0</v>
      </c>
      <c r="F93" s="8">
        <v>887</v>
      </c>
      <c r="G93" s="8">
        <v>887</v>
      </c>
      <c r="H93" s="47">
        <f t="shared" si="2"/>
        <v>88.7</v>
      </c>
      <c r="I93" s="17">
        <f t="shared" si="3"/>
        <v>86.5</v>
      </c>
    </row>
    <row r="94" spans="1:9" ht="15.75" x14ac:dyDescent="0.25">
      <c r="A94" s="8">
        <v>90</v>
      </c>
      <c r="B94" s="106" t="s">
        <v>530</v>
      </c>
      <c r="C94" s="6" t="s">
        <v>6</v>
      </c>
      <c r="D94" s="8">
        <v>418</v>
      </c>
      <c r="E94" s="8">
        <v>0</v>
      </c>
      <c r="F94" s="8">
        <v>418</v>
      </c>
      <c r="G94" s="8">
        <v>418</v>
      </c>
      <c r="H94" s="47">
        <f t="shared" si="2"/>
        <v>41.8</v>
      </c>
      <c r="I94" s="17">
        <f t="shared" si="3"/>
        <v>39.599999999999994</v>
      </c>
    </row>
    <row r="95" spans="1:9" ht="15.75" x14ac:dyDescent="0.25">
      <c r="A95" s="8">
        <v>91</v>
      </c>
      <c r="B95" s="106" t="s">
        <v>531</v>
      </c>
      <c r="C95" s="6" t="s">
        <v>6</v>
      </c>
      <c r="D95" s="8">
        <v>2963</v>
      </c>
      <c r="E95" s="8">
        <v>0</v>
      </c>
      <c r="F95" s="8">
        <v>2963</v>
      </c>
      <c r="G95" s="8">
        <v>2963</v>
      </c>
      <c r="H95" s="47">
        <f t="shared" si="2"/>
        <v>296.3</v>
      </c>
      <c r="I95" s="17">
        <f t="shared" si="3"/>
        <v>294.10000000000002</v>
      </c>
    </row>
    <row r="96" spans="1:9" ht="15.75" x14ac:dyDescent="0.25">
      <c r="A96" s="8">
        <v>92</v>
      </c>
      <c r="B96" s="106" t="s">
        <v>532</v>
      </c>
      <c r="C96" s="6" t="s">
        <v>6</v>
      </c>
      <c r="D96" s="8">
        <v>797</v>
      </c>
      <c r="E96" s="8">
        <v>0</v>
      </c>
      <c r="F96" s="8">
        <v>413</v>
      </c>
      <c r="G96" s="8">
        <v>413</v>
      </c>
      <c r="H96" s="47">
        <f t="shared" si="2"/>
        <v>41.3</v>
      </c>
      <c r="I96" s="17">
        <f t="shared" si="3"/>
        <v>39.099999999999994</v>
      </c>
    </row>
    <row r="97" spans="1:9" ht="15.75" x14ac:dyDescent="0.25">
      <c r="A97" s="8">
        <v>93</v>
      </c>
      <c r="B97" s="106" t="s">
        <v>533</v>
      </c>
      <c r="C97" s="6" t="s">
        <v>6</v>
      </c>
      <c r="D97" s="8">
        <v>630</v>
      </c>
      <c r="E97" s="8">
        <v>0</v>
      </c>
      <c r="F97" s="8">
        <v>316</v>
      </c>
      <c r="G97" s="8">
        <v>0</v>
      </c>
      <c r="H97" s="47">
        <f t="shared" si="2"/>
        <v>18.96</v>
      </c>
      <c r="I97" s="17">
        <f t="shared" si="3"/>
        <v>16.760000000000002</v>
      </c>
    </row>
    <row r="98" spans="1:9" ht="15.75" x14ac:dyDescent="0.25">
      <c r="A98" s="8">
        <v>94</v>
      </c>
      <c r="B98" s="106" t="s">
        <v>534</v>
      </c>
      <c r="C98" s="6" t="s">
        <v>6</v>
      </c>
      <c r="D98" s="8">
        <v>513</v>
      </c>
      <c r="E98" s="8">
        <v>0</v>
      </c>
      <c r="F98" s="8">
        <v>513</v>
      </c>
      <c r="G98" s="8">
        <v>247</v>
      </c>
      <c r="H98" s="47">
        <f t="shared" si="2"/>
        <v>40.659999999999997</v>
      </c>
      <c r="I98" s="17">
        <f t="shared" si="3"/>
        <v>38.459999999999994</v>
      </c>
    </row>
    <row r="99" spans="1:9" ht="15.75" x14ac:dyDescent="0.25">
      <c r="A99" s="8">
        <v>95</v>
      </c>
      <c r="B99" s="106" t="s">
        <v>535</v>
      </c>
      <c r="C99" s="6" t="s">
        <v>6</v>
      </c>
      <c r="D99" s="8">
        <v>1047</v>
      </c>
      <c r="E99" s="8">
        <v>0</v>
      </c>
      <c r="F99" s="8">
        <v>1047</v>
      </c>
      <c r="G99" s="8">
        <v>0</v>
      </c>
      <c r="H99" s="47">
        <f t="shared" si="2"/>
        <v>62.82</v>
      </c>
      <c r="I99" s="17">
        <f t="shared" si="3"/>
        <v>60.62</v>
      </c>
    </row>
    <row r="100" spans="1:9" ht="15.75" x14ac:dyDescent="0.25">
      <c r="A100" s="8">
        <v>96</v>
      </c>
      <c r="B100" s="106" t="s">
        <v>536</v>
      </c>
      <c r="C100" s="6" t="s">
        <v>6</v>
      </c>
      <c r="D100" s="8">
        <v>1588</v>
      </c>
      <c r="E100" s="8">
        <v>0</v>
      </c>
      <c r="F100" s="8">
        <v>1588</v>
      </c>
      <c r="G100" s="8">
        <v>1588</v>
      </c>
      <c r="H100" s="47">
        <f t="shared" si="2"/>
        <v>158.80000000000001</v>
      </c>
      <c r="I100" s="17">
        <f t="shared" si="3"/>
        <v>156.60000000000002</v>
      </c>
    </row>
    <row r="101" spans="1:9" ht="15.75" x14ac:dyDescent="0.25">
      <c r="A101" s="8">
        <v>97</v>
      </c>
      <c r="B101" s="106" t="s">
        <v>537</v>
      </c>
      <c r="C101" s="6" t="s">
        <v>6</v>
      </c>
      <c r="D101" s="8">
        <v>607</v>
      </c>
      <c r="E101" s="8">
        <v>0</v>
      </c>
      <c r="F101" s="8">
        <v>607</v>
      </c>
      <c r="G101" s="8">
        <v>607</v>
      </c>
      <c r="H101" s="47">
        <f t="shared" si="2"/>
        <v>60.7</v>
      </c>
      <c r="I101" s="17">
        <f t="shared" si="3"/>
        <v>58.5</v>
      </c>
    </row>
    <row r="102" spans="1:9" ht="15.75" x14ac:dyDescent="0.25">
      <c r="A102" s="8">
        <v>98</v>
      </c>
      <c r="B102" s="106" t="s">
        <v>538</v>
      </c>
      <c r="C102" s="6" t="s">
        <v>6</v>
      </c>
      <c r="D102" s="8">
        <v>470</v>
      </c>
      <c r="E102" s="8">
        <v>0</v>
      </c>
      <c r="F102" s="8">
        <v>470</v>
      </c>
      <c r="G102" s="8">
        <v>470</v>
      </c>
      <c r="H102" s="47">
        <f t="shared" si="2"/>
        <v>47</v>
      </c>
      <c r="I102" s="17">
        <f t="shared" si="3"/>
        <v>44.8</v>
      </c>
    </row>
    <row r="103" spans="1:9" ht="15.75" x14ac:dyDescent="0.25">
      <c r="A103" s="8">
        <v>99</v>
      </c>
      <c r="B103" s="106" t="s">
        <v>539</v>
      </c>
      <c r="C103" s="6" t="s">
        <v>6</v>
      </c>
      <c r="D103" s="8">
        <v>441</v>
      </c>
      <c r="E103" s="8">
        <v>0</v>
      </c>
      <c r="F103" s="8">
        <v>241</v>
      </c>
      <c r="G103" s="8">
        <v>0</v>
      </c>
      <c r="H103" s="47">
        <f t="shared" si="2"/>
        <v>14.459999999999999</v>
      </c>
      <c r="I103" s="17">
        <f t="shared" si="3"/>
        <v>12.259999999999998</v>
      </c>
    </row>
    <row r="104" spans="1:9" ht="15.75" x14ac:dyDescent="0.25">
      <c r="A104" s="8">
        <v>100</v>
      </c>
      <c r="B104" s="106" t="s">
        <v>540</v>
      </c>
      <c r="C104" s="6" t="s">
        <v>6</v>
      </c>
      <c r="D104" s="8">
        <v>452</v>
      </c>
      <c r="E104" s="8">
        <v>0</v>
      </c>
      <c r="F104" s="8">
        <v>300</v>
      </c>
      <c r="G104" s="8">
        <v>300</v>
      </c>
      <c r="H104" s="47">
        <f t="shared" si="2"/>
        <v>30</v>
      </c>
      <c r="I104" s="17">
        <f t="shared" si="3"/>
        <v>27.8</v>
      </c>
    </row>
    <row r="105" spans="1:9" ht="15.75" x14ac:dyDescent="0.25">
      <c r="A105" s="8">
        <v>101</v>
      </c>
      <c r="B105" s="106" t="s">
        <v>541</v>
      </c>
      <c r="C105" s="6" t="s">
        <v>6</v>
      </c>
      <c r="D105" s="8">
        <v>684</v>
      </c>
      <c r="E105" s="8">
        <v>0</v>
      </c>
      <c r="F105" s="8">
        <v>249</v>
      </c>
      <c r="G105" s="8">
        <v>0</v>
      </c>
      <c r="H105" s="47">
        <f t="shared" si="2"/>
        <v>14.94</v>
      </c>
      <c r="I105" s="17">
        <f t="shared" si="3"/>
        <v>12.739999999999998</v>
      </c>
    </row>
    <row r="106" spans="1:9" ht="15.75" x14ac:dyDescent="0.25">
      <c r="A106" s="8">
        <v>102</v>
      </c>
      <c r="B106" s="106" t="s">
        <v>542</v>
      </c>
      <c r="C106" s="6" t="s">
        <v>6</v>
      </c>
      <c r="D106" s="8">
        <v>1688</v>
      </c>
      <c r="E106" s="8">
        <v>0</v>
      </c>
      <c r="F106" s="8">
        <v>1688</v>
      </c>
      <c r="G106" s="8">
        <v>1688</v>
      </c>
      <c r="H106" s="47">
        <f t="shared" si="2"/>
        <v>168.8</v>
      </c>
      <c r="I106" s="17">
        <f t="shared" si="3"/>
        <v>166.60000000000002</v>
      </c>
    </row>
    <row r="107" spans="1:9" ht="15.75" x14ac:dyDescent="0.25">
      <c r="A107" s="8">
        <v>103</v>
      </c>
      <c r="B107" s="106" t="s">
        <v>543</v>
      </c>
      <c r="C107" s="6" t="s">
        <v>6</v>
      </c>
      <c r="D107" s="8">
        <v>611</v>
      </c>
      <c r="E107" s="8">
        <v>0</v>
      </c>
      <c r="F107" s="8">
        <v>338</v>
      </c>
      <c r="G107" s="8">
        <v>0</v>
      </c>
      <c r="H107" s="47">
        <f t="shared" si="2"/>
        <v>20.279999999999998</v>
      </c>
      <c r="I107" s="17">
        <f t="shared" si="3"/>
        <v>18.079999999999998</v>
      </c>
    </row>
    <row r="108" spans="1:9" ht="15.75" x14ac:dyDescent="0.25">
      <c r="A108" s="8">
        <v>104</v>
      </c>
      <c r="B108" s="106" t="s">
        <v>544</v>
      </c>
      <c r="C108" s="6" t="s">
        <v>6</v>
      </c>
      <c r="D108" s="8">
        <v>1070</v>
      </c>
      <c r="E108" s="8">
        <v>0</v>
      </c>
      <c r="F108" s="8">
        <v>458</v>
      </c>
      <c r="G108" s="8">
        <v>0</v>
      </c>
      <c r="H108" s="47">
        <f t="shared" si="2"/>
        <v>27.48</v>
      </c>
      <c r="I108" s="17">
        <f t="shared" si="3"/>
        <v>25.28</v>
      </c>
    </row>
    <row r="109" spans="1:9" ht="15.75" x14ac:dyDescent="0.25">
      <c r="A109" s="8">
        <v>105</v>
      </c>
      <c r="B109" s="106" t="s">
        <v>545</v>
      </c>
      <c r="C109" s="6" t="s">
        <v>6</v>
      </c>
      <c r="D109" s="8">
        <v>430</v>
      </c>
      <c r="E109" s="8">
        <v>0</v>
      </c>
      <c r="F109" s="8">
        <v>218</v>
      </c>
      <c r="G109" s="8">
        <v>218</v>
      </c>
      <c r="H109" s="47">
        <f t="shared" si="2"/>
        <v>21.8</v>
      </c>
      <c r="I109" s="17">
        <f t="shared" si="3"/>
        <v>19.600000000000001</v>
      </c>
    </row>
    <row r="110" spans="1:9" ht="15.75" x14ac:dyDescent="0.25">
      <c r="A110" s="8">
        <v>106</v>
      </c>
      <c r="B110" s="106" t="s">
        <v>546</v>
      </c>
      <c r="C110" s="6" t="s">
        <v>6</v>
      </c>
      <c r="D110" s="8">
        <v>505</v>
      </c>
      <c r="E110" s="8">
        <v>0</v>
      </c>
      <c r="F110" s="8">
        <v>235</v>
      </c>
      <c r="G110" s="8">
        <v>0</v>
      </c>
      <c r="H110" s="47">
        <f t="shared" si="2"/>
        <v>14.1</v>
      </c>
      <c r="I110" s="17">
        <f t="shared" si="3"/>
        <v>11.899999999999999</v>
      </c>
    </row>
    <row r="111" spans="1:9" ht="15.75" x14ac:dyDescent="0.25">
      <c r="A111" s="8">
        <v>107</v>
      </c>
      <c r="B111" s="106" t="s">
        <v>547</v>
      </c>
      <c r="C111" s="6" t="s">
        <v>6</v>
      </c>
      <c r="D111" s="8">
        <v>1602</v>
      </c>
      <c r="E111" s="8">
        <v>0</v>
      </c>
      <c r="F111" s="8">
        <v>1602</v>
      </c>
      <c r="G111" s="8">
        <v>1602</v>
      </c>
      <c r="H111" s="47">
        <f t="shared" si="2"/>
        <v>160.19999999999999</v>
      </c>
      <c r="I111" s="17">
        <f t="shared" si="3"/>
        <v>158</v>
      </c>
    </row>
    <row r="112" spans="1:9" ht="15.75" x14ac:dyDescent="0.25">
      <c r="A112" s="8">
        <v>108</v>
      </c>
      <c r="B112" s="106" t="s">
        <v>548</v>
      </c>
      <c r="C112" s="6" t="s">
        <v>6</v>
      </c>
      <c r="D112" s="8">
        <v>908</v>
      </c>
      <c r="E112" s="8">
        <v>0</v>
      </c>
      <c r="F112" s="8">
        <v>908</v>
      </c>
      <c r="G112" s="8">
        <v>469</v>
      </c>
      <c r="H112" s="47">
        <f t="shared" si="2"/>
        <v>73.239999999999995</v>
      </c>
      <c r="I112" s="17">
        <f t="shared" si="3"/>
        <v>71.039999999999992</v>
      </c>
    </row>
    <row r="113" spans="1:9" ht="15.75" x14ac:dyDescent="0.25">
      <c r="A113" s="8">
        <v>109</v>
      </c>
      <c r="B113" s="106" t="s">
        <v>549</v>
      </c>
      <c r="C113" s="6" t="s">
        <v>6</v>
      </c>
      <c r="D113" s="8">
        <v>516</v>
      </c>
      <c r="E113" s="8">
        <v>0</v>
      </c>
      <c r="F113" s="8">
        <v>278</v>
      </c>
      <c r="G113" s="8">
        <v>278</v>
      </c>
      <c r="H113" s="47">
        <f t="shared" si="2"/>
        <v>27.8</v>
      </c>
      <c r="I113" s="17">
        <f>H113-2.2</f>
        <v>25.6</v>
      </c>
    </row>
    <row r="114" spans="1:9" ht="15.75" x14ac:dyDescent="0.25">
      <c r="A114" s="8">
        <v>110</v>
      </c>
      <c r="B114" s="18" t="s">
        <v>855</v>
      </c>
      <c r="C114" s="8" t="s">
        <v>6</v>
      </c>
      <c r="D114" s="113">
        <v>457</v>
      </c>
      <c r="E114" s="8" t="str">
        <f t="shared" ref="E114:E119" si="4">IF(D114&gt;5000,D114-5000," ")</f>
        <v xml:space="preserve"> </v>
      </c>
      <c r="F114" s="114">
        <v>237</v>
      </c>
      <c r="G114" s="114">
        <v>237</v>
      </c>
      <c r="H114" s="44">
        <f t="shared" ref="H114:H149" si="5">F114*0.06+G114*0.04</f>
        <v>23.7</v>
      </c>
      <c r="I114" s="17">
        <f t="shared" si="3"/>
        <v>21.5</v>
      </c>
    </row>
    <row r="115" spans="1:9" ht="15.75" x14ac:dyDescent="0.25">
      <c r="A115" s="8">
        <v>111</v>
      </c>
      <c r="B115" s="7" t="s">
        <v>856</v>
      </c>
      <c r="C115" s="6" t="s">
        <v>6</v>
      </c>
      <c r="D115" s="56">
        <v>499</v>
      </c>
      <c r="E115" s="8" t="str">
        <f t="shared" si="4"/>
        <v xml:space="preserve"> </v>
      </c>
      <c r="F115" s="56">
        <v>499</v>
      </c>
      <c r="G115" s="56">
        <v>499</v>
      </c>
      <c r="H115" s="44">
        <f t="shared" si="5"/>
        <v>49.9</v>
      </c>
      <c r="I115" s="17">
        <f t="shared" si="3"/>
        <v>47.699999999999996</v>
      </c>
    </row>
    <row r="116" spans="1:9" ht="15.75" x14ac:dyDescent="0.25">
      <c r="A116" s="8">
        <v>112</v>
      </c>
      <c r="B116" s="7" t="s">
        <v>857</v>
      </c>
      <c r="C116" s="6" t="s">
        <v>6</v>
      </c>
      <c r="D116" s="56">
        <v>916</v>
      </c>
      <c r="E116" s="8" t="str">
        <f t="shared" si="4"/>
        <v xml:space="preserve"> </v>
      </c>
      <c r="F116" s="56">
        <v>916</v>
      </c>
      <c r="G116" s="56">
        <v>916</v>
      </c>
      <c r="H116" s="44">
        <f t="shared" si="5"/>
        <v>91.6</v>
      </c>
      <c r="I116" s="17">
        <f t="shared" si="3"/>
        <v>89.399999999999991</v>
      </c>
    </row>
    <row r="117" spans="1:9" ht="15.75" x14ac:dyDescent="0.25">
      <c r="A117" s="8">
        <v>113</v>
      </c>
      <c r="B117" s="5" t="s">
        <v>858</v>
      </c>
      <c r="C117" s="6" t="s">
        <v>6</v>
      </c>
      <c r="D117" s="56">
        <v>1079</v>
      </c>
      <c r="E117" s="8" t="str">
        <f t="shared" si="4"/>
        <v xml:space="preserve"> </v>
      </c>
      <c r="F117" s="56">
        <v>1079</v>
      </c>
      <c r="G117" s="56">
        <v>1079</v>
      </c>
      <c r="H117" s="44">
        <f t="shared" si="5"/>
        <v>107.9</v>
      </c>
      <c r="I117" s="17">
        <f t="shared" si="3"/>
        <v>105.7</v>
      </c>
    </row>
    <row r="118" spans="1:9" ht="15.75" x14ac:dyDescent="0.25">
      <c r="A118" s="8">
        <v>114</v>
      </c>
      <c r="B118" s="7" t="s">
        <v>859</v>
      </c>
      <c r="C118" s="6" t="s">
        <v>6</v>
      </c>
      <c r="D118" s="56">
        <v>625</v>
      </c>
      <c r="E118" s="8" t="str">
        <f t="shared" si="4"/>
        <v xml:space="preserve"> </v>
      </c>
      <c r="F118" s="56">
        <v>625</v>
      </c>
      <c r="G118" s="56">
        <v>625</v>
      </c>
      <c r="H118" s="44">
        <f t="shared" si="5"/>
        <v>62.5</v>
      </c>
      <c r="I118" s="17">
        <f t="shared" si="3"/>
        <v>60.3</v>
      </c>
    </row>
    <row r="119" spans="1:9" ht="15.75" x14ac:dyDescent="0.25">
      <c r="A119" s="8">
        <v>115</v>
      </c>
      <c r="B119" s="5" t="s">
        <v>860</v>
      </c>
      <c r="C119" s="6" t="s">
        <v>6</v>
      </c>
      <c r="D119" s="56">
        <v>454</v>
      </c>
      <c r="E119" s="8" t="str">
        <f t="shared" si="4"/>
        <v xml:space="preserve"> </v>
      </c>
      <c r="F119" s="56">
        <v>224</v>
      </c>
      <c r="G119" s="56">
        <v>224</v>
      </c>
      <c r="H119" s="44">
        <f t="shared" si="5"/>
        <v>22.4</v>
      </c>
      <c r="I119" s="17">
        <f t="shared" si="3"/>
        <v>20.2</v>
      </c>
    </row>
    <row r="120" spans="1:9" ht="15.75" x14ac:dyDescent="0.25">
      <c r="A120" s="8">
        <v>116</v>
      </c>
      <c r="B120" s="7" t="s">
        <v>861</v>
      </c>
      <c r="C120" s="6" t="s">
        <v>6</v>
      </c>
      <c r="D120" s="6" t="s">
        <v>862</v>
      </c>
      <c r="E120" s="8"/>
      <c r="F120" s="56">
        <v>427</v>
      </c>
      <c r="G120" s="56">
        <v>427</v>
      </c>
      <c r="H120" s="44">
        <f t="shared" si="5"/>
        <v>42.7</v>
      </c>
      <c r="I120" s="17">
        <f t="shared" si="3"/>
        <v>40.5</v>
      </c>
    </row>
    <row r="121" spans="1:9" ht="15.75" x14ac:dyDescent="0.25">
      <c r="A121" s="8">
        <v>117</v>
      </c>
      <c r="B121" s="7" t="s">
        <v>863</v>
      </c>
      <c r="C121" s="6" t="s">
        <v>6</v>
      </c>
      <c r="D121" s="56">
        <v>860</v>
      </c>
      <c r="E121" s="8" t="str">
        <f t="shared" ref="E121:E132" si="6">IF(D121&gt;5000,D121-5000," ")</f>
        <v xml:space="preserve"> </v>
      </c>
      <c r="F121" s="56">
        <v>860</v>
      </c>
      <c r="G121" s="56">
        <v>860</v>
      </c>
      <c r="H121" s="44">
        <f t="shared" si="5"/>
        <v>86</v>
      </c>
      <c r="I121" s="17">
        <f t="shared" si="3"/>
        <v>83.8</v>
      </c>
    </row>
    <row r="122" spans="1:9" ht="15.75" x14ac:dyDescent="0.25">
      <c r="A122" s="8">
        <v>118</v>
      </c>
      <c r="B122" s="7" t="s">
        <v>864</v>
      </c>
      <c r="C122" s="6" t="s">
        <v>6</v>
      </c>
      <c r="D122" s="56">
        <v>415</v>
      </c>
      <c r="E122" s="8" t="str">
        <f t="shared" si="6"/>
        <v xml:space="preserve"> </v>
      </c>
      <c r="F122" s="56">
        <v>415</v>
      </c>
      <c r="G122" s="56">
        <v>222</v>
      </c>
      <c r="H122" s="44">
        <f t="shared" si="5"/>
        <v>33.78</v>
      </c>
      <c r="I122" s="17">
        <f t="shared" si="3"/>
        <v>31.580000000000002</v>
      </c>
    </row>
    <row r="123" spans="1:9" ht="15.75" x14ac:dyDescent="0.25">
      <c r="A123" s="8">
        <v>119</v>
      </c>
      <c r="B123" s="7" t="s">
        <v>865</v>
      </c>
      <c r="C123" s="6" t="s">
        <v>6</v>
      </c>
      <c r="D123" s="56">
        <v>468</v>
      </c>
      <c r="E123" s="8" t="str">
        <f t="shared" si="6"/>
        <v xml:space="preserve"> </v>
      </c>
      <c r="F123" s="56">
        <v>468</v>
      </c>
      <c r="G123" s="56">
        <v>468</v>
      </c>
      <c r="H123" s="44">
        <f t="shared" si="5"/>
        <v>46.8</v>
      </c>
      <c r="I123" s="17">
        <f t="shared" si="3"/>
        <v>44.599999999999994</v>
      </c>
    </row>
    <row r="124" spans="1:9" ht="15.75" x14ac:dyDescent="0.25">
      <c r="A124" s="8">
        <v>120</v>
      </c>
      <c r="B124" s="7" t="s">
        <v>866</v>
      </c>
      <c r="C124" s="6" t="s">
        <v>6</v>
      </c>
      <c r="D124" s="56">
        <v>701</v>
      </c>
      <c r="E124" s="8" t="str">
        <f t="shared" si="6"/>
        <v xml:space="preserve"> </v>
      </c>
      <c r="F124" s="56">
        <v>379</v>
      </c>
      <c r="G124" s="56">
        <v>379</v>
      </c>
      <c r="H124" s="44">
        <f t="shared" si="5"/>
        <v>37.9</v>
      </c>
      <c r="I124" s="17">
        <f t="shared" si="3"/>
        <v>35.699999999999996</v>
      </c>
    </row>
    <row r="125" spans="1:9" ht="15.75" x14ac:dyDescent="0.25">
      <c r="A125" s="8">
        <v>121</v>
      </c>
      <c r="B125" s="18" t="s">
        <v>867</v>
      </c>
      <c r="C125" s="8" t="s">
        <v>6</v>
      </c>
      <c r="D125" s="113">
        <v>435</v>
      </c>
      <c r="E125" s="8" t="str">
        <f t="shared" si="6"/>
        <v xml:space="preserve"> </v>
      </c>
      <c r="F125" s="114">
        <v>203</v>
      </c>
      <c r="G125" s="114"/>
      <c r="H125" s="44">
        <f t="shared" si="5"/>
        <v>12.18</v>
      </c>
      <c r="I125" s="17">
        <f t="shared" si="3"/>
        <v>9.98</v>
      </c>
    </row>
    <row r="126" spans="1:9" ht="15.75" x14ac:dyDescent="0.25">
      <c r="A126" s="8">
        <v>122</v>
      </c>
      <c r="B126" s="18" t="s">
        <v>868</v>
      </c>
      <c r="C126" s="8" t="s">
        <v>6</v>
      </c>
      <c r="D126" s="113">
        <v>1137</v>
      </c>
      <c r="E126" s="8" t="str">
        <f t="shared" si="6"/>
        <v xml:space="preserve"> </v>
      </c>
      <c r="F126" s="114">
        <v>1137</v>
      </c>
      <c r="G126" s="114">
        <v>1137</v>
      </c>
      <c r="H126" s="44">
        <f t="shared" si="5"/>
        <v>113.7</v>
      </c>
      <c r="I126" s="17">
        <f t="shared" si="3"/>
        <v>111.5</v>
      </c>
    </row>
    <row r="127" spans="1:9" ht="15.75" x14ac:dyDescent="0.25">
      <c r="A127" s="8">
        <v>123</v>
      </c>
      <c r="B127" s="18" t="s">
        <v>869</v>
      </c>
      <c r="C127" s="8" t="s">
        <v>6</v>
      </c>
      <c r="D127" s="113">
        <v>943</v>
      </c>
      <c r="E127" s="8" t="str">
        <f t="shared" si="6"/>
        <v xml:space="preserve"> </v>
      </c>
      <c r="F127" s="114">
        <v>943</v>
      </c>
      <c r="G127" s="114">
        <v>943</v>
      </c>
      <c r="H127" s="44">
        <f t="shared" si="5"/>
        <v>94.3</v>
      </c>
      <c r="I127" s="17">
        <f t="shared" si="3"/>
        <v>92.1</v>
      </c>
    </row>
    <row r="128" spans="1:9" ht="15.75" x14ac:dyDescent="0.25">
      <c r="A128" s="8">
        <v>124</v>
      </c>
      <c r="B128" s="5" t="s">
        <v>870</v>
      </c>
      <c r="C128" s="6" t="s">
        <v>6</v>
      </c>
      <c r="D128" s="56">
        <v>586</v>
      </c>
      <c r="E128" s="8" t="str">
        <f t="shared" si="6"/>
        <v xml:space="preserve"> </v>
      </c>
      <c r="F128" s="56">
        <v>586</v>
      </c>
      <c r="G128" s="56">
        <v>586</v>
      </c>
      <c r="H128" s="44">
        <f t="shared" si="5"/>
        <v>58.599999999999994</v>
      </c>
      <c r="I128" s="17">
        <f t="shared" si="3"/>
        <v>56.399999999999991</v>
      </c>
    </row>
    <row r="129" spans="1:9" ht="15.75" x14ac:dyDescent="0.25">
      <c r="A129" s="8">
        <v>125</v>
      </c>
      <c r="B129" s="7" t="s">
        <v>871</v>
      </c>
      <c r="C129" s="6" t="s">
        <v>6</v>
      </c>
      <c r="D129" s="56">
        <v>418</v>
      </c>
      <c r="E129" s="8" t="str">
        <f t="shared" si="6"/>
        <v xml:space="preserve"> </v>
      </c>
      <c r="F129" s="56">
        <v>418</v>
      </c>
      <c r="G129" s="56"/>
      <c r="H129" s="44">
        <f t="shared" si="5"/>
        <v>25.08</v>
      </c>
      <c r="I129" s="17">
        <f t="shared" si="3"/>
        <v>22.88</v>
      </c>
    </row>
    <row r="130" spans="1:9" ht="15.75" x14ac:dyDescent="0.25">
      <c r="A130" s="8">
        <v>126</v>
      </c>
      <c r="B130" s="7" t="s">
        <v>872</v>
      </c>
      <c r="C130" s="6" t="s">
        <v>6</v>
      </c>
      <c r="D130" s="56">
        <v>530</v>
      </c>
      <c r="E130" s="8" t="str">
        <f t="shared" si="6"/>
        <v xml:space="preserve"> </v>
      </c>
      <c r="F130" s="56">
        <v>263</v>
      </c>
      <c r="G130" s="56"/>
      <c r="H130" s="44">
        <f t="shared" si="5"/>
        <v>15.78</v>
      </c>
      <c r="I130" s="17">
        <f t="shared" si="3"/>
        <v>13.579999999999998</v>
      </c>
    </row>
    <row r="131" spans="1:9" ht="15.75" x14ac:dyDescent="0.25">
      <c r="A131" s="8">
        <v>127</v>
      </c>
      <c r="B131" s="7" t="s">
        <v>873</v>
      </c>
      <c r="C131" s="6" t="s">
        <v>6</v>
      </c>
      <c r="D131" s="56">
        <v>585</v>
      </c>
      <c r="E131" s="8" t="str">
        <f t="shared" si="6"/>
        <v xml:space="preserve"> </v>
      </c>
      <c r="F131" s="56">
        <v>585</v>
      </c>
      <c r="G131" s="56">
        <v>274</v>
      </c>
      <c r="H131" s="44">
        <f t="shared" si="5"/>
        <v>46.06</v>
      </c>
      <c r="I131" s="17">
        <f t="shared" si="3"/>
        <v>43.86</v>
      </c>
    </row>
    <row r="132" spans="1:9" ht="15.75" x14ac:dyDescent="0.25">
      <c r="A132" s="8">
        <v>128</v>
      </c>
      <c r="B132" s="7" t="s">
        <v>874</v>
      </c>
      <c r="C132" s="6" t="s">
        <v>6</v>
      </c>
      <c r="D132" s="56">
        <v>1365</v>
      </c>
      <c r="E132" s="8" t="str">
        <f t="shared" si="6"/>
        <v xml:space="preserve"> </v>
      </c>
      <c r="F132" s="56">
        <v>1365</v>
      </c>
      <c r="G132" s="56">
        <v>1365</v>
      </c>
      <c r="H132" s="44">
        <f t="shared" si="5"/>
        <v>136.5</v>
      </c>
      <c r="I132" s="17">
        <f t="shared" si="3"/>
        <v>134.30000000000001</v>
      </c>
    </row>
    <row r="133" spans="1:9" ht="15.75" x14ac:dyDescent="0.25">
      <c r="A133" s="8">
        <v>129</v>
      </c>
      <c r="B133" s="7" t="s">
        <v>875</v>
      </c>
      <c r="C133" s="6" t="s">
        <v>6</v>
      </c>
      <c r="D133" s="56">
        <v>554</v>
      </c>
      <c r="E133" s="8"/>
      <c r="F133" s="56">
        <v>554</v>
      </c>
      <c r="G133" s="56">
        <v>554</v>
      </c>
      <c r="H133" s="44">
        <f t="shared" si="5"/>
        <v>55.400000000000006</v>
      </c>
      <c r="I133" s="17">
        <f t="shared" si="3"/>
        <v>53.2</v>
      </c>
    </row>
    <row r="134" spans="1:9" ht="15.75" x14ac:dyDescent="0.25">
      <c r="A134" s="8">
        <v>130</v>
      </c>
      <c r="B134" s="7" t="s">
        <v>876</v>
      </c>
      <c r="C134" s="6" t="s">
        <v>6</v>
      </c>
      <c r="D134" s="56">
        <v>813</v>
      </c>
      <c r="E134" s="8" t="str">
        <f t="shared" ref="E134:E149" si="7">IF(D134&gt;5000,D134-5000," ")</f>
        <v xml:space="preserve"> </v>
      </c>
      <c r="F134" s="56">
        <v>813</v>
      </c>
      <c r="G134" s="56">
        <v>813</v>
      </c>
      <c r="H134" s="44">
        <f t="shared" si="5"/>
        <v>81.300000000000011</v>
      </c>
      <c r="I134" s="17">
        <f t="shared" si="3"/>
        <v>79.100000000000009</v>
      </c>
    </row>
    <row r="135" spans="1:9" ht="15.75" x14ac:dyDescent="0.25">
      <c r="A135" s="8">
        <v>131</v>
      </c>
      <c r="B135" s="7" t="s">
        <v>877</v>
      </c>
      <c r="C135" s="6" t="s">
        <v>6</v>
      </c>
      <c r="D135" s="56">
        <v>515</v>
      </c>
      <c r="E135" s="8" t="str">
        <f t="shared" si="7"/>
        <v xml:space="preserve"> </v>
      </c>
      <c r="F135" s="56">
        <v>301</v>
      </c>
      <c r="G135" s="56">
        <v>301</v>
      </c>
      <c r="H135" s="44">
        <f t="shared" si="5"/>
        <v>30.1</v>
      </c>
      <c r="I135" s="17">
        <f t="shared" si="3"/>
        <v>27.900000000000002</v>
      </c>
    </row>
    <row r="136" spans="1:9" ht="15.75" x14ac:dyDescent="0.25">
      <c r="A136" s="8">
        <v>132</v>
      </c>
      <c r="B136" s="7" t="s">
        <v>878</v>
      </c>
      <c r="C136" s="6" t="s">
        <v>6</v>
      </c>
      <c r="D136" s="56">
        <v>1255</v>
      </c>
      <c r="E136" s="8" t="str">
        <f t="shared" si="7"/>
        <v xml:space="preserve"> </v>
      </c>
      <c r="F136" s="56">
        <v>642</v>
      </c>
      <c r="G136" s="56">
        <v>642</v>
      </c>
      <c r="H136" s="44">
        <f t="shared" si="5"/>
        <v>64.199999999999989</v>
      </c>
      <c r="I136" s="17">
        <f t="shared" si="3"/>
        <v>61.999999999999986</v>
      </c>
    </row>
    <row r="137" spans="1:9" ht="15.75" x14ac:dyDescent="0.25">
      <c r="A137" s="8">
        <v>133</v>
      </c>
      <c r="B137" s="7" t="s">
        <v>879</v>
      </c>
      <c r="C137" s="6" t="s">
        <v>6</v>
      </c>
      <c r="D137" s="56">
        <v>1487</v>
      </c>
      <c r="E137" s="8" t="str">
        <f t="shared" si="7"/>
        <v xml:space="preserve"> </v>
      </c>
      <c r="F137" s="56">
        <v>1487</v>
      </c>
      <c r="G137" s="56">
        <v>1487</v>
      </c>
      <c r="H137" s="44">
        <f t="shared" si="5"/>
        <v>148.69999999999999</v>
      </c>
      <c r="I137" s="17">
        <f t="shared" si="3"/>
        <v>146.5</v>
      </c>
    </row>
    <row r="138" spans="1:9" ht="15.75" x14ac:dyDescent="0.25">
      <c r="A138" s="8">
        <v>134</v>
      </c>
      <c r="B138" s="7" t="s">
        <v>880</v>
      </c>
      <c r="C138" s="6" t="s">
        <v>6</v>
      </c>
      <c r="D138" s="56">
        <v>981</v>
      </c>
      <c r="E138" s="8" t="str">
        <f t="shared" si="7"/>
        <v xml:space="preserve"> </v>
      </c>
      <c r="F138" s="56">
        <v>498</v>
      </c>
      <c r="G138" s="56">
        <v>498</v>
      </c>
      <c r="H138" s="44">
        <f t="shared" si="5"/>
        <v>49.8</v>
      </c>
      <c r="I138" s="17">
        <f t="shared" si="3"/>
        <v>47.599999999999994</v>
      </c>
    </row>
    <row r="139" spans="1:9" ht="15.75" x14ac:dyDescent="0.25">
      <c r="A139" s="8">
        <v>135</v>
      </c>
      <c r="B139" s="7" t="s">
        <v>881</v>
      </c>
      <c r="C139" s="6" t="s">
        <v>6</v>
      </c>
      <c r="D139" s="56">
        <v>2758</v>
      </c>
      <c r="E139" s="8" t="str">
        <f t="shared" si="7"/>
        <v xml:space="preserve"> </v>
      </c>
      <c r="F139" s="56">
        <v>2758</v>
      </c>
      <c r="G139" s="56">
        <v>2758</v>
      </c>
      <c r="H139" s="44">
        <f t="shared" si="5"/>
        <v>275.8</v>
      </c>
      <c r="I139" s="17">
        <f t="shared" si="3"/>
        <v>273.60000000000002</v>
      </c>
    </row>
    <row r="140" spans="1:9" ht="15.75" x14ac:dyDescent="0.25">
      <c r="A140" s="8">
        <v>136</v>
      </c>
      <c r="B140" s="7" t="s">
        <v>882</v>
      </c>
      <c r="C140" s="6" t="s">
        <v>6</v>
      </c>
      <c r="D140" s="56">
        <v>726</v>
      </c>
      <c r="E140" s="8" t="str">
        <f t="shared" si="7"/>
        <v xml:space="preserve"> </v>
      </c>
      <c r="F140" s="56">
        <v>726</v>
      </c>
      <c r="G140" s="56">
        <v>726</v>
      </c>
      <c r="H140" s="44">
        <f t="shared" si="5"/>
        <v>72.599999999999994</v>
      </c>
      <c r="I140" s="17">
        <f t="shared" si="3"/>
        <v>70.399999999999991</v>
      </c>
    </row>
    <row r="141" spans="1:9" ht="15.75" x14ac:dyDescent="0.25">
      <c r="A141" s="8">
        <v>137</v>
      </c>
      <c r="B141" s="7" t="s">
        <v>883</v>
      </c>
      <c r="C141" s="6" t="s">
        <v>6</v>
      </c>
      <c r="D141" s="56">
        <v>871</v>
      </c>
      <c r="E141" s="8" t="str">
        <f t="shared" si="7"/>
        <v xml:space="preserve"> </v>
      </c>
      <c r="F141" s="56">
        <v>871</v>
      </c>
      <c r="G141" s="56">
        <v>871</v>
      </c>
      <c r="H141" s="44">
        <f t="shared" si="5"/>
        <v>87.1</v>
      </c>
      <c r="I141" s="17">
        <f t="shared" si="3"/>
        <v>84.899999999999991</v>
      </c>
    </row>
    <row r="142" spans="1:9" ht="15.75" x14ac:dyDescent="0.25">
      <c r="A142" s="8">
        <v>138</v>
      </c>
      <c r="B142" s="7" t="s">
        <v>891</v>
      </c>
      <c r="C142" s="6" t="s">
        <v>6</v>
      </c>
      <c r="D142" s="56">
        <v>431</v>
      </c>
      <c r="E142" s="8" t="str">
        <f t="shared" si="7"/>
        <v xml:space="preserve"> </v>
      </c>
      <c r="F142" s="56">
        <v>431</v>
      </c>
      <c r="G142" s="56">
        <v>431</v>
      </c>
      <c r="H142" s="44">
        <f t="shared" si="5"/>
        <v>43.1</v>
      </c>
      <c r="I142" s="17">
        <f t="shared" si="3"/>
        <v>40.9</v>
      </c>
    </row>
    <row r="143" spans="1:9" ht="15.75" x14ac:dyDescent="0.25">
      <c r="A143" s="8">
        <v>139</v>
      </c>
      <c r="B143" s="7" t="s">
        <v>884</v>
      </c>
      <c r="C143" s="6" t="s">
        <v>6</v>
      </c>
      <c r="D143" s="56">
        <v>442</v>
      </c>
      <c r="E143" s="8" t="str">
        <f t="shared" si="7"/>
        <v xml:space="preserve"> </v>
      </c>
      <c r="F143" s="56">
        <v>192</v>
      </c>
      <c r="G143" s="56"/>
      <c r="H143" s="44">
        <f t="shared" si="5"/>
        <v>11.52</v>
      </c>
      <c r="I143" s="17">
        <f t="shared" si="3"/>
        <v>9.32</v>
      </c>
    </row>
    <row r="144" spans="1:9" ht="15.75" x14ac:dyDescent="0.25">
      <c r="A144" s="8">
        <v>140</v>
      </c>
      <c r="B144" s="7" t="s">
        <v>885</v>
      </c>
      <c r="C144" s="6" t="s">
        <v>6</v>
      </c>
      <c r="D144" s="56">
        <v>694</v>
      </c>
      <c r="E144" s="8" t="str">
        <f t="shared" si="7"/>
        <v xml:space="preserve"> </v>
      </c>
      <c r="F144" s="56">
        <v>694</v>
      </c>
      <c r="G144" s="56">
        <v>694</v>
      </c>
      <c r="H144" s="44">
        <f t="shared" si="5"/>
        <v>69.400000000000006</v>
      </c>
      <c r="I144" s="17">
        <f t="shared" si="3"/>
        <v>67.2</v>
      </c>
    </row>
    <row r="145" spans="1:9" ht="15.75" x14ac:dyDescent="0.25">
      <c r="A145" s="8">
        <v>141</v>
      </c>
      <c r="B145" s="7" t="s">
        <v>886</v>
      </c>
      <c r="C145" s="6" t="s">
        <v>6</v>
      </c>
      <c r="D145" s="56">
        <v>744</v>
      </c>
      <c r="E145" s="8" t="str">
        <f t="shared" si="7"/>
        <v xml:space="preserve"> </v>
      </c>
      <c r="F145" s="56">
        <v>348</v>
      </c>
      <c r="G145" s="56"/>
      <c r="H145" s="44">
        <f t="shared" si="5"/>
        <v>20.88</v>
      </c>
      <c r="I145" s="17">
        <f t="shared" si="3"/>
        <v>18.68</v>
      </c>
    </row>
    <row r="146" spans="1:9" ht="15.75" x14ac:dyDescent="0.25">
      <c r="A146" s="8">
        <v>142</v>
      </c>
      <c r="B146" s="7" t="s">
        <v>887</v>
      </c>
      <c r="C146" s="6" t="s">
        <v>6</v>
      </c>
      <c r="D146" s="56">
        <v>3450</v>
      </c>
      <c r="E146" s="8" t="str">
        <f t="shared" si="7"/>
        <v xml:space="preserve"> </v>
      </c>
      <c r="F146" s="56">
        <v>3450</v>
      </c>
      <c r="G146" s="56">
        <v>3450</v>
      </c>
      <c r="H146" s="44">
        <f>F146*0.06+G146*0.04</f>
        <v>345</v>
      </c>
      <c r="I146" s="17">
        <f t="shared" si="3"/>
        <v>342.8</v>
      </c>
    </row>
    <row r="147" spans="1:9" ht="15.75" x14ac:dyDescent="0.25">
      <c r="A147" s="8">
        <v>143</v>
      </c>
      <c r="B147" s="5" t="s">
        <v>888</v>
      </c>
      <c r="C147" s="6" t="s">
        <v>6</v>
      </c>
      <c r="D147" s="56">
        <v>680</v>
      </c>
      <c r="E147" s="8" t="str">
        <f t="shared" si="7"/>
        <v xml:space="preserve"> </v>
      </c>
      <c r="F147" s="56">
        <v>680</v>
      </c>
      <c r="G147" s="56">
        <v>680</v>
      </c>
      <c r="H147" s="44">
        <f t="shared" si="5"/>
        <v>68</v>
      </c>
      <c r="I147" s="17">
        <f t="shared" si="3"/>
        <v>65.8</v>
      </c>
    </row>
    <row r="148" spans="1:9" ht="15.75" x14ac:dyDescent="0.25">
      <c r="A148" s="8">
        <v>144</v>
      </c>
      <c r="B148" s="7" t="s">
        <v>889</v>
      </c>
      <c r="C148" s="6" t="s">
        <v>6</v>
      </c>
      <c r="D148" s="56">
        <v>562</v>
      </c>
      <c r="E148" s="8" t="str">
        <f t="shared" si="7"/>
        <v xml:space="preserve"> </v>
      </c>
      <c r="F148" s="56">
        <v>562</v>
      </c>
      <c r="G148" s="56">
        <v>562</v>
      </c>
      <c r="H148" s="44">
        <f t="shared" si="5"/>
        <v>56.2</v>
      </c>
      <c r="I148" s="17">
        <f t="shared" si="3"/>
        <v>54</v>
      </c>
    </row>
    <row r="149" spans="1:9" ht="15.75" x14ac:dyDescent="0.25">
      <c r="A149" s="8">
        <v>145</v>
      </c>
      <c r="B149" s="7" t="s">
        <v>890</v>
      </c>
      <c r="C149" s="6" t="s">
        <v>6</v>
      </c>
      <c r="D149" s="56">
        <v>1073</v>
      </c>
      <c r="E149" s="8" t="str">
        <f t="shared" si="7"/>
        <v xml:space="preserve"> </v>
      </c>
      <c r="F149" s="56">
        <v>522</v>
      </c>
      <c r="G149" s="56"/>
      <c r="H149" s="44">
        <f t="shared" si="5"/>
        <v>31.32</v>
      </c>
      <c r="I149" s="17">
        <f t="shared" si="3"/>
        <v>29.12</v>
      </c>
    </row>
    <row r="150" spans="1:9" ht="27.75" customHeight="1" x14ac:dyDescent="0.25">
      <c r="A150" s="215" t="s">
        <v>18</v>
      </c>
      <c r="B150" s="216"/>
      <c r="C150" s="217"/>
      <c r="D150" s="84">
        <f t="shared" ref="D150:H150" si="8">SUM(D5:D149)</f>
        <v>210369</v>
      </c>
      <c r="E150" s="124">
        <f t="shared" si="8"/>
        <v>15484</v>
      </c>
      <c r="F150" s="84">
        <f t="shared" si="8"/>
        <v>188602</v>
      </c>
      <c r="G150" s="84">
        <f t="shared" si="8"/>
        <v>167156</v>
      </c>
      <c r="H150" s="29">
        <f t="shared" si="8"/>
        <v>18157.199999999993</v>
      </c>
      <c r="I150" s="17">
        <f>SUM(I5:I149)</f>
        <v>17838.200000000004</v>
      </c>
    </row>
    <row r="151" spans="1:9" ht="15.75" x14ac:dyDescent="0.25">
      <c r="A151" s="20"/>
      <c r="B151" s="176"/>
      <c r="C151" s="20"/>
      <c r="D151" s="20"/>
      <c r="E151" s="20"/>
      <c r="F151" s="20"/>
      <c r="G151" s="20"/>
      <c r="H151" s="99"/>
      <c r="I151" s="11"/>
    </row>
  </sheetData>
  <mergeCells count="2">
    <mergeCell ref="A150:C150"/>
    <mergeCell ref="A2:I3"/>
  </mergeCells>
  <conditionalFormatting sqref="B68:B75">
    <cfRule type="duplicateValues" dxfId="36" priority="473" stopIfTrue="1"/>
  </conditionalFormatting>
  <conditionalFormatting sqref="B151:B1048576 B1 B4:B75 B107:B149">
    <cfRule type="duplicateValues" dxfId="35" priority="1642"/>
  </conditionalFormatting>
  <conditionalFormatting sqref="B1:B1048576">
    <cfRule type="duplicateValues" dxfId="34" priority="1650"/>
    <cfRule type="duplicateValues" dxfId="33" priority="1651"/>
    <cfRule type="duplicateValues" dxfId="32" priority="1652"/>
    <cfRule type="duplicateValues" dxfId="31" priority="1653"/>
    <cfRule type="duplicateValues" dxfId="30" priority="1654"/>
  </conditionalFormatting>
  <conditionalFormatting sqref="B76:B106">
    <cfRule type="duplicateValues" dxfId="29" priority="1675" stopIfTrue="1"/>
  </conditionalFormatting>
  <conditionalFormatting sqref="B1:B1048576">
    <cfRule type="duplicateValues" dxfId="28" priority="1676"/>
    <cfRule type="duplicateValues" dxfId="27" priority="1677"/>
    <cfRule type="duplicateValues" dxfId="26" priority="1678"/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4"/>
  <sheetViews>
    <sheetView workbookViewId="0">
      <selection activeCell="F16" sqref="F16"/>
    </sheetView>
  </sheetViews>
  <sheetFormatPr defaultRowHeight="15" x14ac:dyDescent="0.25"/>
  <cols>
    <col min="1" max="1" width="5.85546875" style="1" customWidth="1"/>
    <col min="2" max="2" width="21" customWidth="1"/>
    <col min="3" max="3" width="9.28515625" style="21" bestFit="1" customWidth="1"/>
    <col min="4" max="4" width="8.28515625" style="21" bestFit="1" customWidth="1"/>
    <col min="5" max="5" width="6.28515625" style="21" customWidth="1"/>
    <col min="6" max="7" width="6.5703125" style="21" bestFit="1" customWidth="1"/>
    <col min="8" max="8" width="12" style="1" bestFit="1" customWidth="1"/>
    <col min="9" max="9" width="13.7109375" customWidth="1"/>
  </cols>
  <sheetData>
    <row r="3" spans="1:9" ht="15" customHeight="1" x14ac:dyDescent="0.25">
      <c r="A3" s="214" t="s">
        <v>42</v>
      </c>
      <c r="B3" s="214"/>
      <c r="C3" s="214"/>
      <c r="D3" s="214"/>
      <c r="E3" s="214"/>
      <c r="F3" s="214"/>
      <c r="G3" s="214"/>
      <c r="H3" s="214"/>
      <c r="I3" s="214"/>
    </row>
    <row r="4" spans="1:9" ht="28.5" customHeight="1" x14ac:dyDescent="0.25">
      <c r="A4" s="214"/>
      <c r="B4" s="214"/>
      <c r="C4" s="214"/>
      <c r="D4" s="214"/>
      <c r="E4" s="214"/>
      <c r="F4" s="214"/>
      <c r="G4" s="214"/>
      <c r="H4" s="214"/>
      <c r="I4" s="214"/>
    </row>
    <row r="5" spans="1:9" ht="40.5" customHeight="1" x14ac:dyDescent="0.25">
      <c r="A5" s="67" t="s">
        <v>0</v>
      </c>
      <c r="B5" s="68" t="s">
        <v>1</v>
      </c>
      <c r="C5" s="188" t="s">
        <v>2</v>
      </c>
      <c r="D5" s="123" t="s">
        <v>3</v>
      </c>
      <c r="E5" s="123">
        <v>0.01</v>
      </c>
      <c r="F5" s="123">
        <v>0.06</v>
      </c>
      <c r="G5" s="123">
        <v>0.04</v>
      </c>
      <c r="H5" s="14" t="s">
        <v>26</v>
      </c>
      <c r="I5" s="14" t="s">
        <v>5</v>
      </c>
    </row>
    <row r="6" spans="1:9" ht="15.75" x14ac:dyDescent="0.25">
      <c r="A6" s="165">
        <v>1</v>
      </c>
      <c r="B6" s="166" t="s">
        <v>111</v>
      </c>
      <c r="C6" s="167" t="s">
        <v>10</v>
      </c>
      <c r="D6" s="168">
        <v>463</v>
      </c>
      <c r="E6" s="168"/>
      <c r="F6" s="168">
        <v>463</v>
      </c>
      <c r="G6" s="169">
        <v>228</v>
      </c>
      <c r="H6" s="162">
        <f>E6*0.01+F6*0.06+G6*0.04</f>
        <v>36.9</v>
      </c>
      <c r="I6" s="17">
        <f>H6-2.2</f>
        <v>34.699999999999996</v>
      </c>
    </row>
    <row r="7" spans="1:9" ht="15.75" x14ac:dyDescent="0.25">
      <c r="A7" s="16">
        <v>2</v>
      </c>
      <c r="B7" s="19" t="s">
        <v>770</v>
      </c>
      <c r="C7" s="23" t="s">
        <v>10</v>
      </c>
      <c r="D7" s="135">
        <v>831</v>
      </c>
      <c r="E7" s="135"/>
      <c r="F7" s="135">
        <v>831</v>
      </c>
      <c r="G7" s="135">
        <v>416</v>
      </c>
      <c r="H7" s="47">
        <f t="shared" ref="H7:H12" si="0">E7*0.01+F7*0.06+G7*0.04</f>
        <v>66.5</v>
      </c>
      <c r="I7" s="17">
        <f t="shared" ref="I7:I12" si="1">H7-2.2</f>
        <v>64.3</v>
      </c>
    </row>
    <row r="8" spans="1:9" ht="15.75" x14ac:dyDescent="0.25">
      <c r="A8" s="165">
        <v>3</v>
      </c>
      <c r="B8" s="19" t="s">
        <v>771</v>
      </c>
      <c r="C8" s="23" t="s">
        <v>10</v>
      </c>
      <c r="D8" s="135">
        <v>718</v>
      </c>
      <c r="E8" s="135"/>
      <c r="F8" s="135">
        <v>718</v>
      </c>
      <c r="G8" s="135">
        <v>718</v>
      </c>
      <c r="H8" s="47">
        <f t="shared" si="0"/>
        <v>71.8</v>
      </c>
      <c r="I8" s="17">
        <f t="shared" si="1"/>
        <v>69.599999999999994</v>
      </c>
    </row>
    <row r="9" spans="1:9" ht="15.75" x14ac:dyDescent="0.25">
      <c r="A9" s="16">
        <v>4</v>
      </c>
      <c r="B9" s="19" t="s">
        <v>772</v>
      </c>
      <c r="C9" s="23" t="s">
        <v>10</v>
      </c>
      <c r="D9" s="135">
        <v>465</v>
      </c>
      <c r="E9" s="135"/>
      <c r="F9" s="135">
        <v>230</v>
      </c>
      <c r="G9" s="135"/>
      <c r="H9" s="47">
        <f t="shared" si="0"/>
        <v>13.799999999999999</v>
      </c>
      <c r="I9" s="17">
        <f t="shared" si="1"/>
        <v>11.599999999999998</v>
      </c>
    </row>
    <row r="10" spans="1:9" ht="15.75" x14ac:dyDescent="0.25">
      <c r="A10" s="165">
        <v>5</v>
      </c>
      <c r="B10" s="19" t="s">
        <v>773</v>
      </c>
      <c r="C10" s="23" t="s">
        <v>10</v>
      </c>
      <c r="D10" s="135">
        <v>856</v>
      </c>
      <c r="E10" s="135"/>
      <c r="F10" s="135">
        <v>856</v>
      </c>
      <c r="G10" s="135">
        <v>856</v>
      </c>
      <c r="H10" s="47">
        <f t="shared" si="0"/>
        <v>85.6</v>
      </c>
      <c r="I10" s="17">
        <f t="shared" si="1"/>
        <v>83.399999999999991</v>
      </c>
    </row>
    <row r="11" spans="1:9" ht="15.75" x14ac:dyDescent="0.25">
      <c r="A11" s="16">
        <v>6</v>
      </c>
      <c r="B11" s="19" t="s">
        <v>774</v>
      </c>
      <c r="C11" s="23" t="s">
        <v>10</v>
      </c>
      <c r="D11" s="155">
        <v>405</v>
      </c>
      <c r="E11" s="155"/>
      <c r="F11" s="155">
        <v>205</v>
      </c>
      <c r="G11" s="155">
        <v>205</v>
      </c>
      <c r="H11" s="47">
        <f t="shared" si="0"/>
        <v>20.5</v>
      </c>
      <c r="I11" s="17">
        <f t="shared" si="1"/>
        <v>18.3</v>
      </c>
    </row>
    <row r="12" spans="1:9" ht="15.75" x14ac:dyDescent="0.25">
      <c r="A12" s="165">
        <v>7</v>
      </c>
      <c r="B12" s="19" t="s">
        <v>775</v>
      </c>
      <c r="C12" s="23" t="s">
        <v>10</v>
      </c>
      <c r="D12" s="135">
        <v>609</v>
      </c>
      <c r="E12" s="135"/>
      <c r="F12" s="135">
        <v>609</v>
      </c>
      <c r="G12" s="135">
        <v>609</v>
      </c>
      <c r="H12" s="47">
        <f t="shared" si="0"/>
        <v>60.9</v>
      </c>
      <c r="I12" s="17">
        <f t="shared" si="1"/>
        <v>58.699999999999996</v>
      </c>
    </row>
    <row r="13" spans="1:9" ht="28.5" customHeight="1" x14ac:dyDescent="0.25">
      <c r="A13" s="215" t="s">
        <v>18</v>
      </c>
      <c r="B13" s="216"/>
      <c r="C13" s="217"/>
      <c r="D13" s="63">
        <f>SUM(D6:D12)</f>
        <v>4347</v>
      </c>
      <c r="E13" s="63">
        <v>0</v>
      </c>
      <c r="F13" s="63">
        <f>SUM(F6:F12)</f>
        <v>3912</v>
      </c>
      <c r="G13" s="63">
        <f>SUM(G6:G12)</f>
        <v>3032</v>
      </c>
      <c r="H13" s="29">
        <f>SUM(H6:H12)</f>
        <v>356</v>
      </c>
      <c r="I13" s="17">
        <f>SUM(I6:I12)</f>
        <v>340.59999999999997</v>
      </c>
    </row>
    <row r="14" spans="1:9" ht="15.75" x14ac:dyDescent="0.25">
      <c r="A14" s="20"/>
      <c r="B14" s="11"/>
      <c r="C14" s="20"/>
      <c r="D14" s="20"/>
      <c r="E14" s="20"/>
      <c r="F14" s="20"/>
      <c r="G14" s="20"/>
      <c r="H14" s="20"/>
      <c r="I14" s="11"/>
    </row>
  </sheetData>
  <mergeCells count="2">
    <mergeCell ref="A3:I4"/>
    <mergeCell ref="A13:C13"/>
  </mergeCells>
  <conditionalFormatting sqref="B14:B1048576 B1:B2 B5:B12">
    <cfRule type="duplicateValues" dxfId="25" priority="1679"/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45"/>
  <sheetViews>
    <sheetView workbookViewId="0">
      <selection activeCell="M11" sqref="M11"/>
    </sheetView>
  </sheetViews>
  <sheetFormatPr defaultRowHeight="15" x14ac:dyDescent="0.25"/>
  <cols>
    <col min="1" max="1" width="6.28515625" style="1" customWidth="1"/>
    <col min="2" max="2" width="29" style="50" customWidth="1"/>
    <col min="3" max="3" width="10.28515625" style="1" customWidth="1"/>
    <col min="4" max="4" width="8.28515625" style="1" bestFit="1" customWidth="1"/>
    <col min="5" max="5" width="6" style="1" customWidth="1"/>
    <col min="6" max="7" width="6" style="1" bestFit="1" customWidth="1"/>
    <col min="8" max="8" width="12" style="71" bestFit="1" customWidth="1"/>
    <col min="9" max="9" width="13" customWidth="1"/>
  </cols>
  <sheetData>
    <row r="3" spans="1:9" ht="15" customHeight="1" x14ac:dyDescent="0.25">
      <c r="A3" s="214" t="s">
        <v>43</v>
      </c>
      <c r="B3" s="214"/>
      <c r="C3" s="214"/>
      <c r="D3" s="214"/>
      <c r="E3" s="214"/>
      <c r="F3" s="214"/>
      <c r="G3" s="214"/>
      <c r="H3" s="214"/>
      <c r="I3" s="214"/>
    </row>
    <row r="4" spans="1:9" ht="32.25" customHeight="1" x14ac:dyDescent="0.25">
      <c r="A4" s="214"/>
      <c r="B4" s="214"/>
      <c r="C4" s="214"/>
      <c r="D4" s="214"/>
      <c r="E4" s="214"/>
      <c r="F4" s="214"/>
      <c r="G4" s="214"/>
      <c r="H4" s="214"/>
      <c r="I4" s="214"/>
    </row>
    <row r="5" spans="1:9" ht="42" customHeight="1" x14ac:dyDescent="0.25">
      <c r="A5" s="67" t="s">
        <v>0</v>
      </c>
      <c r="B5" s="49" t="s">
        <v>1</v>
      </c>
      <c r="C5" s="100" t="s">
        <v>2</v>
      </c>
      <c r="D5" s="67" t="s">
        <v>3</v>
      </c>
      <c r="E5" s="67">
        <v>0.01</v>
      </c>
      <c r="F5" s="67">
        <v>0.06</v>
      </c>
      <c r="G5" s="67">
        <v>0.04</v>
      </c>
      <c r="H5" s="14" t="s">
        <v>26</v>
      </c>
      <c r="I5" s="14" t="s">
        <v>5</v>
      </c>
    </row>
    <row r="6" spans="1:9" ht="15.75" x14ac:dyDescent="0.25">
      <c r="A6" s="8">
        <v>1</v>
      </c>
      <c r="B6" s="5" t="s">
        <v>355</v>
      </c>
      <c r="C6" s="6" t="s">
        <v>19</v>
      </c>
      <c r="D6" s="16">
        <v>439</v>
      </c>
      <c r="E6" s="16"/>
      <c r="F6" s="16">
        <v>439</v>
      </c>
      <c r="G6" s="16"/>
      <c r="H6" s="47">
        <f>E6*0.01+F6*0.06+G6*0.04</f>
        <v>26.34</v>
      </c>
      <c r="I6" s="15">
        <f t="shared" ref="I6:I44" si="0">H6-2.2</f>
        <v>24.14</v>
      </c>
    </row>
    <row r="7" spans="1:9" ht="15.75" x14ac:dyDescent="0.25">
      <c r="A7" s="8">
        <v>2</v>
      </c>
      <c r="B7" s="5" t="s">
        <v>356</v>
      </c>
      <c r="C7" s="6" t="s">
        <v>19</v>
      </c>
      <c r="D7" s="16">
        <v>423</v>
      </c>
      <c r="E7" s="16"/>
      <c r="F7" s="16">
        <v>423</v>
      </c>
      <c r="G7" s="16">
        <v>423</v>
      </c>
      <c r="H7" s="47">
        <f t="shared" ref="H7:H37" si="1">E7*0.01+F7*0.06+G7*0.04</f>
        <v>42.3</v>
      </c>
      <c r="I7" s="15">
        <f t="shared" si="0"/>
        <v>40.099999999999994</v>
      </c>
    </row>
    <row r="8" spans="1:9" ht="15.75" x14ac:dyDescent="0.25">
      <c r="A8" s="8">
        <v>3</v>
      </c>
      <c r="B8" s="5" t="s">
        <v>357</v>
      </c>
      <c r="C8" s="6" t="s">
        <v>19</v>
      </c>
      <c r="D8" s="16">
        <v>942</v>
      </c>
      <c r="E8" s="16"/>
      <c r="F8" s="16">
        <v>942</v>
      </c>
      <c r="G8" s="16">
        <v>942</v>
      </c>
      <c r="H8" s="47">
        <f t="shared" si="1"/>
        <v>94.199999999999989</v>
      </c>
      <c r="I8" s="15">
        <f t="shared" si="0"/>
        <v>91.999999999999986</v>
      </c>
    </row>
    <row r="9" spans="1:9" ht="15.75" x14ac:dyDescent="0.25">
      <c r="A9" s="8">
        <v>4</v>
      </c>
      <c r="B9" s="5" t="s">
        <v>358</v>
      </c>
      <c r="C9" s="6" t="s">
        <v>19</v>
      </c>
      <c r="D9" s="16">
        <v>2065</v>
      </c>
      <c r="E9" s="16"/>
      <c r="F9" s="16">
        <v>2065</v>
      </c>
      <c r="G9" s="16">
        <v>985</v>
      </c>
      <c r="H9" s="47">
        <v>184.9</v>
      </c>
      <c r="I9" s="15">
        <f>H9-4.4</f>
        <v>180.5</v>
      </c>
    </row>
    <row r="10" spans="1:9" ht="15.75" x14ac:dyDescent="0.25">
      <c r="A10" s="8">
        <v>5</v>
      </c>
      <c r="B10" s="7" t="s">
        <v>359</v>
      </c>
      <c r="C10" s="6" t="s">
        <v>19</v>
      </c>
      <c r="D10" s="16">
        <v>490</v>
      </c>
      <c r="E10" s="16"/>
      <c r="F10" s="16">
        <v>490</v>
      </c>
      <c r="G10" s="16">
        <v>490</v>
      </c>
      <c r="H10" s="47">
        <f t="shared" si="1"/>
        <v>49</v>
      </c>
      <c r="I10" s="15">
        <f t="shared" si="0"/>
        <v>46.8</v>
      </c>
    </row>
    <row r="11" spans="1:9" ht="15.75" x14ac:dyDescent="0.25">
      <c r="A11" s="8">
        <v>6</v>
      </c>
      <c r="B11" s="5" t="s">
        <v>360</v>
      </c>
      <c r="C11" s="6" t="s">
        <v>19</v>
      </c>
      <c r="D11" s="16">
        <v>2881</v>
      </c>
      <c r="E11" s="16"/>
      <c r="F11" s="16">
        <v>2881</v>
      </c>
      <c r="G11" s="16">
        <v>1498</v>
      </c>
      <c r="H11" s="47">
        <v>260.44</v>
      </c>
      <c r="I11" s="15">
        <f>H11-4.4</f>
        <v>256.04000000000002</v>
      </c>
    </row>
    <row r="12" spans="1:9" ht="15.75" x14ac:dyDescent="0.25">
      <c r="A12" s="8">
        <v>7</v>
      </c>
      <c r="B12" s="5" t="s">
        <v>361</v>
      </c>
      <c r="C12" s="6" t="s">
        <v>19</v>
      </c>
      <c r="D12" s="16">
        <v>1524</v>
      </c>
      <c r="E12" s="16"/>
      <c r="F12" s="16">
        <v>1524</v>
      </c>
      <c r="G12" s="16">
        <v>1524</v>
      </c>
      <c r="H12" s="47">
        <f t="shared" si="1"/>
        <v>152.4</v>
      </c>
      <c r="I12" s="15">
        <f t="shared" si="0"/>
        <v>150.20000000000002</v>
      </c>
    </row>
    <row r="13" spans="1:9" ht="15.75" x14ac:dyDescent="0.25">
      <c r="A13" s="8">
        <v>8</v>
      </c>
      <c r="B13" s="5" t="s">
        <v>362</v>
      </c>
      <c r="C13" s="6" t="s">
        <v>19</v>
      </c>
      <c r="D13" s="16">
        <v>982</v>
      </c>
      <c r="E13" s="16"/>
      <c r="F13" s="16">
        <v>982</v>
      </c>
      <c r="G13" s="16">
        <v>982</v>
      </c>
      <c r="H13" s="47">
        <f t="shared" si="1"/>
        <v>98.199999999999989</v>
      </c>
      <c r="I13" s="15">
        <f t="shared" si="0"/>
        <v>95.999999999999986</v>
      </c>
    </row>
    <row r="14" spans="1:9" ht="15.75" x14ac:dyDescent="0.25">
      <c r="A14" s="8">
        <v>9</v>
      </c>
      <c r="B14" s="5" t="s">
        <v>363</v>
      </c>
      <c r="C14" s="6" t="s">
        <v>19</v>
      </c>
      <c r="D14" s="16">
        <v>1099</v>
      </c>
      <c r="E14" s="16"/>
      <c r="F14" s="16">
        <v>1099</v>
      </c>
      <c r="G14" s="16">
        <v>1099</v>
      </c>
      <c r="H14" s="47">
        <f t="shared" si="1"/>
        <v>109.9</v>
      </c>
      <c r="I14" s="15">
        <f t="shared" si="0"/>
        <v>107.7</v>
      </c>
    </row>
    <row r="15" spans="1:9" ht="15.75" x14ac:dyDescent="0.25">
      <c r="A15" s="8">
        <v>10</v>
      </c>
      <c r="B15" s="5" t="s">
        <v>364</v>
      </c>
      <c r="C15" s="6" t="s">
        <v>19</v>
      </c>
      <c r="D15" s="16">
        <v>1219</v>
      </c>
      <c r="E15" s="16"/>
      <c r="F15" s="16">
        <v>1219</v>
      </c>
      <c r="G15" s="16">
        <v>1219</v>
      </c>
      <c r="H15" s="47">
        <f t="shared" si="1"/>
        <v>121.9</v>
      </c>
      <c r="I15" s="15">
        <f t="shared" si="0"/>
        <v>119.7</v>
      </c>
    </row>
    <row r="16" spans="1:9" ht="15.75" x14ac:dyDescent="0.25">
      <c r="A16" s="8">
        <v>11</v>
      </c>
      <c r="B16" s="5" t="s">
        <v>365</v>
      </c>
      <c r="C16" s="6" t="s">
        <v>19</v>
      </c>
      <c r="D16" s="16">
        <v>673</v>
      </c>
      <c r="E16" s="16"/>
      <c r="F16" s="16">
        <v>673</v>
      </c>
      <c r="G16" s="16">
        <v>673</v>
      </c>
      <c r="H16" s="47">
        <f t="shared" si="1"/>
        <v>67.3</v>
      </c>
      <c r="I16" s="15">
        <f t="shared" si="0"/>
        <v>65.099999999999994</v>
      </c>
    </row>
    <row r="17" spans="1:9" ht="15.75" x14ac:dyDescent="0.25">
      <c r="A17" s="8">
        <v>12</v>
      </c>
      <c r="B17" s="5" t="s">
        <v>366</v>
      </c>
      <c r="C17" s="6" t="s">
        <v>19</v>
      </c>
      <c r="D17" s="16">
        <v>955</v>
      </c>
      <c r="E17" s="16"/>
      <c r="F17" s="16">
        <v>495</v>
      </c>
      <c r="G17" s="16">
        <v>495</v>
      </c>
      <c r="H17" s="47">
        <f t="shared" si="1"/>
        <v>49.5</v>
      </c>
      <c r="I17" s="15">
        <f t="shared" si="0"/>
        <v>47.3</v>
      </c>
    </row>
    <row r="18" spans="1:9" ht="15.75" x14ac:dyDescent="0.25">
      <c r="A18" s="8">
        <v>13</v>
      </c>
      <c r="B18" s="5" t="s">
        <v>367</v>
      </c>
      <c r="C18" s="6" t="s">
        <v>19</v>
      </c>
      <c r="D18" s="16">
        <v>638</v>
      </c>
      <c r="E18" s="16"/>
      <c r="F18" s="16">
        <v>638</v>
      </c>
      <c r="G18" s="16">
        <v>638</v>
      </c>
      <c r="H18" s="47">
        <f t="shared" si="1"/>
        <v>63.8</v>
      </c>
      <c r="I18" s="15">
        <f t="shared" si="0"/>
        <v>61.599999999999994</v>
      </c>
    </row>
    <row r="19" spans="1:9" ht="15.75" x14ac:dyDescent="0.25">
      <c r="A19" s="8">
        <v>14</v>
      </c>
      <c r="B19" s="5" t="s">
        <v>368</v>
      </c>
      <c r="C19" s="6" t="s">
        <v>19</v>
      </c>
      <c r="D19" s="16">
        <v>3595</v>
      </c>
      <c r="E19" s="16"/>
      <c r="F19" s="16">
        <v>3595</v>
      </c>
      <c r="G19" s="16">
        <v>3595</v>
      </c>
      <c r="H19" s="47">
        <f t="shared" si="1"/>
        <v>359.5</v>
      </c>
      <c r="I19" s="15">
        <f t="shared" si="0"/>
        <v>357.3</v>
      </c>
    </row>
    <row r="20" spans="1:9" ht="15.75" x14ac:dyDescent="0.25">
      <c r="A20" s="8">
        <v>15</v>
      </c>
      <c r="B20" s="5" t="s">
        <v>369</v>
      </c>
      <c r="C20" s="6" t="s">
        <v>19</v>
      </c>
      <c r="D20" s="16">
        <v>1027</v>
      </c>
      <c r="E20" s="16"/>
      <c r="F20" s="16">
        <v>1027</v>
      </c>
      <c r="G20" s="16">
        <v>1027</v>
      </c>
      <c r="H20" s="47">
        <f t="shared" si="1"/>
        <v>102.69999999999999</v>
      </c>
      <c r="I20" s="15">
        <f t="shared" si="0"/>
        <v>100.49999999999999</v>
      </c>
    </row>
    <row r="21" spans="1:9" ht="15.75" x14ac:dyDescent="0.25">
      <c r="A21" s="8">
        <v>16</v>
      </c>
      <c r="B21" s="5" t="s">
        <v>370</v>
      </c>
      <c r="C21" s="6" t="s">
        <v>19</v>
      </c>
      <c r="D21" s="16">
        <v>697</v>
      </c>
      <c r="E21" s="16"/>
      <c r="F21" s="16">
        <v>697</v>
      </c>
      <c r="G21" s="16"/>
      <c r="H21" s="47">
        <f t="shared" si="1"/>
        <v>41.82</v>
      </c>
      <c r="I21" s="15">
        <f t="shared" si="0"/>
        <v>39.619999999999997</v>
      </c>
    </row>
    <row r="22" spans="1:9" ht="15.75" x14ac:dyDescent="0.25">
      <c r="A22" s="8">
        <v>17</v>
      </c>
      <c r="B22" s="5" t="s">
        <v>371</v>
      </c>
      <c r="C22" s="6" t="s">
        <v>19</v>
      </c>
      <c r="D22" s="16">
        <v>1347</v>
      </c>
      <c r="E22" s="16"/>
      <c r="F22" s="16">
        <v>1347</v>
      </c>
      <c r="G22" s="16">
        <v>1347</v>
      </c>
      <c r="H22" s="47">
        <f t="shared" si="1"/>
        <v>134.69999999999999</v>
      </c>
      <c r="I22" s="15">
        <f t="shared" si="0"/>
        <v>132.5</v>
      </c>
    </row>
    <row r="23" spans="1:9" ht="15.75" x14ac:dyDescent="0.25">
      <c r="A23" s="8">
        <v>18</v>
      </c>
      <c r="B23" s="5" t="s">
        <v>372</v>
      </c>
      <c r="C23" s="6" t="s">
        <v>19</v>
      </c>
      <c r="D23" s="16">
        <v>1170</v>
      </c>
      <c r="E23" s="16"/>
      <c r="F23" s="16">
        <v>1170</v>
      </c>
      <c r="G23" s="16">
        <v>1170</v>
      </c>
      <c r="H23" s="47">
        <f t="shared" si="1"/>
        <v>117</v>
      </c>
      <c r="I23" s="15">
        <f t="shared" si="0"/>
        <v>114.8</v>
      </c>
    </row>
    <row r="24" spans="1:9" ht="15.75" x14ac:dyDescent="0.25">
      <c r="A24" s="8">
        <v>19</v>
      </c>
      <c r="B24" s="5" t="s">
        <v>373</v>
      </c>
      <c r="C24" s="6" t="s">
        <v>19</v>
      </c>
      <c r="D24" s="16">
        <v>1196</v>
      </c>
      <c r="E24" s="16"/>
      <c r="F24" s="16">
        <v>1196</v>
      </c>
      <c r="G24" s="16">
        <v>1196</v>
      </c>
      <c r="H24" s="47">
        <f t="shared" si="1"/>
        <v>119.6</v>
      </c>
      <c r="I24" s="15">
        <f t="shared" si="0"/>
        <v>117.39999999999999</v>
      </c>
    </row>
    <row r="25" spans="1:9" ht="15.75" x14ac:dyDescent="0.25">
      <c r="A25" s="8">
        <v>20</v>
      </c>
      <c r="B25" s="5" t="s">
        <v>374</v>
      </c>
      <c r="C25" s="6" t="s">
        <v>19</v>
      </c>
      <c r="D25" s="16">
        <v>460</v>
      </c>
      <c r="E25" s="16"/>
      <c r="F25" s="16">
        <v>460</v>
      </c>
      <c r="G25" s="16">
        <v>460</v>
      </c>
      <c r="H25" s="47">
        <f t="shared" si="1"/>
        <v>46</v>
      </c>
      <c r="I25" s="15">
        <f t="shared" si="0"/>
        <v>43.8</v>
      </c>
    </row>
    <row r="26" spans="1:9" ht="15.75" x14ac:dyDescent="0.25">
      <c r="A26" s="8">
        <v>21</v>
      </c>
      <c r="B26" s="7" t="s">
        <v>375</v>
      </c>
      <c r="C26" s="6" t="s">
        <v>19</v>
      </c>
      <c r="D26" s="16">
        <v>1135</v>
      </c>
      <c r="E26" s="16"/>
      <c r="F26" s="16">
        <v>1135</v>
      </c>
      <c r="G26" s="16">
        <v>1135</v>
      </c>
      <c r="H26" s="47">
        <f t="shared" si="1"/>
        <v>113.5</v>
      </c>
      <c r="I26" s="15">
        <f t="shared" si="0"/>
        <v>111.3</v>
      </c>
    </row>
    <row r="27" spans="1:9" ht="15.75" x14ac:dyDescent="0.25">
      <c r="A27" s="8">
        <v>22</v>
      </c>
      <c r="B27" s="5" t="s">
        <v>376</v>
      </c>
      <c r="C27" s="6" t="s">
        <v>19</v>
      </c>
      <c r="D27" s="16">
        <v>522</v>
      </c>
      <c r="E27" s="16"/>
      <c r="F27" s="16">
        <v>522</v>
      </c>
      <c r="G27" s="16">
        <v>522</v>
      </c>
      <c r="H27" s="47">
        <f t="shared" si="1"/>
        <v>52.2</v>
      </c>
      <c r="I27" s="15">
        <f t="shared" si="0"/>
        <v>50</v>
      </c>
    </row>
    <row r="28" spans="1:9" ht="15.75" x14ac:dyDescent="0.25">
      <c r="A28" s="8">
        <v>23</v>
      </c>
      <c r="B28" s="5" t="s">
        <v>377</v>
      </c>
      <c r="C28" s="6" t="s">
        <v>19</v>
      </c>
      <c r="D28" s="16">
        <v>760</v>
      </c>
      <c r="E28" s="16"/>
      <c r="F28" s="16">
        <v>760</v>
      </c>
      <c r="G28" s="16"/>
      <c r="H28" s="47">
        <f t="shared" si="1"/>
        <v>45.6</v>
      </c>
      <c r="I28" s="15">
        <f t="shared" si="0"/>
        <v>43.4</v>
      </c>
    </row>
    <row r="29" spans="1:9" ht="15.75" x14ac:dyDescent="0.25">
      <c r="A29" s="8">
        <v>24</v>
      </c>
      <c r="B29" s="5" t="s">
        <v>378</v>
      </c>
      <c r="C29" s="6" t="s">
        <v>19</v>
      </c>
      <c r="D29" s="16">
        <v>838</v>
      </c>
      <c r="E29" s="16"/>
      <c r="F29" s="16">
        <v>838</v>
      </c>
      <c r="G29" s="16">
        <v>838</v>
      </c>
      <c r="H29" s="47">
        <f t="shared" si="1"/>
        <v>83.800000000000011</v>
      </c>
      <c r="I29" s="15">
        <f t="shared" si="0"/>
        <v>81.600000000000009</v>
      </c>
    </row>
    <row r="30" spans="1:9" ht="15.75" x14ac:dyDescent="0.25">
      <c r="A30" s="8">
        <v>25</v>
      </c>
      <c r="B30" s="7" t="s">
        <v>379</v>
      </c>
      <c r="C30" s="6" t="s">
        <v>19</v>
      </c>
      <c r="D30" s="16">
        <v>2732</v>
      </c>
      <c r="E30" s="16"/>
      <c r="F30" s="16">
        <v>2732</v>
      </c>
      <c r="G30" s="16">
        <v>1246</v>
      </c>
      <c r="H30" s="47">
        <v>243.48</v>
      </c>
      <c r="I30" s="15">
        <f>H30-4.4</f>
        <v>239.07999999999998</v>
      </c>
    </row>
    <row r="31" spans="1:9" ht="15.75" x14ac:dyDescent="0.25">
      <c r="A31" s="8">
        <v>26</v>
      </c>
      <c r="B31" s="7" t="s">
        <v>381</v>
      </c>
      <c r="C31" s="6" t="s">
        <v>19</v>
      </c>
      <c r="D31" s="16">
        <v>549</v>
      </c>
      <c r="E31" s="16"/>
      <c r="F31" s="16">
        <v>549</v>
      </c>
      <c r="G31" s="16">
        <v>549</v>
      </c>
      <c r="H31" s="47">
        <f t="shared" si="1"/>
        <v>54.9</v>
      </c>
      <c r="I31" s="15">
        <f t="shared" si="0"/>
        <v>52.699999999999996</v>
      </c>
    </row>
    <row r="32" spans="1:9" ht="15.75" x14ac:dyDescent="0.25">
      <c r="A32" s="8">
        <v>27</v>
      </c>
      <c r="B32" s="5" t="s">
        <v>382</v>
      </c>
      <c r="C32" s="6" t="s">
        <v>19</v>
      </c>
      <c r="D32" s="16">
        <v>480</v>
      </c>
      <c r="E32" s="16"/>
      <c r="F32" s="16">
        <v>480</v>
      </c>
      <c r="G32" s="16"/>
      <c r="H32" s="47">
        <f t="shared" si="1"/>
        <v>28.799999999999997</v>
      </c>
      <c r="I32" s="15">
        <f t="shared" si="0"/>
        <v>26.599999999999998</v>
      </c>
    </row>
    <row r="33" spans="1:9" ht="15.75" x14ac:dyDescent="0.25">
      <c r="A33" s="8">
        <v>28</v>
      </c>
      <c r="B33" s="5" t="s">
        <v>383</v>
      </c>
      <c r="C33" s="6" t="s">
        <v>19</v>
      </c>
      <c r="D33" s="16">
        <v>857</v>
      </c>
      <c r="E33" s="16"/>
      <c r="F33" s="16">
        <v>857</v>
      </c>
      <c r="G33" s="16"/>
      <c r="H33" s="47">
        <f t="shared" si="1"/>
        <v>51.419999999999995</v>
      </c>
      <c r="I33" s="15">
        <f t="shared" si="0"/>
        <v>49.219999999999992</v>
      </c>
    </row>
    <row r="34" spans="1:9" ht="15.75" x14ac:dyDescent="0.25">
      <c r="A34" s="8">
        <v>29</v>
      </c>
      <c r="B34" s="5" t="s">
        <v>384</v>
      </c>
      <c r="C34" s="6" t="s">
        <v>19</v>
      </c>
      <c r="D34" s="16">
        <v>543</v>
      </c>
      <c r="E34" s="16"/>
      <c r="F34" s="16">
        <v>543</v>
      </c>
      <c r="G34" s="16">
        <v>543</v>
      </c>
      <c r="H34" s="47">
        <f t="shared" si="1"/>
        <v>54.3</v>
      </c>
      <c r="I34" s="15">
        <f t="shared" si="0"/>
        <v>52.099999999999994</v>
      </c>
    </row>
    <row r="35" spans="1:9" ht="15.75" x14ac:dyDescent="0.25">
      <c r="A35" s="8">
        <v>30</v>
      </c>
      <c r="B35" s="5" t="s">
        <v>385</v>
      </c>
      <c r="C35" s="6" t="s">
        <v>19</v>
      </c>
      <c r="D35" s="16">
        <v>760</v>
      </c>
      <c r="E35" s="16"/>
      <c r="F35" s="16">
        <v>760</v>
      </c>
      <c r="G35" s="16">
        <v>760</v>
      </c>
      <c r="H35" s="47">
        <f t="shared" si="1"/>
        <v>76</v>
      </c>
      <c r="I35" s="15">
        <f t="shared" si="0"/>
        <v>73.8</v>
      </c>
    </row>
    <row r="36" spans="1:9" ht="15.75" x14ac:dyDescent="0.25">
      <c r="A36" s="8">
        <v>31</v>
      </c>
      <c r="B36" s="5" t="s">
        <v>386</v>
      </c>
      <c r="C36" s="6" t="s">
        <v>19</v>
      </c>
      <c r="D36" s="16">
        <v>640</v>
      </c>
      <c r="E36" s="116"/>
      <c r="F36" s="16">
        <v>640</v>
      </c>
      <c r="G36" s="16">
        <v>640</v>
      </c>
      <c r="H36" s="47">
        <f t="shared" si="1"/>
        <v>64</v>
      </c>
      <c r="I36" s="15">
        <f t="shared" si="0"/>
        <v>61.8</v>
      </c>
    </row>
    <row r="37" spans="1:9" ht="15.75" x14ac:dyDescent="0.25">
      <c r="A37" s="8">
        <v>32</v>
      </c>
      <c r="B37" s="5" t="s">
        <v>387</v>
      </c>
      <c r="C37" s="6" t="s">
        <v>19</v>
      </c>
      <c r="D37" s="16">
        <v>460</v>
      </c>
      <c r="E37" s="16"/>
      <c r="F37" s="16">
        <v>460</v>
      </c>
      <c r="G37" s="16">
        <v>460</v>
      </c>
      <c r="H37" s="47">
        <f t="shared" si="1"/>
        <v>46</v>
      </c>
      <c r="I37" s="15">
        <f t="shared" si="0"/>
        <v>43.8</v>
      </c>
    </row>
    <row r="38" spans="1:9" ht="15.75" x14ac:dyDescent="0.25">
      <c r="A38" s="8">
        <v>33</v>
      </c>
      <c r="B38" s="5" t="s">
        <v>388</v>
      </c>
      <c r="C38" s="6" t="s">
        <v>19</v>
      </c>
      <c r="D38" s="8">
        <v>1478</v>
      </c>
      <c r="E38" s="8"/>
      <c r="F38" s="8">
        <v>1478</v>
      </c>
      <c r="G38" s="8"/>
      <c r="H38" s="44">
        <f>F38*0.08</f>
        <v>118.24000000000001</v>
      </c>
      <c r="I38" s="15">
        <f t="shared" si="0"/>
        <v>116.04</v>
      </c>
    </row>
    <row r="39" spans="1:9" ht="15.75" x14ac:dyDescent="0.25">
      <c r="A39" s="8">
        <v>34</v>
      </c>
      <c r="B39" s="5" t="s">
        <v>389</v>
      </c>
      <c r="C39" s="6" t="s">
        <v>19</v>
      </c>
      <c r="D39" s="8">
        <v>1171</v>
      </c>
      <c r="E39" s="8"/>
      <c r="F39" s="8">
        <v>1171</v>
      </c>
      <c r="G39" s="8"/>
      <c r="H39" s="44">
        <f t="shared" ref="H39:H40" si="2">F39*0.08</f>
        <v>93.68</v>
      </c>
      <c r="I39" s="15">
        <f t="shared" si="0"/>
        <v>91.48</v>
      </c>
    </row>
    <row r="40" spans="1:9" ht="15.75" x14ac:dyDescent="0.25">
      <c r="A40" s="8">
        <v>35</v>
      </c>
      <c r="B40" s="5" t="s">
        <v>390</v>
      </c>
      <c r="C40" s="6" t="s">
        <v>19</v>
      </c>
      <c r="D40" s="8">
        <v>1418</v>
      </c>
      <c r="E40" s="8"/>
      <c r="F40" s="8">
        <v>1418</v>
      </c>
      <c r="G40" s="8"/>
      <c r="H40" s="44">
        <f t="shared" si="2"/>
        <v>113.44</v>
      </c>
      <c r="I40" s="15">
        <f t="shared" si="0"/>
        <v>111.24</v>
      </c>
    </row>
    <row r="41" spans="1:9" ht="15.75" x14ac:dyDescent="0.25">
      <c r="A41" s="8">
        <v>36</v>
      </c>
      <c r="B41" s="106" t="s">
        <v>476</v>
      </c>
      <c r="C41" s="6" t="s">
        <v>19</v>
      </c>
      <c r="D41" s="8">
        <v>735</v>
      </c>
      <c r="E41" s="8">
        <v>0</v>
      </c>
      <c r="F41" s="8">
        <v>735</v>
      </c>
      <c r="G41" s="70">
        <v>389</v>
      </c>
      <c r="H41" s="47">
        <f t="shared" ref="H41:H43" si="3">E41*0.01+F41*0.06+G41*0.04</f>
        <v>59.660000000000004</v>
      </c>
      <c r="I41" s="15">
        <f t="shared" si="0"/>
        <v>57.46</v>
      </c>
    </row>
    <row r="42" spans="1:9" ht="15.75" x14ac:dyDescent="0.25">
      <c r="A42" s="8">
        <v>37</v>
      </c>
      <c r="B42" s="106" t="s">
        <v>477</v>
      </c>
      <c r="C42" s="6" t="s">
        <v>19</v>
      </c>
      <c r="D42" s="8">
        <v>500</v>
      </c>
      <c r="E42" s="8">
        <v>0</v>
      </c>
      <c r="F42" s="8">
        <v>234</v>
      </c>
      <c r="G42" s="70">
        <v>234</v>
      </c>
      <c r="H42" s="47">
        <f t="shared" si="3"/>
        <v>23.4</v>
      </c>
      <c r="I42" s="15">
        <f t="shared" si="0"/>
        <v>21.2</v>
      </c>
    </row>
    <row r="43" spans="1:9" ht="15.75" x14ac:dyDescent="0.25">
      <c r="A43" s="8">
        <v>38</v>
      </c>
      <c r="B43" s="106" t="s">
        <v>478</v>
      </c>
      <c r="C43" s="6" t="s">
        <v>19</v>
      </c>
      <c r="D43" s="8">
        <v>1868</v>
      </c>
      <c r="E43" s="8">
        <v>0</v>
      </c>
      <c r="F43" s="8">
        <v>1868</v>
      </c>
      <c r="G43" s="70">
        <v>1868</v>
      </c>
      <c r="H43" s="47">
        <f t="shared" si="3"/>
        <v>186.8</v>
      </c>
      <c r="I43" s="15">
        <f t="shared" si="0"/>
        <v>184.60000000000002</v>
      </c>
    </row>
    <row r="44" spans="1:9" ht="15.75" x14ac:dyDescent="0.25">
      <c r="A44" s="8">
        <v>39</v>
      </c>
      <c r="B44" s="106" t="s">
        <v>479</v>
      </c>
      <c r="C44" s="6" t="s">
        <v>19</v>
      </c>
      <c r="D44" s="8">
        <v>510</v>
      </c>
      <c r="E44" s="8">
        <v>0</v>
      </c>
      <c r="F44" s="8">
        <v>510</v>
      </c>
      <c r="G44" s="70">
        <v>510</v>
      </c>
      <c r="H44" s="47">
        <f>E44*0.01+F44*0.06+G44*0.04</f>
        <v>51</v>
      </c>
      <c r="I44" s="15">
        <f t="shared" si="0"/>
        <v>48.8</v>
      </c>
    </row>
    <row r="45" spans="1:9" ht="30.75" customHeight="1" x14ac:dyDescent="0.25">
      <c r="A45" s="215" t="s">
        <v>18</v>
      </c>
      <c r="B45" s="216"/>
      <c r="C45" s="217"/>
      <c r="D45" s="68">
        <f t="shared" ref="D45:H45" si="4">SUM(D6:D44)</f>
        <v>41778</v>
      </c>
      <c r="E45" s="68">
        <f t="shared" si="4"/>
        <v>0</v>
      </c>
      <c r="F45" s="68">
        <f t="shared" si="4"/>
        <v>41052</v>
      </c>
      <c r="G45" s="68">
        <f t="shared" si="4"/>
        <v>29457</v>
      </c>
      <c r="H45" s="17">
        <f t="shared" si="4"/>
        <v>3801.72</v>
      </c>
      <c r="I45" s="17">
        <f>SUM(I6:I44)</f>
        <v>3709.3199999999997</v>
      </c>
    </row>
  </sheetData>
  <mergeCells count="2">
    <mergeCell ref="A3:I4"/>
    <mergeCell ref="A45:C45"/>
  </mergeCells>
  <conditionalFormatting sqref="B46:B1048576 B1:B2 B5:B44">
    <cfRule type="duplicateValues" dxfId="24" priority="1680"/>
  </conditionalFormatting>
  <conditionalFormatting sqref="B1:B1048576">
    <cfRule type="duplicateValues" dxfId="23" priority="1683"/>
    <cfRule type="duplicateValues" dxfId="22" priority="1684"/>
    <cfRule type="duplicateValues" dxfId="21" priority="1685"/>
  </conditionalFormatting>
  <conditionalFormatting sqref="B1:B1048576">
    <cfRule type="duplicateValues" dxfId="20" priority="1686"/>
  </conditionalFormatting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9"/>
  <sheetViews>
    <sheetView workbookViewId="0">
      <selection activeCell="M11" sqref="M11"/>
    </sheetView>
  </sheetViews>
  <sheetFormatPr defaultRowHeight="15" x14ac:dyDescent="0.25"/>
  <cols>
    <col min="1" max="1" width="6.42578125" style="1" customWidth="1"/>
    <col min="2" max="2" width="26.5703125" style="40" customWidth="1"/>
    <col min="3" max="3" width="8.42578125" style="1" customWidth="1"/>
    <col min="4" max="4" width="8.28515625" style="1" bestFit="1" customWidth="1"/>
    <col min="5" max="5" width="5" style="1" bestFit="1" customWidth="1"/>
    <col min="6" max="7" width="6" style="1" bestFit="1" customWidth="1"/>
    <col min="8" max="8" width="12" bestFit="1" customWidth="1"/>
    <col min="9" max="9" width="15.28515625" customWidth="1"/>
  </cols>
  <sheetData>
    <row r="2" spans="1:9" ht="12.75" customHeight="1" x14ac:dyDescent="0.25"/>
    <row r="3" spans="1:9" ht="15" customHeight="1" x14ac:dyDescent="0.25">
      <c r="A3" s="214" t="s">
        <v>44</v>
      </c>
      <c r="B3" s="214"/>
      <c r="C3" s="214"/>
      <c r="D3" s="214"/>
      <c r="E3" s="214"/>
      <c r="F3" s="214"/>
      <c r="G3" s="214"/>
      <c r="H3" s="214"/>
      <c r="I3" s="214"/>
    </row>
    <row r="4" spans="1:9" ht="30.75" customHeight="1" x14ac:dyDescent="0.25">
      <c r="A4" s="214"/>
      <c r="B4" s="214"/>
      <c r="C4" s="214"/>
      <c r="D4" s="214"/>
      <c r="E4" s="214"/>
      <c r="F4" s="214"/>
      <c r="G4" s="214"/>
      <c r="H4" s="214"/>
      <c r="I4" s="214"/>
    </row>
    <row r="5" spans="1:9" ht="44.25" customHeight="1" x14ac:dyDescent="0.25">
      <c r="A5" s="160" t="s">
        <v>0</v>
      </c>
      <c r="B5" s="38" t="s">
        <v>1</v>
      </c>
      <c r="C5" s="156" t="s">
        <v>2</v>
      </c>
      <c r="D5" s="67" t="s">
        <v>3</v>
      </c>
      <c r="E5" s="67">
        <v>0.01</v>
      </c>
      <c r="F5" s="67">
        <v>0.06</v>
      </c>
      <c r="G5" s="67">
        <v>0.04</v>
      </c>
      <c r="H5" s="14" t="s">
        <v>26</v>
      </c>
      <c r="I5" s="14" t="s">
        <v>5</v>
      </c>
    </row>
    <row r="6" spans="1:9" ht="15.75" x14ac:dyDescent="0.25">
      <c r="A6" s="171">
        <v>1</v>
      </c>
      <c r="B6" s="106" t="s">
        <v>661</v>
      </c>
      <c r="C6" s="6" t="s">
        <v>662</v>
      </c>
      <c r="D6" s="8">
        <v>715</v>
      </c>
      <c r="E6" s="8">
        <v>0</v>
      </c>
      <c r="F6" s="8">
        <v>715</v>
      </c>
      <c r="G6" s="70">
        <v>368</v>
      </c>
      <c r="H6" s="47">
        <f t="shared" ref="H6:H20" si="0">E6*0.01+F6*0.06+G6*0.04</f>
        <v>57.62</v>
      </c>
      <c r="I6" s="17">
        <f>H6-2.2</f>
        <v>55.419999999999995</v>
      </c>
    </row>
    <row r="7" spans="1:9" ht="15.75" x14ac:dyDescent="0.25">
      <c r="A7" s="171">
        <v>2</v>
      </c>
      <c r="B7" s="106" t="s">
        <v>663</v>
      </c>
      <c r="C7" s="6" t="s">
        <v>662</v>
      </c>
      <c r="D7" s="8">
        <v>615</v>
      </c>
      <c r="E7" s="8">
        <v>0</v>
      </c>
      <c r="F7" s="8">
        <v>615</v>
      </c>
      <c r="G7" s="70">
        <v>615</v>
      </c>
      <c r="H7" s="47">
        <f t="shared" si="0"/>
        <v>61.5</v>
      </c>
      <c r="I7" s="17">
        <f t="shared" ref="I7:I41" si="1">H7-2.2</f>
        <v>59.3</v>
      </c>
    </row>
    <row r="8" spans="1:9" ht="15.75" x14ac:dyDescent="0.25">
      <c r="A8" s="171">
        <v>3</v>
      </c>
      <c r="B8" s="106" t="s">
        <v>664</v>
      </c>
      <c r="C8" s="6" t="s">
        <v>662</v>
      </c>
      <c r="D8" s="8">
        <v>3178</v>
      </c>
      <c r="E8" s="8">
        <v>0</v>
      </c>
      <c r="F8" s="8">
        <v>1613</v>
      </c>
      <c r="G8" s="70">
        <v>1613</v>
      </c>
      <c r="H8" s="47">
        <f t="shared" si="0"/>
        <v>161.30000000000001</v>
      </c>
      <c r="I8" s="17">
        <f t="shared" si="1"/>
        <v>159.10000000000002</v>
      </c>
    </row>
    <row r="9" spans="1:9" ht="15.75" x14ac:dyDescent="0.25">
      <c r="A9" s="171">
        <v>4</v>
      </c>
      <c r="B9" s="106" t="s">
        <v>665</v>
      </c>
      <c r="C9" s="6" t="s">
        <v>662</v>
      </c>
      <c r="D9" s="8">
        <v>649</v>
      </c>
      <c r="E9" s="8">
        <v>0</v>
      </c>
      <c r="F9" s="8">
        <v>649</v>
      </c>
      <c r="G9" s="70">
        <v>349</v>
      </c>
      <c r="H9" s="47">
        <f t="shared" si="0"/>
        <v>52.9</v>
      </c>
      <c r="I9" s="17">
        <f t="shared" si="1"/>
        <v>50.699999999999996</v>
      </c>
    </row>
    <row r="10" spans="1:9" ht="15.75" x14ac:dyDescent="0.25">
      <c r="A10" s="171">
        <v>5</v>
      </c>
      <c r="B10" s="106" t="s">
        <v>666</v>
      </c>
      <c r="C10" s="6" t="s">
        <v>662</v>
      </c>
      <c r="D10" s="8">
        <v>544</v>
      </c>
      <c r="E10" s="8">
        <v>0</v>
      </c>
      <c r="F10" s="8">
        <v>257</v>
      </c>
      <c r="G10" s="70">
        <v>257</v>
      </c>
      <c r="H10" s="47">
        <f t="shared" si="0"/>
        <v>25.7</v>
      </c>
      <c r="I10" s="17">
        <f t="shared" si="1"/>
        <v>23.5</v>
      </c>
    </row>
    <row r="11" spans="1:9" ht="15.75" x14ac:dyDescent="0.25">
      <c r="A11" s="171">
        <v>6</v>
      </c>
      <c r="B11" s="106" t="s">
        <v>667</v>
      </c>
      <c r="C11" s="6" t="s">
        <v>662</v>
      </c>
      <c r="D11" s="8">
        <v>521</v>
      </c>
      <c r="E11" s="8">
        <v>0</v>
      </c>
      <c r="F11" s="8">
        <v>270</v>
      </c>
      <c r="G11" s="70">
        <v>270</v>
      </c>
      <c r="H11" s="47">
        <f t="shared" si="0"/>
        <v>27</v>
      </c>
      <c r="I11" s="17">
        <f t="shared" si="1"/>
        <v>24.8</v>
      </c>
    </row>
    <row r="12" spans="1:9" ht="15.75" x14ac:dyDescent="0.25">
      <c r="A12" s="171">
        <v>7</v>
      </c>
      <c r="B12" s="106" t="s">
        <v>668</v>
      </c>
      <c r="C12" s="6" t="s">
        <v>662</v>
      </c>
      <c r="D12" s="8">
        <v>7282</v>
      </c>
      <c r="E12" s="8">
        <v>2282</v>
      </c>
      <c r="F12" s="8">
        <v>7282</v>
      </c>
      <c r="G12" s="70">
        <v>7282</v>
      </c>
      <c r="H12" s="47">
        <f t="shared" si="0"/>
        <v>751.02</v>
      </c>
      <c r="I12" s="17">
        <f t="shared" si="1"/>
        <v>748.81999999999994</v>
      </c>
    </row>
    <row r="13" spans="1:9" ht="15.75" x14ac:dyDescent="0.25">
      <c r="A13" s="171">
        <v>8</v>
      </c>
      <c r="B13" s="106" t="s">
        <v>669</v>
      </c>
      <c r="C13" s="6" t="s">
        <v>662</v>
      </c>
      <c r="D13" s="8">
        <v>548</v>
      </c>
      <c r="E13" s="8">
        <v>0</v>
      </c>
      <c r="F13" s="8">
        <v>288</v>
      </c>
      <c r="G13" s="70">
        <v>0</v>
      </c>
      <c r="H13" s="47">
        <f t="shared" si="0"/>
        <v>17.28</v>
      </c>
      <c r="I13" s="17">
        <f t="shared" si="1"/>
        <v>15.080000000000002</v>
      </c>
    </row>
    <row r="14" spans="1:9" ht="15.75" x14ac:dyDescent="0.25">
      <c r="A14" s="171">
        <v>9</v>
      </c>
      <c r="B14" s="106" t="s">
        <v>670</v>
      </c>
      <c r="C14" s="6" t="s">
        <v>662</v>
      </c>
      <c r="D14" s="8">
        <v>608</v>
      </c>
      <c r="E14" s="8">
        <v>0</v>
      </c>
      <c r="F14" s="8">
        <v>608</v>
      </c>
      <c r="G14" s="70">
        <v>0</v>
      </c>
      <c r="H14" s="47">
        <f t="shared" si="0"/>
        <v>36.479999999999997</v>
      </c>
      <c r="I14" s="17">
        <f t="shared" si="1"/>
        <v>34.279999999999994</v>
      </c>
    </row>
    <row r="15" spans="1:9" ht="15.75" x14ac:dyDescent="0.25">
      <c r="A15" s="171">
        <v>10</v>
      </c>
      <c r="B15" s="106" t="s">
        <v>671</v>
      </c>
      <c r="C15" s="6" t="s">
        <v>662</v>
      </c>
      <c r="D15" s="8">
        <v>2594</v>
      </c>
      <c r="E15" s="8">
        <v>0</v>
      </c>
      <c r="F15" s="8">
        <v>2594</v>
      </c>
      <c r="G15" s="70">
        <v>2594</v>
      </c>
      <c r="H15" s="47">
        <f t="shared" si="0"/>
        <v>259.39999999999998</v>
      </c>
      <c r="I15" s="17">
        <f t="shared" si="1"/>
        <v>257.2</v>
      </c>
    </row>
    <row r="16" spans="1:9" ht="15.75" x14ac:dyDescent="0.25">
      <c r="A16" s="171">
        <v>11</v>
      </c>
      <c r="B16" s="106" t="s">
        <v>672</v>
      </c>
      <c r="C16" s="6" t="s">
        <v>662</v>
      </c>
      <c r="D16" s="8">
        <v>2949</v>
      </c>
      <c r="E16" s="8">
        <v>0</v>
      </c>
      <c r="F16" s="8">
        <v>2949</v>
      </c>
      <c r="G16" s="70">
        <v>2949</v>
      </c>
      <c r="H16" s="47">
        <f t="shared" si="0"/>
        <v>294.89999999999998</v>
      </c>
      <c r="I16" s="17">
        <f t="shared" si="1"/>
        <v>292.7</v>
      </c>
    </row>
    <row r="17" spans="1:18" ht="15.75" x14ac:dyDescent="0.25">
      <c r="A17" s="171">
        <v>12</v>
      </c>
      <c r="B17" s="106" t="s">
        <v>673</v>
      </c>
      <c r="C17" s="6" t="s">
        <v>662</v>
      </c>
      <c r="D17" s="8">
        <v>750</v>
      </c>
      <c r="E17" s="8">
        <v>0</v>
      </c>
      <c r="F17" s="8">
        <v>385</v>
      </c>
      <c r="G17" s="70">
        <v>0</v>
      </c>
      <c r="H17" s="47">
        <f t="shared" si="0"/>
        <v>23.099999999999998</v>
      </c>
      <c r="I17" s="17">
        <f t="shared" si="1"/>
        <v>20.9</v>
      </c>
    </row>
    <row r="18" spans="1:18" ht="15.75" x14ac:dyDescent="0.25">
      <c r="A18" s="171">
        <v>13</v>
      </c>
      <c r="B18" s="106" t="s">
        <v>674</v>
      </c>
      <c r="C18" s="6" t="s">
        <v>662</v>
      </c>
      <c r="D18" s="8">
        <v>1933</v>
      </c>
      <c r="E18" s="8">
        <v>0</v>
      </c>
      <c r="F18" s="8">
        <v>1933</v>
      </c>
      <c r="G18" s="70">
        <v>1933</v>
      </c>
      <c r="H18" s="47">
        <f t="shared" si="0"/>
        <v>193.3</v>
      </c>
      <c r="I18" s="17">
        <f t="shared" si="1"/>
        <v>191.10000000000002</v>
      </c>
    </row>
    <row r="19" spans="1:18" ht="15.75" x14ac:dyDescent="0.25">
      <c r="A19" s="171">
        <v>14</v>
      </c>
      <c r="B19" s="106" t="s">
        <v>675</v>
      </c>
      <c r="C19" s="6" t="s">
        <v>662</v>
      </c>
      <c r="D19" s="8">
        <v>929</v>
      </c>
      <c r="E19" s="8">
        <v>0</v>
      </c>
      <c r="F19" s="8">
        <v>929</v>
      </c>
      <c r="G19" s="70">
        <v>929</v>
      </c>
      <c r="H19" s="47">
        <f t="shared" si="0"/>
        <v>92.9</v>
      </c>
      <c r="I19" s="17">
        <f t="shared" si="1"/>
        <v>90.7</v>
      </c>
    </row>
    <row r="20" spans="1:18" ht="15.75" x14ac:dyDescent="0.25">
      <c r="A20" s="171">
        <v>15</v>
      </c>
      <c r="B20" s="106" t="s">
        <v>676</v>
      </c>
      <c r="C20" s="6" t="s">
        <v>662</v>
      </c>
      <c r="D20" s="8">
        <v>1342</v>
      </c>
      <c r="E20" s="8">
        <v>0</v>
      </c>
      <c r="F20" s="8">
        <v>1342</v>
      </c>
      <c r="G20" s="70">
        <v>1342</v>
      </c>
      <c r="H20" s="47">
        <f t="shared" si="0"/>
        <v>134.19999999999999</v>
      </c>
      <c r="I20" s="17">
        <f t="shared" si="1"/>
        <v>132</v>
      </c>
    </row>
    <row r="21" spans="1:18" ht="15.75" x14ac:dyDescent="0.25">
      <c r="A21" s="171">
        <v>16</v>
      </c>
      <c r="B21" s="7" t="s">
        <v>896</v>
      </c>
      <c r="C21" s="6" t="s">
        <v>662</v>
      </c>
      <c r="D21" s="56">
        <v>874</v>
      </c>
      <c r="E21" s="8" t="str">
        <f t="shared" ref="E21:E45" si="2">IF(D21&gt;5000,D21-5000," ")</f>
        <v xml:space="preserve"> </v>
      </c>
      <c r="F21" s="56">
        <v>874</v>
      </c>
      <c r="G21" s="56">
        <v>498</v>
      </c>
      <c r="H21" s="44">
        <f t="shared" ref="H21:H46" si="3">F21*0.06+G21*0.04</f>
        <v>72.36</v>
      </c>
      <c r="I21" s="17">
        <f t="shared" si="1"/>
        <v>70.16</v>
      </c>
      <c r="R21" s="110"/>
    </row>
    <row r="22" spans="1:18" ht="15.75" x14ac:dyDescent="0.25">
      <c r="A22" s="171">
        <v>17</v>
      </c>
      <c r="B22" s="7" t="s">
        <v>897</v>
      </c>
      <c r="C22" s="6" t="s">
        <v>662</v>
      </c>
      <c r="D22" s="56">
        <v>633</v>
      </c>
      <c r="E22" s="8" t="str">
        <f t="shared" si="2"/>
        <v xml:space="preserve"> </v>
      </c>
      <c r="F22" s="56">
        <v>633</v>
      </c>
      <c r="G22" s="56">
        <v>633</v>
      </c>
      <c r="H22" s="44">
        <f t="shared" si="3"/>
        <v>63.3</v>
      </c>
      <c r="I22" s="17">
        <f t="shared" si="1"/>
        <v>61.099999999999994</v>
      </c>
    </row>
    <row r="23" spans="1:18" ht="15.75" x14ac:dyDescent="0.25">
      <c r="A23" s="171">
        <v>18</v>
      </c>
      <c r="B23" s="5" t="s">
        <v>898</v>
      </c>
      <c r="C23" s="6" t="s">
        <v>662</v>
      </c>
      <c r="D23" s="56">
        <v>1020</v>
      </c>
      <c r="E23" s="8" t="str">
        <f t="shared" si="2"/>
        <v xml:space="preserve"> </v>
      </c>
      <c r="F23" s="56">
        <v>1020</v>
      </c>
      <c r="G23" s="56">
        <v>1020</v>
      </c>
      <c r="H23" s="44">
        <f t="shared" si="3"/>
        <v>102</v>
      </c>
      <c r="I23" s="17">
        <f t="shared" si="1"/>
        <v>99.8</v>
      </c>
    </row>
    <row r="24" spans="1:18" ht="15.75" x14ac:dyDescent="0.25">
      <c r="A24" s="171">
        <v>19</v>
      </c>
      <c r="B24" s="7" t="s">
        <v>899</v>
      </c>
      <c r="C24" s="6" t="s">
        <v>662</v>
      </c>
      <c r="D24" s="56">
        <v>703</v>
      </c>
      <c r="E24" s="8" t="str">
        <f t="shared" si="2"/>
        <v xml:space="preserve"> </v>
      </c>
      <c r="F24" s="56">
        <v>319.5</v>
      </c>
      <c r="G24" s="56">
        <v>319.5</v>
      </c>
      <c r="H24" s="44">
        <f t="shared" si="3"/>
        <v>31.95</v>
      </c>
      <c r="I24" s="17">
        <f t="shared" si="1"/>
        <v>29.75</v>
      </c>
    </row>
    <row r="25" spans="1:18" ht="15.75" x14ac:dyDescent="0.25">
      <c r="A25" s="171">
        <v>20</v>
      </c>
      <c r="B25" s="7" t="s">
        <v>900</v>
      </c>
      <c r="C25" s="6" t="s">
        <v>662</v>
      </c>
      <c r="D25" s="56">
        <v>629</v>
      </c>
      <c r="E25" s="8" t="str">
        <f t="shared" si="2"/>
        <v xml:space="preserve"> </v>
      </c>
      <c r="F25" s="56">
        <v>629</v>
      </c>
      <c r="G25" s="56">
        <v>308</v>
      </c>
      <c r="H25" s="44">
        <f t="shared" si="3"/>
        <v>50.06</v>
      </c>
      <c r="I25" s="17">
        <f t="shared" si="1"/>
        <v>47.86</v>
      </c>
    </row>
    <row r="26" spans="1:18" ht="15.75" x14ac:dyDescent="0.25">
      <c r="A26" s="171">
        <v>21</v>
      </c>
      <c r="B26" s="7" t="s">
        <v>901</v>
      </c>
      <c r="C26" s="6" t="s">
        <v>662</v>
      </c>
      <c r="D26" s="56">
        <v>1111</v>
      </c>
      <c r="E26" s="8" t="str">
        <f t="shared" si="2"/>
        <v xml:space="preserve"> </v>
      </c>
      <c r="F26" s="56">
        <v>1111</v>
      </c>
      <c r="G26" s="56">
        <v>1111</v>
      </c>
      <c r="H26" s="44">
        <f t="shared" si="3"/>
        <v>111.1</v>
      </c>
      <c r="I26" s="17">
        <f t="shared" si="1"/>
        <v>108.89999999999999</v>
      </c>
    </row>
    <row r="27" spans="1:18" ht="15.75" x14ac:dyDescent="0.25">
      <c r="A27" s="171">
        <v>22</v>
      </c>
      <c r="B27" s="7" t="s">
        <v>902</v>
      </c>
      <c r="C27" s="6" t="s">
        <v>662</v>
      </c>
      <c r="D27" s="56">
        <v>1025</v>
      </c>
      <c r="E27" s="8" t="str">
        <f t="shared" si="2"/>
        <v xml:space="preserve"> </v>
      </c>
      <c r="F27" s="56">
        <v>1025</v>
      </c>
      <c r="G27" s="56">
        <v>1025</v>
      </c>
      <c r="H27" s="44">
        <f t="shared" si="3"/>
        <v>102.5</v>
      </c>
      <c r="I27" s="17">
        <f t="shared" si="1"/>
        <v>100.3</v>
      </c>
    </row>
    <row r="28" spans="1:18" ht="15.75" x14ac:dyDescent="0.25">
      <c r="A28" s="171">
        <v>23</v>
      </c>
      <c r="B28" s="5" t="s">
        <v>903</v>
      </c>
      <c r="C28" s="6" t="s">
        <v>662</v>
      </c>
      <c r="D28" s="56">
        <v>547</v>
      </c>
      <c r="E28" s="8" t="str">
        <f t="shared" si="2"/>
        <v xml:space="preserve"> </v>
      </c>
      <c r="F28" s="56">
        <v>547</v>
      </c>
      <c r="G28" s="56">
        <v>547</v>
      </c>
      <c r="H28" s="44">
        <f t="shared" si="3"/>
        <v>54.7</v>
      </c>
      <c r="I28" s="17">
        <f t="shared" si="1"/>
        <v>52.5</v>
      </c>
    </row>
    <row r="29" spans="1:18" ht="15.75" x14ac:dyDescent="0.25">
      <c r="A29" s="171">
        <v>24</v>
      </c>
      <c r="B29" s="7" t="s">
        <v>904</v>
      </c>
      <c r="C29" s="6" t="s">
        <v>662</v>
      </c>
      <c r="D29" s="56">
        <v>726</v>
      </c>
      <c r="E29" s="8" t="str">
        <f t="shared" si="2"/>
        <v xml:space="preserve"> </v>
      </c>
      <c r="F29" s="56">
        <v>726</v>
      </c>
      <c r="G29" s="56">
        <v>726</v>
      </c>
      <c r="H29" s="44">
        <f t="shared" si="3"/>
        <v>72.599999999999994</v>
      </c>
      <c r="I29" s="17">
        <f t="shared" si="1"/>
        <v>70.399999999999991</v>
      </c>
    </row>
    <row r="30" spans="1:18" ht="15.75" x14ac:dyDescent="0.25">
      <c r="A30" s="171">
        <v>25</v>
      </c>
      <c r="B30" s="7" t="s">
        <v>905</v>
      </c>
      <c r="C30" s="6" t="s">
        <v>662</v>
      </c>
      <c r="D30" s="56">
        <v>1593</v>
      </c>
      <c r="E30" s="8" t="str">
        <f t="shared" si="2"/>
        <v xml:space="preserve"> </v>
      </c>
      <c r="F30" s="56">
        <v>1593</v>
      </c>
      <c r="G30" s="56">
        <v>1593</v>
      </c>
      <c r="H30" s="44">
        <f t="shared" si="3"/>
        <v>159.30000000000001</v>
      </c>
      <c r="I30" s="17">
        <f t="shared" si="1"/>
        <v>157.10000000000002</v>
      </c>
    </row>
    <row r="31" spans="1:18" ht="15.75" x14ac:dyDescent="0.25">
      <c r="A31" s="171">
        <v>26</v>
      </c>
      <c r="B31" s="7" t="s">
        <v>906</v>
      </c>
      <c r="C31" s="6" t="s">
        <v>662</v>
      </c>
      <c r="D31" s="56">
        <v>605</v>
      </c>
      <c r="E31" s="8" t="str">
        <f t="shared" si="2"/>
        <v xml:space="preserve"> </v>
      </c>
      <c r="F31" s="56">
        <v>605</v>
      </c>
      <c r="G31" s="56">
        <v>312</v>
      </c>
      <c r="H31" s="44">
        <f t="shared" si="3"/>
        <v>48.78</v>
      </c>
      <c r="I31" s="17">
        <f t="shared" si="1"/>
        <v>46.58</v>
      </c>
    </row>
    <row r="32" spans="1:18" ht="15.75" x14ac:dyDescent="0.25">
      <c r="A32" s="171">
        <v>27</v>
      </c>
      <c r="B32" s="7" t="s">
        <v>907</v>
      </c>
      <c r="C32" s="6" t="s">
        <v>662</v>
      </c>
      <c r="D32" s="56">
        <v>529</v>
      </c>
      <c r="E32" s="8" t="str">
        <f t="shared" si="2"/>
        <v xml:space="preserve"> </v>
      </c>
      <c r="F32" s="56">
        <v>529</v>
      </c>
      <c r="G32" s="56"/>
      <c r="H32" s="44">
        <f t="shared" si="3"/>
        <v>31.74</v>
      </c>
      <c r="I32" s="17">
        <f t="shared" si="1"/>
        <v>29.54</v>
      </c>
    </row>
    <row r="33" spans="1:9" ht="15.75" x14ac:dyDescent="0.25">
      <c r="A33" s="171">
        <v>28</v>
      </c>
      <c r="B33" s="5" t="s">
        <v>908</v>
      </c>
      <c r="C33" s="6" t="s">
        <v>662</v>
      </c>
      <c r="D33" s="105">
        <v>8321</v>
      </c>
      <c r="E33" s="8">
        <f t="shared" si="2"/>
        <v>3321</v>
      </c>
      <c r="F33" s="56">
        <v>8321</v>
      </c>
      <c r="G33" s="56">
        <v>8321</v>
      </c>
      <c r="H33" s="44">
        <f>F33*0.06+G33*0.04+E33*0.01</f>
        <v>865.31000000000006</v>
      </c>
      <c r="I33" s="17">
        <f t="shared" si="1"/>
        <v>863.11</v>
      </c>
    </row>
    <row r="34" spans="1:9" ht="15.75" x14ac:dyDescent="0.25">
      <c r="A34" s="171">
        <v>29</v>
      </c>
      <c r="B34" s="5" t="s">
        <v>909</v>
      </c>
      <c r="C34" s="6" t="s">
        <v>662</v>
      </c>
      <c r="D34" s="56">
        <v>471</v>
      </c>
      <c r="E34" s="8" t="str">
        <f t="shared" si="2"/>
        <v xml:space="preserve"> </v>
      </c>
      <c r="F34" s="56">
        <v>281</v>
      </c>
      <c r="G34" s="56">
        <v>281</v>
      </c>
      <c r="H34" s="44">
        <f t="shared" si="3"/>
        <v>28.1</v>
      </c>
      <c r="I34" s="17">
        <f t="shared" si="1"/>
        <v>25.900000000000002</v>
      </c>
    </row>
    <row r="35" spans="1:9" ht="15.75" x14ac:dyDescent="0.25">
      <c r="A35" s="171">
        <v>30</v>
      </c>
      <c r="B35" s="5" t="s">
        <v>910</v>
      </c>
      <c r="C35" s="6" t="s">
        <v>662</v>
      </c>
      <c r="D35" s="56">
        <v>1426</v>
      </c>
      <c r="E35" s="8" t="str">
        <f t="shared" si="2"/>
        <v xml:space="preserve"> </v>
      </c>
      <c r="F35" s="56">
        <v>1426</v>
      </c>
      <c r="G35" s="56">
        <v>1426</v>
      </c>
      <c r="H35" s="44">
        <f t="shared" si="3"/>
        <v>142.6</v>
      </c>
      <c r="I35" s="17">
        <f t="shared" si="1"/>
        <v>140.4</v>
      </c>
    </row>
    <row r="36" spans="1:9" ht="15.75" x14ac:dyDescent="0.25">
      <c r="A36" s="171">
        <v>31</v>
      </c>
      <c r="B36" s="5" t="s">
        <v>911</v>
      </c>
      <c r="C36" s="8" t="s">
        <v>662</v>
      </c>
      <c r="D36" s="56">
        <v>478.5</v>
      </c>
      <c r="E36" s="8" t="str">
        <f t="shared" si="2"/>
        <v xml:space="preserve"> </v>
      </c>
      <c r="F36" s="56">
        <v>183.5</v>
      </c>
      <c r="G36" s="56"/>
      <c r="H36" s="44">
        <f t="shared" si="3"/>
        <v>11.01</v>
      </c>
      <c r="I36" s="17">
        <f t="shared" si="1"/>
        <v>8.8099999999999987</v>
      </c>
    </row>
    <row r="37" spans="1:9" ht="15.75" x14ac:dyDescent="0.25">
      <c r="A37" s="171">
        <v>32</v>
      </c>
      <c r="B37" s="5" t="s">
        <v>912</v>
      </c>
      <c r="C37" s="6" t="s">
        <v>662</v>
      </c>
      <c r="D37" s="56">
        <v>2034</v>
      </c>
      <c r="E37" s="8" t="str">
        <f t="shared" si="2"/>
        <v xml:space="preserve"> </v>
      </c>
      <c r="F37" s="56">
        <v>1070</v>
      </c>
      <c r="G37" s="56">
        <v>1070</v>
      </c>
      <c r="H37" s="44">
        <f t="shared" si="3"/>
        <v>107</v>
      </c>
      <c r="I37" s="17">
        <f t="shared" si="1"/>
        <v>104.8</v>
      </c>
    </row>
    <row r="38" spans="1:9" ht="15.75" x14ac:dyDescent="0.25">
      <c r="A38" s="171">
        <v>33</v>
      </c>
      <c r="B38" s="7" t="s">
        <v>913</v>
      </c>
      <c r="C38" s="6" t="s">
        <v>662</v>
      </c>
      <c r="D38" s="56">
        <v>720</v>
      </c>
      <c r="E38" s="8" t="str">
        <f t="shared" si="2"/>
        <v xml:space="preserve"> </v>
      </c>
      <c r="F38" s="56">
        <v>720</v>
      </c>
      <c r="G38" s="56">
        <v>720</v>
      </c>
      <c r="H38" s="44">
        <f t="shared" si="3"/>
        <v>72</v>
      </c>
      <c r="I38" s="17">
        <f t="shared" si="1"/>
        <v>69.8</v>
      </c>
    </row>
    <row r="39" spans="1:9" ht="15.75" x14ac:dyDescent="0.25">
      <c r="A39" s="171">
        <v>34</v>
      </c>
      <c r="B39" s="5" t="s">
        <v>914</v>
      </c>
      <c r="C39" s="6" t="s">
        <v>662</v>
      </c>
      <c r="D39" s="56">
        <v>659</v>
      </c>
      <c r="E39" s="8" t="str">
        <f t="shared" si="2"/>
        <v xml:space="preserve"> </v>
      </c>
      <c r="F39" s="56">
        <v>659</v>
      </c>
      <c r="G39" s="56">
        <v>659</v>
      </c>
      <c r="H39" s="44">
        <f t="shared" si="3"/>
        <v>65.900000000000006</v>
      </c>
      <c r="I39" s="17">
        <f t="shared" si="1"/>
        <v>63.7</v>
      </c>
    </row>
    <row r="40" spans="1:9" ht="15.75" x14ac:dyDescent="0.25">
      <c r="A40" s="171">
        <v>35</v>
      </c>
      <c r="B40" s="7" t="s">
        <v>915</v>
      </c>
      <c r="C40" s="6" t="s">
        <v>662</v>
      </c>
      <c r="D40" s="56">
        <v>1435</v>
      </c>
      <c r="E40" s="8" t="str">
        <f t="shared" si="2"/>
        <v xml:space="preserve"> </v>
      </c>
      <c r="F40" s="56">
        <v>700</v>
      </c>
      <c r="G40" s="56">
        <v>700</v>
      </c>
      <c r="H40" s="44">
        <f t="shared" si="3"/>
        <v>70</v>
      </c>
      <c r="I40" s="17">
        <f t="shared" si="1"/>
        <v>67.8</v>
      </c>
    </row>
    <row r="41" spans="1:9" ht="15.75" x14ac:dyDescent="0.25">
      <c r="A41" s="171">
        <v>36</v>
      </c>
      <c r="B41" s="7" t="s">
        <v>916</v>
      </c>
      <c r="C41" s="6" t="s">
        <v>662</v>
      </c>
      <c r="D41" s="56">
        <v>1193</v>
      </c>
      <c r="E41" s="8" t="str">
        <f t="shared" si="2"/>
        <v xml:space="preserve"> </v>
      </c>
      <c r="F41" s="56">
        <v>1193</v>
      </c>
      <c r="G41" s="56">
        <v>1193</v>
      </c>
      <c r="H41" s="44">
        <f t="shared" si="3"/>
        <v>119.3</v>
      </c>
      <c r="I41" s="17">
        <f t="shared" si="1"/>
        <v>117.1</v>
      </c>
    </row>
    <row r="42" spans="1:9" ht="15.75" x14ac:dyDescent="0.25">
      <c r="A42" s="171">
        <v>37</v>
      </c>
      <c r="B42" s="5" t="s">
        <v>917</v>
      </c>
      <c r="C42" s="6" t="s">
        <v>662</v>
      </c>
      <c r="D42" s="56">
        <v>735</v>
      </c>
      <c r="E42" s="8" t="str">
        <f t="shared" si="2"/>
        <v xml:space="preserve"> </v>
      </c>
      <c r="F42" s="56">
        <v>240</v>
      </c>
      <c r="G42" s="56">
        <v>240</v>
      </c>
      <c r="H42" s="44">
        <f t="shared" si="3"/>
        <v>24</v>
      </c>
      <c r="I42" s="17">
        <f t="shared" ref="I42:I46" si="4">H42-2.2</f>
        <v>21.8</v>
      </c>
    </row>
    <row r="43" spans="1:9" ht="15.75" x14ac:dyDescent="0.25">
      <c r="A43" s="171">
        <v>38</v>
      </c>
      <c r="B43" s="5" t="s">
        <v>918</v>
      </c>
      <c r="C43" s="6" t="s">
        <v>662</v>
      </c>
      <c r="D43" s="56">
        <v>1796</v>
      </c>
      <c r="E43" s="8" t="str">
        <f t="shared" si="2"/>
        <v xml:space="preserve"> </v>
      </c>
      <c r="F43" s="56">
        <v>894</v>
      </c>
      <c r="G43" s="56">
        <v>894</v>
      </c>
      <c r="H43" s="44">
        <f t="shared" si="3"/>
        <v>89.4</v>
      </c>
      <c r="I43" s="17">
        <f t="shared" si="4"/>
        <v>87.2</v>
      </c>
    </row>
    <row r="44" spans="1:9" ht="15.75" x14ac:dyDescent="0.25">
      <c r="A44" s="171">
        <v>39</v>
      </c>
      <c r="B44" s="5" t="s">
        <v>919</v>
      </c>
      <c r="C44" s="6" t="s">
        <v>662</v>
      </c>
      <c r="D44" s="56">
        <v>1421</v>
      </c>
      <c r="E44" s="8" t="str">
        <f t="shared" si="2"/>
        <v xml:space="preserve"> </v>
      </c>
      <c r="F44" s="56">
        <v>692</v>
      </c>
      <c r="G44" s="56">
        <v>692</v>
      </c>
      <c r="H44" s="44">
        <f t="shared" si="3"/>
        <v>69.199999999999989</v>
      </c>
      <c r="I44" s="17">
        <f t="shared" si="4"/>
        <v>66.999999999999986</v>
      </c>
    </row>
    <row r="45" spans="1:9" ht="15.75" x14ac:dyDescent="0.25">
      <c r="A45" s="171">
        <v>40</v>
      </c>
      <c r="B45" s="7" t="s">
        <v>920</v>
      </c>
      <c r="C45" s="6" t="s">
        <v>662</v>
      </c>
      <c r="D45" s="56">
        <v>661.5</v>
      </c>
      <c r="E45" s="8" t="str">
        <f t="shared" si="2"/>
        <v xml:space="preserve"> </v>
      </c>
      <c r="F45" s="56">
        <v>661.5</v>
      </c>
      <c r="G45" s="56"/>
      <c r="H45" s="44">
        <f t="shared" si="3"/>
        <v>39.69</v>
      </c>
      <c r="I45" s="17">
        <f t="shared" si="4"/>
        <v>37.489999999999995</v>
      </c>
    </row>
    <row r="46" spans="1:9" ht="15.75" x14ac:dyDescent="0.25">
      <c r="A46" s="171">
        <v>41</v>
      </c>
      <c r="B46" s="7" t="s">
        <v>921</v>
      </c>
      <c r="C46" s="6" t="s">
        <v>662</v>
      </c>
      <c r="D46" s="56">
        <v>1260</v>
      </c>
      <c r="E46" s="8"/>
      <c r="F46" s="56">
        <v>1260</v>
      </c>
      <c r="G46" s="56">
        <v>1260</v>
      </c>
      <c r="H46" s="44">
        <f t="shared" si="3"/>
        <v>126</v>
      </c>
      <c r="I46" s="17">
        <f t="shared" si="4"/>
        <v>123.8</v>
      </c>
    </row>
    <row r="47" spans="1:9" ht="25.5" customHeight="1" x14ac:dyDescent="0.25">
      <c r="A47" s="215" t="s">
        <v>18</v>
      </c>
      <c r="B47" s="216"/>
      <c r="C47" s="217"/>
      <c r="D47" s="63">
        <f t="shared" ref="D47:H47" si="5">SUM(D6:D46)</f>
        <v>57763</v>
      </c>
      <c r="E47" s="80">
        <f t="shared" si="5"/>
        <v>5603</v>
      </c>
      <c r="F47" s="63">
        <f t="shared" si="5"/>
        <v>50341.5</v>
      </c>
      <c r="G47" s="63">
        <f t="shared" si="5"/>
        <v>46049.5</v>
      </c>
      <c r="H47" s="29">
        <f t="shared" si="5"/>
        <v>4918.4999999999982</v>
      </c>
      <c r="I47" s="17">
        <f>SUM(I6:I46)</f>
        <v>4828.3000000000011</v>
      </c>
    </row>
    <row r="48" spans="1:9" ht="20.25" customHeight="1" x14ac:dyDescent="0.25">
      <c r="A48" s="214"/>
      <c r="B48" s="214"/>
      <c r="C48" s="214"/>
      <c r="D48" s="214"/>
      <c r="E48" s="214"/>
      <c r="F48" s="214"/>
      <c r="G48" s="214"/>
      <c r="H48" s="214"/>
      <c r="I48" s="214"/>
    </row>
    <row r="49" spans="1:9" ht="22.5" customHeight="1" x14ac:dyDescent="0.25">
      <c r="A49" s="214"/>
      <c r="B49" s="214"/>
      <c r="C49" s="214"/>
      <c r="D49" s="214"/>
      <c r="E49" s="214"/>
      <c r="F49" s="214"/>
      <c r="G49" s="214"/>
      <c r="H49" s="214"/>
      <c r="I49" s="214"/>
    </row>
  </sheetData>
  <mergeCells count="3">
    <mergeCell ref="A47:C47"/>
    <mergeCell ref="A3:I4"/>
    <mergeCell ref="A48:I49"/>
  </mergeCells>
  <conditionalFormatting sqref="B50:B1048576 B1:B2 B5:B46">
    <cfRule type="duplicateValues" dxfId="19" priority="1687"/>
  </conditionalFormatting>
  <conditionalFormatting sqref="B50:B1048576 B1:B2 B5:B47">
    <cfRule type="duplicateValues" dxfId="18" priority="1692"/>
  </conditionalFormatting>
  <conditionalFormatting sqref="B50:B1048576 B1:B47">
    <cfRule type="duplicateValues" dxfId="17" priority="1697"/>
    <cfRule type="duplicateValues" dxfId="16" priority="1698"/>
  </conditionalFormatting>
  <conditionalFormatting sqref="B50:B1048576 B1:B47">
    <cfRule type="duplicateValues" dxfId="15" priority="1705"/>
    <cfRule type="duplicateValues" dxfId="14" priority="1706"/>
    <cfRule type="duplicateValues" dxfId="13" priority="1707"/>
    <cfRule type="duplicateValues" dxfId="12" priority="1708"/>
    <cfRule type="duplicateValues" dxfId="11" priority="1709"/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7"/>
  <sheetViews>
    <sheetView workbookViewId="0">
      <selection activeCell="M31" sqref="M31"/>
    </sheetView>
  </sheetViews>
  <sheetFormatPr defaultRowHeight="15" x14ac:dyDescent="0.25"/>
  <cols>
    <col min="1" max="1" width="4.7109375" customWidth="1"/>
    <col min="2" max="2" width="22" customWidth="1"/>
    <col min="3" max="3" width="14.42578125" customWidth="1"/>
    <col min="4" max="4" width="8.28515625" bestFit="1" customWidth="1"/>
    <col min="5" max="5" width="6.5703125" customWidth="1"/>
    <col min="6" max="6" width="5.42578125" customWidth="1"/>
    <col min="7" max="7" width="6" customWidth="1"/>
    <col min="8" max="8" width="12" bestFit="1" customWidth="1"/>
    <col min="9" max="9" width="12.5703125" customWidth="1"/>
  </cols>
  <sheetData>
    <row r="3" spans="1:9" ht="15" customHeight="1" x14ac:dyDescent="0.25">
      <c r="A3" s="214" t="s">
        <v>45</v>
      </c>
      <c r="B3" s="214"/>
      <c r="C3" s="214"/>
      <c r="D3" s="214"/>
      <c r="E3" s="214"/>
      <c r="F3" s="214"/>
      <c r="G3" s="214"/>
      <c r="H3" s="214"/>
      <c r="I3" s="214"/>
    </row>
    <row r="4" spans="1:9" ht="25.5" customHeight="1" x14ac:dyDescent="0.25">
      <c r="A4" s="214"/>
      <c r="B4" s="214"/>
      <c r="C4" s="214"/>
      <c r="D4" s="214"/>
      <c r="E4" s="214"/>
      <c r="F4" s="214"/>
      <c r="G4" s="214"/>
      <c r="H4" s="214"/>
      <c r="I4" s="214"/>
    </row>
    <row r="5" spans="1:9" ht="45" customHeight="1" x14ac:dyDescent="0.25">
      <c r="A5" s="13" t="s">
        <v>0</v>
      </c>
      <c r="B5" s="10" t="s">
        <v>1</v>
      </c>
      <c r="C5" s="10" t="s">
        <v>2</v>
      </c>
      <c r="D5" s="13" t="s">
        <v>3</v>
      </c>
      <c r="E5" s="13">
        <v>0.01</v>
      </c>
      <c r="F5" s="13">
        <v>0.06</v>
      </c>
      <c r="G5" s="13">
        <v>0.04</v>
      </c>
      <c r="H5" s="14" t="s">
        <v>26</v>
      </c>
      <c r="I5" s="14" t="s">
        <v>5</v>
      </c>
    </row>
    <row r="6" spans="1:9" ht="15.75" x14ac:dyDescent="0.25">
      <c r="A6" s="8">
        <v>1</v>
      </c>
      <c r="B6" s="5" t="s">
        <v>28</v>
      </c>
      <c r="C6" s="6" t="s">
        <v>29</v>
      </c>
      <c r="D6" s="16">
        <v>860</v>
      </c>
      <c r="E6" s="16"/>
      <c r="F6" s="16">
        <v>860</v>
      </c>
      <c r="G6" s="16">
        <v>860</v>
      </c>
      <c r="H6" s="44">
        <f t="shared" ref="H6" si="0">E6*0.01+F6*0.06+G6*0.04</f>
        <v>86</v>
      </c>
      <c r="I6" s="17">
        <f>H6-2.2</f>
        <v>83.8</v>
      </c>
    </row>
    <row r="7" spans="1:9" ht="24.75" customHeight="1" x14ac:dyDescent="0.25">
      <c r="A7" s="218" t="s">
        <v>18</v>
      </c>
      <c r="B7" s="218"/>
      <c r="C7" s="218"/>
      <c r="D7" s="12">
        <f>SUM(D6)</f>
        <v>860</v>
      </c>
      <c r="E7" s="12"/>
      <c r="F7" s="12">
        <f>SUM(F6)</f>
        <v>860</v>
      </c>
      <c r="G7" s="12">
        <f>SUM(G6)</f>
        <v>860</v>
      </c>
      <c r="H7" s="29">
        <f>SUM(H6)</f>
        <v>86</v>
      </c>
      <c r="I7" s="17">
        <f>SUM(I6)</f>
        <v>83.8</v>
      </c>
    </row>
  </sheetData>
  <mergeCells count="2">
    <mergeCell ref="A7:C7"/>
    <mergeCell ref="A3:I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9"/>
  <sheetViews>
    <sheetView workbookViewId="0">
      <selection activeCell="N14" sqref="N14"/>
    </sheetView>
  </sheetViews>
  <sheetFormatPr defaultRowHeight="15" x14ac:dyDescent="0.25"/>
  <cols>
    <col min="1" max="1" width="6.5703125" style="1" customWidth="1"/>
    <col min="2" max="2" width="30.5703125" style="50" customWidth="1"/>
    <col min="3" max="3" width="9.42578125" style="1" customWidth="1"/>
    <col min="4" max="4" width="8.28515625" style="1" bestFit="1" customWidth="1"/>
    <col min="5" max="5" width="5" style="1" bestFit="1" customWidth="1"/>
    <col min="6" max="7" width="6" style="1" bestFit="1" customWidth="1"/>
    <col min="8" max="8" width="12" style="73" bestFit="1" customWidth="1"/>
    <col min="9" max="9" width="13.5703125" customWidth="1"/>
  </cols>
  <sheetData>
    <row r="3" spans="1:9" ht="15" customHeight="1" x14ac:dyDescent="0.25">
      <c r="A3" s="214" t="s">
        <v>46</v>
      </c>
      <c r="B3" s="214"/>
      <c r="C3" s="214"/>
      <c r="D3" s="214"/>
      <c r="E3" s="214"/>
      <c r="F3" s="214"/>
      <c r="G3" s="214"/>
      <c r="H3" s="214"/>
      <c r="I3" s="214"/>
    </row>
    <row r="4" spans="1:9" ht="27" customHeight="1" x14ac:dyDescent="0.25">
      <c r="A4" s="214"/>
      <c r="B4" s="214"/>
      <c r="C4" s="214"/>
      <c r="D4" s="214"/>
      <c r="E4" s="214"/>
      <c r="F4" s="214"/>
      <c r="G4" s="214"/>
      <c r="H4" s="214"/>
      <c r="I4" s="214"/>
    </row>
    <row r="5" spans="1:9" ht="47.25" customHeight="1" x14ac:dyDescent="0.25">
      <c r="A5" s="111" t="s">
        <v>0</v>
      </c>
      <c r="B5" s="49" t="s">
        <v>1</v>
      </c>
      <c r="C5" s="92" t="s">
        <v>2</v>
      </c>
      <c r="D5" s="67" t="s">
        <v>3</v>
      </c>
      <c r="E5" s="67">
        <v>0.01</v>
      </c>
      <c r="F5" s="67">
        <v>0.06</v>
      </c>
      <c r="G5" s="67">
        <v>0.04</v>
      </c>
      <c r="H5" s="14" t="s">
        <v>26</v>
      </c>
      <c r="I5" s="14" t="s">
        <v>5</v>
      </c>
    </row>
    <row r="6" spans="1:9" s="4" customFormat="1" ht="15.75" x14ac:dyDescent="0.25">
      <c r="A6" s="8">
        <v>1</v>
      </c>
      <c r="B6" s="185" t="s">
        <v>380</v>
      </c>
      <c r="C6" s="6" t="s">
        <v>7</v>
      </c>
      <c r="D6" s="16">
        <v>7033</v>
      </c>
      <c r="E6" s="16">
        <v>2033</v>
      </c>
      <c r="F6" s="16">
        <v>7033</v>
      </c>
      <c r="G6" s="16">
        <v>7033</v>
      </c>
      <c r="H6" s="44">
        <f t="shared" ref="H6" si="0">E6*0.01+F6*0.06+G6*0.04</f>
        <v>723.62999999999988</v>
      </c>
      <c r="I6" s="48">
        <f>H6-2.2</f>
        <v>721.42999999999984</v>
      </c>
    </row>
    <row r="7" spans="1:9" s="4" customFormat="1" ht="15.75" x14ac:dyDescent="0.25">
      <c r="A7" s="8">
        <v>2</v>
      </c>
      <c r="B7" s="186" t="s">
        <v>423</v>
      </c>
      <c r="C7" s="6" t="s">
        <v>7</v>
      </c>
      <c r="D7" s="8">
        <v>6732</v>
      </c>
      <c r="E7" s="8">
        <v>1732</v>
      </c>
      <c r="F7" s="8">
        <v>6732</v>
      </c>
      <c r="G7" s="8">
        <v>6732</v>
      </c>
      <c r="H7" s="44">
        <f>E7*0.01+F7*0.06+G7*0.04</f>
        <v>690.52</v>
      </c>
      <c r="I7" s="48">
        <f t="shared" ref="I7:I28" si="1">H7-2.2</f>
        <v>688.31999999999994</v>
      </c>
    </row>
    <row r="8" spans="1:9" s="4" customFormat="1" ht="15.75" x14ac:dyDescent="0.25">
      <c r="A8" s="8">
        <v>3</v>
      </c>
      <c r="B8" s="185" t="s">
        <v>627</v>
      </c>
      <c r="C8" s="6" t="s">
        <v>7</v>
      </c>
      <c r="D8" s="8">
        <v>416</v>
      </c>
      <c r="E8" s="8">
        <v>0</v>
      </c>
      <c r="F8" s="8">
        <v>194</v>
      </c>
      <c r="G8" s="70">
        <v>0</v>
      </c>
      <c r="H8" s="47">
        <f t="shared" ref="H8:H24" si="2">E8*0.01+F8*0.06+G8*0.04</f>
        <v>11.639999999999999</v>
      </c>
      <c r="I8" s="48">
        <f t="shared" si="1"/>
        <v>9.4399999999999977</v>
      </c>
    </row>
    <row r="9" spans="1:9" s="4" customFormat="1" ht="15.75" x14ac:dyDescent="0.25">
      <c r="A9" s="8">
        <v>4</v>
      </c>
      <c r="B9" s="185" t="s">
        <v>628</v>
      </c>
      <c r="C9" s="6" t="s">
        <v>7</v>
      </c>
      <c r="D9" s="8">
        <v>677</v>
      </c>
      <c r="E9" s="8">
        <v>0</v>
      </c>
      <c r="F9" s="8">
        <v>677</v>
      </c>
      <c r="G9" s="70">
        <v>353</v>
      </c>
      <c r="H9" s="47">
        <f t="shared" si="2"/>
        <v>54.739999999999995</v>
      </c>
      <c r="I9" s="48">
        <f t="shared" si="1"/>
        <v>52.539999999999992</v>
      </c>
    </row>
    <row r="10" spans="1:9" s="4" customFormat="1" ht="15.75" x14ac:dyDescent="0.25">
      <c r="A10" s="8">
        <v>5</v>
      </c>
      <c r="B10" s="185" t="s">
        <v>629</v>
      </c>
      <c r="C10" s="6" t="s">
        <v>7</v>
      </c>
      <c r="D10" s="8">
        <v>739</v>
      </c>
      <c r="E10" s="8">
        <v>0</v>
      </c>
      <c r="F10" s="8">
        <v>297</v>
      </c>
      <c r="G10" s="70">
        <v>0</v>
      </c>
      <c r="H10" s="47">
        <f t="shared" si="2"/>
        <v>17.82</v>
      </c>
      <c r="I10" s="48">
        <f t="shared" si="1"/>
        <v>15.620000000000001</v>
      </c>
    </row>
    <row r="11" spans="1:9" s="4" customFormat="1" ht="15.75" x14ac:dyDescent="0.25">
      <c r="A11" s="8">
        <v>6</v>
      </c>
      <c r="B11" s="185" t="s">
        <v>630</v>
      </c>
      <c r="C11" s="6" t="s">
        <v>7</v>
      </c>
      <c r="D11" s="8">
        <v>4658</v>
      </c>
      <c r="E11" s="8">
        <v>0</v>
      </c>
      <c r="F11" s="8">
        <v>4658</v>
      </c>
      <c r="G11" s="70">
        <v>0</v>
      </c>
      <c r="H11" s="47">
        <f t="shared" si="2"/>
        <v>279.47999999999996</v>
      </c>
      <c r="I11" s="48">
        <f t="shared" si="1"/>
        <v>277.27999999999997</v>
      </c>
    </row>
    <row r="12" spans="1:9" s="4" customFormat="1" ht="15.75" x14ac:dyDescent="0.25">
      <c r="A12" s="8">
        <v>7</v>
      </c>
      <c r="B12" s="185" t="s">
        <v>631</v>
      </c>
      <c r="C12" s="6" t="s">
        <v>7</v>
      </c>
      <c r="D12" s="8">
        <v>2920</v>
      </c>
      <c r="E12" s="8">
        <v>0</v>
      </c>
      <c r="F12" s="8">
        <v>2920</v>
      </c>
      <c r="G12" s="70">
        <v>2920</v>
      </c>
      <c r="H12" s="47">
        <f t="shared" si="2"/>
        <v>292</v>
      </c>
      <c r="I12" s="48">
        <f t="shared" si="1"/>
        <v>289.8</v>
      </c>
    </row>
    <row r="13" spans="1:9" s="4" customFormat="1" ht="15.75" x14ac:dyDescent="0.25">
      <c r="A13" s="8">
        <v>8</v>
      </c>
      <c r="B13" s="185" t="s">
        <v>632</v>
      </c>
      <c r="C13" s="6" t="s">
        <v>7</v>
      </c>
      <c r="D13" s="8">
        <v>900</v>
      </c>
      <c r="E13" s="8">
        <v>0</v>
      </c>
      <c r="F13" s="8">
        <v>900</v>
      </c>
      <c r="G13" s="70">
        <v>900</v>
      </c>
      <c r="H13" s="47">
        <f t="shared" si="2"/>
        <v>90</v>
      </c>
      <c r="I13" s="48">
        <f>H13-2.2</f>
        <v>87.8</v>
      </c>
    </row>
    <row r="14" spans="1:9" s="4" customFormat="1" ht="15.75" x14ac:dyDescent="0.25">
      <c r="A14" s="8">
        <v>9</v>
      </c>
      <c r="B14" s="185" t="s">
        <v>633</v>
      </c>
      <c r="C14" s="6" t="s">
        <v>7</v>
      </c>
      <c r="D14" s="8">
        <v>572</v>
      </c>
      <c r="E14" s="8">
        <v>0</v>
      </c>
      <c r="F14" s="8">
        <v>254</v>
      </c>
      <c r="G14" s="70">
        <v>254</v>
      </c>
      <c r="H14" s="47">
        <f t="shared" si="2"/>
        <v>25.4</v>
      </c>
      <c r="I14" s="48">
        <f t="shared" ref="I14:I15" si="3">H14-2.2</f>
        <v>23.2</v>
      </c>
    </row>
    <row r="15" spans="1:9" ht="15.75" x14ac:dyDescent="0.25">
      <c r="A15" s="8">
        <v>10</v>
      </c>
      <c r="B15" s="185" t="s">
        <v>634</v>
      </c>
      <c r="C15" s="6" t="s">
        <v>7</v>
      </c>
      <c r="D15" s="8">
        <v>2274</v>
      </c>
      <c r="E15" s="8">
        <v>0</v>
      </c>
      <c r="F15" s="8">
        <v>2274</v>
      </c>
      <c r="G15" s="70">
        <v>2274</v>
      </c>
      <c r="H15" s="47">
        <f t="shared" si="2"/>
        <v>227.4</v>
      </c>
      <c r="I15" s="48">
        <f t="shared" si="3"/>
        <v>225.20000000000002</v>
      </c>
    </row>
    <row r="16" spans="1:9" ht="15.75" x14ac:dyDescent="0.25">
      <c r="A16" s="8">
        <v>11</v>
      </c>
      <c r="B16" s="185" t="s">
        <v>635</v>
      </c>
      <c r="C16" s="6" t="s">
        <v>7</v>
      </c>
      <c r="D16" s="8">
        <v>1070</v>
      </c>
      <c r="E16" s="8">
        <v>0</v>
      </c>
      <c r="F16" s="8">
        <v>1070</v>
      </c>
      <c r="G16" s="70">
        <v>1070</v>
      </c>
      <c r="H16" s="47">
        <f t="shared" si="2"/>
        <v>107</v>
      </c>
      <c r="I16" s="48">
        <f t="shared" si="1"/>
        <v>104.8</v>
      </c>
    </row>
    <row r="17" spans="1:9" ht="15.75" x14ac:dyDescent="0.25">
      <c r="A17" s="8">
        <v>12</v>
      </c>
      <c r="B17" s="185" t="s">
        <v>636</v>
      </c>
      <c r="C17" s="6" t="s">
        <v>7</v>
      </c>
      <c r="D17" s="8">
        <v>1042</v>
      </c>
      <c r="E17" s="8">
        <v>0</v>
      </c>
      <c r="F17" s="8">
        <v>1042</v>
      </c>
      <c r="G17" s="70">
        <v>1042</v>
      </c>
      <c r="H17" s="47">
        <f t="shared" si="2"/>
        <v>104.19999999999999</v>
      </c>
      <c r="I17" s="48">
        <f t="shared" si="1"/>
        <v>101.99999999999999</v>
      </c>
    </row>
    <row r="18" spans="1:9" ht="15.75" x14ac:dyDescent="0.25">
      <c r="A18" s="8">
        <v>13</v>
      </c>
      <c r="B18" s="185" t="s">
        <v>637</v>
      </c>
      <c r="C18" s="6" t="s">
        <v>7</v>
      </c>
      <c r="D18" s="8">
        <v>753</v>
      </c>
      <c r="E18" s="8">
        <v>0</v>
      </c>
      <c r="F18" s="8">
        <v>753</v>
      </c>
      <c r="G18" s="70">
        <v>0</v>
      </c>
      <c r="H18" s="47">
        <f t="shared" si="2"/>
        <v>45.18</v>
      </c>
      <c r="I18" s="48">
        <f t="shared" si="1"/>
        <v>42.98</v>
      </c>
    </row>
    <row r="19" spans="1:9" ht="15.75" x14ac:dyDescent="0.25">
      <c r="A19" s="8">
        <v>14</v>
      </c>
      <c r="B19" s="185" t="s">
        <v>638</v>
      </c>
      <c r="C19" s="6" t="s">
        <v>7</v>
      </c>
      <c r="D19" s="8">
        <v>1120</v>
      </c>
      <c r="E19" s="8">
        <v>0</v>
      </c>
      <c r="F19" s="8">
        <v>428</v>
      </c>
      <c r="G19" s="70">
        <v>428</v>
      </c>
      <c r="H19" s="47">
        <f t="shared" si="2"/>
        <v>42.8</v>
      </c>
      <c r="I19" s="48">
        <f t="shared" si="1"/>
        <v>40.599999999999994</v>
      </c>
    </row>
    <row r="20" spans="1:9" ht="15.75" x14ac:dyDescent="0.25">
      <c r="A20" s="8">
        <v>15</v>
      </c>
      <c r="B20" s="185" t="s">
        <v>639</v>
      </c>
      <c r="C20" s="6" t="s">
        <v>7</v>
      </c>
      <c r="D20" s="8">
        <v>1914</v>
      </c>
      <c r="E20" s="8">
        <v>0</v>
      </c>
      <c r="F20" s="8">
        <v>988</v>
      </c>
      <c r="G20" s="70">
        <v>0</v>
      </c>
      <c r="H20" s="47">
        <f t="shared" si="2"/>
        <v>59.28</v>
      </c>
      <c r="I20" s="48">
        <f t="shared" si="1"/>
        <v>57.08</v>
      </c>
    </row>
    <row r="21" spans="1:9" ht="15.75" x14ac:dyDescent="0.25">
      <c r="A21" s="8">
        <v>16</v>
      </c>
      <c r="B21" s="185" t="s">
        <v>640</v>
      </c>
      <c r="C21" s="6" t="s">
        <v>7</v>
      </c>
      <c r="D21" s="8">
        <v>1054</v>
      </c>
      <c r="E21" s="8">
        <v>0</v>
      </c>
      <c r="F21" s="8">
        <v>541</v>
      </c>
      <c r="G21" s="70">
        <v>0</v>
      </c>
      <c r="H21" s="47">
        <f t="shared" si="2"/>
        <v>32.46</v>
      </c>
      <c r="I21" s="48">
        <f t="shared" si="1"/>
        <v>30.26</v>
      </c>
    </row>
    <row r="22" spans="1:9" ht="15.75" x14ac:dyDescent="0.25">
      <c r="A22" s="8">
        <v>17</v>
      </c>
      <c r="B22" s="185" t="s">
        <v>641</v>
      </c>
      <c r="C22" s="6" t="s">
        <v>7</v>
      </c>
      <c r="D22" s="8">
        <v>913</v>
      </c>
      <c r="E22" s="8">
        <v>0</v>
      </c>
      <c r="F22" s="8">
        <v>913</v>
      </c>
      <c r="G22" s="70">
        <v>913</v>
      </c>
      <c r="H22" s="47">
        <f t="shared" si="2"/>
        <v>91.300000000000011</v>
      </c>
      <c r="I22" s="48">
        <f t="shared" si="1"/>
        <v>89.100000000000009</v>
      </c>
    </row>
    <row r="23" spans="1:9" ht="15.75" x14ac:dyDescent="0.25">
      <c r="A23" s="8">
        <v>18</v>
      </c>
      <c r="B23" s="185" t="s">
        <v>642</v>
      </c>
      <c r="C23" s="6" t="s">
        <v>7</v>
      </c>
      <c r="D23" s="8">
        <v>2102</v>
      </c>
      <c r="E23" s="8">
        <v>0</v>
      </c>
      <c r="F23" s="8">
        <v>2102</v>
      </c>
      <c r="G23" s="70">
        <v>2102</v>
      </c>
      <c r="H23" s="47">
        <f t="shared" si="2"/>
        <v>210.2</v>
      </c>
      <c r="I23" s="48">
        <f t="shared" si="1"/>
        <v>208</v>
      </c>
    </row>
    <row r="24" spans="1:9" ht="15.75" x14ac:dyDescent="0.25">
      <c r="A24" s="8">
        <v>19</v>
      </c>
      <c r="B24" s="185" t="s">
        <v>643</v>
      </c>
      <c r="C24" s="6" t="s">
        <v>7</v>
      </c>
      <c r="D24" s="8">
        <v>1135</v>
      </c>
      <c r="E24" s="8">
        <v>0</v>
      </c>
      <c r="F24" s="8">
        <v>1135</v>
      </c>
      <c r="G24" s="70">
        <v>1135</v>
      </c>
      <c r="H24" s="47">
        <f t="shared" si="2"/>
        <v>113.5</v>
      </c>
      <c r="I24" s="48">
        <f t="shared" si="1"/>
        <v>111.3</v>
      </c>
    </row>
    <row r="25" spans="1:9" ht="15.75" x14ac:dyDescent="0.25">
      <c r="A25" s="8">
        <v>20</v>
      </c>
      <c r="B25" s="210" t="s">
        <v>892</v>
      </c>
      <c r="C25" s="115" t="s">
        <v>7</v>
      </c>
      <c r="D25" s="56">
        <v>544</v>
      </c>
      <c r="E25" s="8" t="str">
        <f>IF(D25&gt;5000,D25-5000," ")</f>
        <v xml:space="preserve"> </v>
      </c>
      <c r="F25" s="56">
        <v>326</v>
      </c>
      <c r="G25" s="56">
        <v>326</v>
      </c>
      <c r="H25" s="44">
        <f t="shared" ref="H25:H28" si="4">F25*0.06+G25*0.04</f>
        <v>32.6</v>
      </c>
      <c r="I25" s="48">
        <f t="shared" si="1"/>
        <v>30.400000000000002</v>
      </c>
    </row>
    <row r="26" spans="1:9" ht="15.75" x14ac:dyDescent="0.25">
      <c r="A26" s="8">
        <v>21</v>
      </c>
      <c r="B26" s="210" t="s">
        <v>893</v>
      </c>
      <c r="C26" s="115" t="s">
        <v>7</v>
      </c>
      <c r="D26" s="56">
        <v>626</v>
      </c>
      <c r="E26" s="8" t="str">
        <f>IF(D26&gt;5000,D26-5000," ")</f>
        <v xml:space="preserve"> </v>
      </c>
      <c r="F26" s="56">
        <v>626</v>
      </c>
      <c r="G26" s="56">
        <v>626</v>
      </c>
      <c r="H26" s="44">
        <f t="shared" si="4"/>
        <v>62.599999999999994</v>
      </c>
      <c r="I26" s="48">
        <f t="shared" si="1"/>
        <v>60.399999999999991</v>
      </c>
    </row>
    <row r="27" spans="1:9" ht="15.75" x14ac:dyDescent="0.25">
      <c r="A27" s="8">
        <v>22</v>
      </c>
      <c r="B27" s="5" t="s">
        <v>894</v>
      </c>
      <c r="C27" s="6" t="s">
        <v>7</v>
      </c>
      <c r="D27" s="56">
        <v>684</v>
      </c>
      <c r="E27" s="8"/>
      <c r="F27" s="56">
        <v>684</v>
      </c>
      <c r="G27" s="56">
        <v>684</v>
      </c>
      <c r="H27" s="44">
        <f t="shared" si="4"/>
        <v>68.400000000000006</v>
      </c>
      <c r="I27" s="48">
        <f t="shared" si="1"/>
        <v>66.2</v>
      </c>
    </row>
    <row r="28" spans="1:9" ht="15.75" x14ac:dyDescent="0.25">
      <c r="A28" s="8">
        <v>23</v>
      </c>
      <c r="B28" s="210" t="s">
        <v>895</v>
      </c>
      <c r="C28" s="115" t="s">
        <v>7</v>
      </c>
      <c r="D28" s="56">
        <v>602</v>
      </c>
      <c r="E28" s="8" t="str">
        <f>IF(D28&gt;5000,D28-5000," ")</f>
        <v xml:space="preserve"> </v>
      </c>
      <c r="F28" s="56">
        <v>278</v>
      </c>
      <c r="G28" s="56"/>
      <c r="H28" s="44">
        <f t="shared" si="4"/>
        <v>16.68</v>
      </c>
      <c r="I28" s="48">
        <f t="shared" si="1"/>
        <v>14.48</v>
      </c>
    </row>
    <row r="29" spans="1:9" ht="27" customHeight="1" x14ac:dyDescent="0.25">
      <c r="A29" s="215" t="s">
        <v>18</v>
      </c>
      <c r="B29" s="216"/>
      <c r="C29" s="217"/>
      <c r="D29" s="83">
        <f t="shared" ref="D29:H29" si="5">SUM(D6:D28)</f>
        <v>40480</v>
      </c>
      <c r="E29" s="83">
        <f t="shared" si="5"/>
        <v>3765</v>
      </c>
      <c r="F29" s="83">
        <f t="shared" si="5"/>
        <v>36825</v>
      </c>
      <c r="G29" s="83">
        <f t="shared" si="5"/>
        <v>28792</v>
      </c>
      <c r="H29" s="29">
        <f t="shared" si="5"/>
        <v>3398.83</v>
      </c>
      <c r="I29" s="17">
        <f>SUM(I6:I28)</f>
        <v>3348.23</v>
      </c>
    </row>
  </sheetData>
  <mergeCells count="2">
    <mergeCell ref="A29:C29"/>
    <mergeCell ref="A3:I4"/>
  </mergeCells>
  <conditionalFormatting sqref="B30:B1048576 B1:B2 B5 B13:B28 B7:B11">
    <cfRule type="duplicateValues" dxfId="10" priority="1710"/>
  </conditionalFormatting>
  <conditionalFormatting sqref="B12">
    <cfRule type="duplicateValues" dxfId="9" priority="1717"/>
  </conditionalFormatting>
  <conditionalFormatting sqref="B6">
    <cfRule type="duplicateValues" dxfId="8" priority="1719"/>
  </conditionalFormatting>
  <conditionalFormatting sqref="B6">
    <cfRule type="duplicateValues" dxfId="7" priority="1720"/>
    <cfRule type="duplicateValues" dxfId="6" priority="1721"/>
    <cfRule type="duplicateValues" dxfId="5" priority="1722"/>
  </conditionalFormatting>
  <conditionalFormatting sqref="B13:B1048576 B1:B5 B7:B11">
    <cfRule type="duplicateValues" dxfId="4" priority="1724"/>
    <cfRule type="duplicateValues" dxfId="3" priority="1725"/>
  </conditionalFormatting>
  <conditionalFormatting sqref="B13:B1048576 B1:B5 B7:B11">
    <cfRule type="duplicateValues" dxfId="2" priority="1734"/>
  </conditionalFormatting>
  <conditionalFormatting sqref="B1:B5 B7:B1048576">
    <cfRule type="duplicateValues" dxfId="1" priority="1739"/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2"/>
  <sheetViews>
    <sheetView tabSelected="1" workbookViewId="0">
      <selection activeCell="R16" sqref="R16"/>
    </sheetView>
  </sheetViews>
  <sheetFormatPr defaultRowHeight="15" x14ac:dyDescent="0.25"/>
  <cols>
    <col min="1" max="1" width="5.42578125" customWidth="1"/>
    <col min="2" max="2" width="6.42578125" customWidth="1"/>
    <col min="3" max="3" width="12.5703125" customWidth="1"/>
    <col min="4" max="4" width="11.85546875" customWidth="1"/>
    <col min="5" max="5" width="9.7109375" customWidth="1"/>
    <col min="6" max="6" width="9.140625" customWidth="1"/>
    <col min="7" max="7" width="9.7109375" customWidth="1"/>
    <col min="8" max="8" width="9.28515625" customWidth="1"/>
    <col min="9" max="9" width="15" customWidth="1"/>
  </cols>
  <sheetData>
    <row r="1" spans="2:16" ht="30.75" customHeight="1" x14ac:dyDescent="0.25"/>
    <row r="2" spans="2:16" ht="23.25" customHeight="1" x14ac:dyDescent="0.25">
      <c r="B2" s="214" t="s">
        <v>47</v>
      </c>
      <c r="C2" s="214"/>
      <c r="D2" s="214"/>
      <c r="E2" s="214"/>
      <c r="F2" s="214"/>
      <c r="G2" s="214"/>
      <c r="H2" s="214"/>
      <c r="I2" s="214"/>
    </row>
    <row r="3" spans="2:16" ht="22.5" customHeight="1" x14ac:dyDescent="0.25">
      <c r="B3" s="214"/>
      <c r="C3" s="214"/>
      <c r="D3" s="214"/>
      <c r="E3" s="214"/>
      <c r="F3" s="214"/>
      <c r="G3" s="214"/>
      <c r="H3" s="214"/>
      <c r="I3" s="214"/>
    </row>
    <row r="4" spans="2:16" ht="15" customHeight="1" x14ac:dyDescent="0.25">
      <c r="B4" s="224" t="s">
        <v>20</v>
      </c>
      <c r="C4" s="224" t="s">
        <v>2</v>
      </c>
      <c r="D4" s="224" t="s">
        <v>23</v>
      </c>
      <c r="E4" s="221" t="s">
        <v>3</v>
      </c>
      <c r="F4" s="222">
        <v>0.01</v>
      </c>
      <c r="G4" s="222">
        <v>0.06</v>
      </c>
      <c r="H4" s="222">
        <v>0.04</v>
      </c>
      <c r="I4" s="223" t="s">
        <v>5</v>
      </c>
    </row>
    <row r="5" spans="2:16" ht="15" customHeight="1" x14ac:dyDescent="0.25">
      <c r="B5" s="224"/>
      <c r="C5" s="224"/>
      <c r="D5" s="224"/>
      <c r="E5" s="221"/>
      <c r="F5" s="222"/>
      <c r="G5" s="222"/>
      <c r="H5" s="222"/>
      <c r="I5" s="223"/>
    </row>
    <row r="6" spans="2:16" x14ac:dyDescent="0.25">
      <c r="B6" s="224"/>
      <c r="C6" s="224"/>
      <c r="D6" s="224"/>
      <c r="E6" s="221"/>
      <c r="F6" s="222"/>
      <c r="G6" s="222"/>
      <c r="H6" s="222"/>
      <c r="I6" s="223"/>
    </row>
    <row r="7" spans="2:16" ht="20.100000000000001" customHeight="1" x14ac:dyDescent="0.25">
      <c r="B7" s="86">
        <v>1</v>
      </c>
      <c r="C7" s="87" t="s">
        <v>17</v>
      </c>
      <c r="D7" s="61">
        <v>37</v>
      </c>
      <c r="E7" s="61">
        <f>Ulcinj!D43</f>
        <v>77551</v>
      </c>
      <c r="F7" s="61">
        <f>Ulcinj!E43</f>
        <v>6479</v>
      </c>
      <c r="G7" s="61">
        <f>Ulcinj!F43</f>
        <v>67844</v>
      </c>
      <c r="H7" s="61">
        <f>Ulcinj!G43</f>
        <v>62524</v>
      </c>
      <c r="I7" s="88">
        <f>Ulcinj!$I$43</f>
        <v>6554.9900000000007</v>
      </c>
    </row>
    <row r="8" spans="2:16" ht="20.100000000000001" customHeight="1" x14ac:dyDescent="0.25">
      <c r="B8" s="86">
        <v>2</v>
      </c>
      <c r="C8" s="87" t="s">
        <v>12</v>
      </c>
      <c r="D8" s="61">
        <v>57</v>
      </c>
      <c r="E8" s="61">
        <f>Podgorica!D63</f>
        <v>142119</v>
      </c>
      <c r="F8" s="61">
        <f>Podgorica!E63</f>
        <v>30172</v>
      </c>
      <c r="G8" s="61">
        <f>Podgorica!F63</f>
        <v>132763</v>
      </c>
      <c r="H8" s="61">
        <f>Podgorica!G63</f>
        <v>111897</v>
      </c>
      <c r="I8" s="48">
        <f>Podgorica!$I$63</f>
        <v>12726.179999999997</v>
      </c>
    </row>
    <row r="9" spans="2:16" ht="20.100000000000001" customHeight="1" x14ac:dyDescent="0.25">
      <c r="B9" s="86">
        <v>3</v>
      </c>
      <c r="C9" s="87" t="s">
        <v>13</v>
      </c>
      <c r="D9" s="61">
        <v>100</v>
      </c>
      <c r="E9" s="61">
        <f>Tuzi!D106</f>
        <v>151754</v>
      </c>
      <c r="F9" s="61">
        <f>Tuzi!E106</f>
        <v>13700</v>
      </c>
      <c r="G9" s="61">
        <f>Tuzi!F106</f>
        <v>129833</v>
      </c>
      <c r="H9" s="61">
        <f>Tuzi!G106</f>
        <v>84839</v>
      </c>
      <c r="I9" s="48">
        <f>Tuzi!$I$106</f>
        <v>11157.239999999996</v>
      </c>
    </row>
    <row r="10" spans="2:16" ht="20.100000000000001" customHeight="1" x14ac:dyDescent="0.25">
      <c r="B10" s="86">
        <v>4</v>
      </c>
      <c r="C10" s="87" t="s">
        <v>30</v>
      </c>
      <c r="D10" s="61">
        <v>1</v>
      </c>
      <c r="E10" s="61">
        <f>'Kotor Pravna lica'!D7</f>
        <v>12367</v>
      </c>
      <c r="F10" s="61">
        <f>'Kotor Pravna lica'!E7</f>
        <v>7367</v>
      </c>
      <c r="G10" s="61">
        <f>'Kotor Pravna lica'!F7</f>
        <v>12367</v>
      </c>
      <c r="H10" s="61">
        <f>'Kotor Pravna lica'!G7</f>
        <v>7295</v>
      </c>
      <c r="I10" s="48">
        <f>'Kotor Pravna lica'!$J$7</f>
        <v>1202.3300000000002</v>
      </c>
    </row>
    <row r="11" spans="2:16" ht="20.100000000000001" customHeight="1" x14ac:dyDescent="0.25">
      <c r="B11" s="86">
        <v>5</v>
      </c>
      <c r="C11" s="87" t="s">
        <v>9</v>
      </c>
      <c r="D11" s="61">
        <v>81</v>
      </c>
      <c r="E11" s="61">
        <f>Danilovgrad!D87</f>
        <v>222969</v>
      </c>
      <c r="F11" s="61">
        <f>Danilovgrad!E87</f>
        <v>75130</v>
      </c>
      <c r="G11" s="61">
        <f>Danilovgrad!F87</f>
        <v>213843</v>
      </c>
      <c r="H11" s="61">
        <f>Danilovgrad!G87</f>
        <v>202333</v>
      </c>
      <c r="I11" s="48">
        <f>Danilovgrad!$I$87</f>
        <v>21492.600000000006</v>
      </c>
    </row>
    <row r="12" spans="2:16" ht="20.100000000000001" customHeight="1" x14ac:dyDescent="0.25">
      <c r="B12" s="86">
        <v>6</v>
      </c>
      <c r="C12" s="87" t="s">
        <v>16</v>
      </c>
      <c r="D12" s="61">
        <v>1</v>
      </c>
      <c r="E12" s="76">
        <f>'Cetinje pravna lica'!D6</f>
        <v>39500</v>
      </c>
      <c r="F12" s="76">
        <f>'Cetinje pravna lica'!E6</f>
        <v>34500</v>
      </c>
      <c r="G12" s="81">
        <f>'Cetinje pravna lica'!F6</f>
        <v>39500</v>
      </c>
      <c r="H12" s="76">
        <f>'Cetinje pravna lica'!G6</f>
        <v>39500</v>
      </c>
      <c r="I12" s="48">
        <f>'Cetinje pravna lica'!$I$6</f>
        <v>4284</v>
      </c>
    </row>
    <row r="13" spans="2:16" ht="20.100000000000001" customHeight="1" x14ac:dyDescent="0.25">
      <c r="B13" s="86">
        <v>7</v>
      </c>
      <c r="C13" s="87" t="s">
        <v>14</v>
      </c>
      <c r="D13" s="61">
        <v>242</v>
      </c>
      <c r="E13" s="64">
        <f>Nikšić!D242+64262</f>
        <v>705678</v>
      </c>
      <c r="F13" s="64">
        <f>Nikšić!E242+40268</f>
        <v>247213</v>
      </c>
      <c r="G13" s="64">
        <f>Nikšić!F242+64262</f>
        <v>682167</v>
      </c>
      <c r="H13" s="64">
        <f>Nikšić!G242+34744</f>
        <v>628970</v>
      </c>
      <c r="I13" s="48">
        <f>Nikšić!$I$242+5811.96</f>
        <v>68203.349999999991</v>
      </c>
      <c r="K13" s="37"/>
      <c r="L13" s="37"/>
      <c r="M13" s="37"/>
      <c r="N13" s="37"/>
      <c r="O13" s="37"/>
      <c r="P13" s="37"/>
    </row>
    <row r="14" spans="2:16" ht="20.100000000000001" customHeight="1" x14ac:dyDescent="0.25">
      <c r="B14" s="86">
        <v>8</v>
      </c>
      <c r="C14" s="87" t="s">
        <v>19</v>
      </c>
      <c r="D14" s="61">
        <v>39</v>
      </c>
      <c r="E14" s="61">
        <f>Berane!D45</f>
        <v>41778</v>
      </c>
      <c r="F14" s="61">
        <f>Berane!E45</f>
        <v>0</v>
      </c>
      <c r="G14" s="61">
        <f>Berane!F45</f>
        <v>41052</v>
      </c>
      <c r="H14" s="61">
        <f>Berane!G45</f>
        <v>29457</v>
      </c>
      <c r="I14" s="48">
        <f>Berane!$I$45</f>
        <v>3709.3199999999997</v>
      </c>
    </row>
    <row r="15" spans="2:16" ht="20.100000000000001" customHeight="1" x14ac:dyDescent="0.25">
      <c r="B15" s="86">
        <v>9</v>
      </c>
      <c r="C15" s="87" t="s">
        <v>21</v>
      </c>
      <c r="D15" s="61">
        <v>1</v>
      </c>
      <c r="E15" s="25">
        <f>Andrijevica!D6</f>
        <v>860</v>
      </c>
      <c r="F15" s="25">
        <f>Andrijevica!E6</f>
        <v>0</v>
      </c>
      <c r="G15" s="25">
        <f>Andrijevica!F6</f>
        <v>860</v>
      </c>
      <c r="H15" s="25">
        <f>Andrijevica!G6</f>
        <v>860</v>
      </c>
      <c r="I15" s="88">
        <f>Andrijevica!$I$7</f>
        <v>83.8</v>
      </c>
    </row>
    <row r="16" spans="2:16" ht="20.100000000000001" customHeight="1" x14ac:dyDescent="0.25">
      <c r="B16" s="86">
        <v>10</v>
      </c>
      <c r="C16" s="87" t="s">
        <v>22</v>
      </c>
      <c r="D16" s="61">
        <v>41</v>
      </c>
      <c r="E16" s="90">
        <f>Rožaje!D47</f>
        <v>57763</v>
      </c>
      <c r="F16" s="90">
        <f>Rožaje!E47</f>
        <v>5603</v>
      </c>
      <c r="G16" s="90">
        <f>Rožaje!F47</f>
        <v>50341.5</v>
      </c>
      <c r="H16" s="90">
        <f>Rožaje!G47</f>
        <v>46049.5</v>
      </c>
      <c r="I16" s="48">
        <f>Rožaje!$I$47</f>
        <v>4828.3000000000011</v>
      </c>
    </row>
    <row r="17" spans="2:12" ht="20.100000000000001" customHeight="1" x14ac:dyDescent="0.25">
      <c r="B17" s="86">
        <v>11</v>
      </c>
      <c r="C17" s="87" t="s">
        <v>7</v>
      </c>
      <c r="D17" s="61">
        <v>23</v>
      </c>
      <c r="E17" s="61">
        <f>Petnjica!D29</f>
        <v>40480</v>
      </c>
      <c r="F17" s="91">
        <f>Petnjica!E29</f>
        <v>3765</v>
      </c>
      <c r="G17" s="91">
        <f>Petnjica!F29</f>
        <v>36825</v>
      </c>
      <c r="H17" s="91">
        <f>Petnjica!G29</f>
        <v>28792</v>
      </c>
      <c r="I17" s="17">
        <f>Petnjica!$I$29</f>
        <v>3348.23</v>
      </c>
    </row>
    <row r="18" spans="2:12" ht="20.100000000000001" customHeight="1" x14ac:dyDescent="0.25">
      <c r="B18" s="86">
        <v>12</v>
      </c>
      <c r="C18" s="87" t="s">
        <v>6</v>
      </c>
      <c r="D18" s="61">
        <v>145</v>
      </c>
      <c r="E18" s="61">
        <f>'Bijelo Polje'!D150</f>
        <v>210369</v>
      </c>
      <c r="F18" s="61">
        <f>'Bijelo Polje'!E150</f>
        <v>15484</v>
      </c>
      <c r="G18" s="61">
        <f>'Bijelo Polje'!F150</f>
        <v>188602</v>
      </c>
      <c r="H18" s="61">
        <f>'Bijelo Polje'!G150</f>
        <v>167156</v>
      </c>
      <c r="I18" s="48">
        <f>'Bijelo Polje'!$I$150</f>
        <v>17838.200000000004</v>
      </c>
    </row>
    <row r="19" spans="2:12" ht="20.100000000000001" customHeight="1" x14ac:dyDescent="0.25">
      <c r="B19" s="86">
        <v>13</v>
      </c>
      <c r="C19" s="87" t="s">
        <v>10</v>
      </c>
      <c r="D19" s="61">
        <v>7</v>
      </c>
      <c r="E19" s="64">
        <f>Mojkovac!D13</f>
        <v>4347</v>
      </c>
      <c r="F19" s="64">
        <f>Mojkovac!E13</f>
        <v>0</v>
      </c>
      <c r="G19" s="64">
        <f>Mojkovac!F13</f>
        <v>3912</v>
      </c>
      <c r="H19" s="64">
        <f>Mojkovac!G13</f>
        <v>3032</v>
      </c>
      <c r="I19" s="88">
        <f>Mojkovac!$I$13</f>
        <v>340.59999999999997</v>
      </c>
    </row>
    <row r="20" spans="2:12" s="82" customFormat="1" ht="20.100000000000001" customHeight="1" x14ac:dyDescent="0.25">
      <c r="B20" s="86">
        <v>14</v>
      </c>
      <c r="C20" s="87" t="s">
        <v>11</v>
      </c>
      <c r="D20" s="61">
        <v>103</v>
      </c>
      <c r="E20" s="136">
        <f>Pljevlja!D109</f>
        <v>144465.5</v>
      </c>
      <c r="F20" s="61">
        <f>Pljevlja!E109</f>
        <v>9081</v>
      </c>
      <c r="G20" s="61">
        <f>Pljevlja!F109</f>
        <v>137465.5</v>
      </c>
      <c r="H20" s="61">
        <f>Pljevlja!G109</f>
        <v>126896.5</v>
      </c>
      <c r="I20" s="88">
        <f>Pljevlja!$I$109</f>
        <v>13185.799999999997</v>
      </c>
      <c r="L20" s="89"/>
    </row>
    <row r="21" spans="2:12" s="82" customFormat="1" ht="20.100000000000001" customHeight="1" x14ac:dyDescent="0.25">
      <c r="B21" s="86">
        <v>15</v>
      </c>
      <c r="C21" s="87" t="s">
        <v>15</v>
      </c>
      <c r="D21" s="61">
        <v>5</v>
      </c>
      <c r="E21" s="25">
        <f>Žabljak!D11</f>
        <v>9873</v>
      </c>
      <c r="F21" s="25">
        <f>Žabljak!E11</f>
        <v>0</v>
      </c>
      <c r="G21" s="25">
        <f>Žabljak!F11</f>
        <v>8795</v>
      </c>
      <c r="H21" s="25">
        <f>Žabljak!G11</f>
        <v>8795</v>
      </c>
      <c r="I21" s="88">
        <f>Žabljak!$I$11</f>
        <v>868.49999999999989</v>
      </c>
    </row>
    <row r="22" spans="2:12" s="37" customFormat="1" ht="32.25" customHeight="1" x14ac:dyDescent="0.25">
      <c r="B22" s="219" t="s">
        <v>18</v>
      </c>
      <c r="C22" s="220"/>
      <c r="D22" s="41">
        <f>SUM(D7:D21)</f>
        <v>883</v>
      </c>
      <c r="E22" s="42">
        <f>SUM(E7:E21)</f>
        <v>1861873.5</v>
      </c>
      <c r="F22" s="41">
        <f t="shared" ref="F22" si="0">SUM(F7:F21)</f>
        <v>448494</v>
      </c>
      <c r="G22" s="41">
        <f>SUM(G7:G21)</f>
        <v>1746170</v>
      </c>
      <c r="H22" s="41">
        <f>SUM(H7:H21)</f>
        <v>1548396</v>
      </c>
      <c r="I22" s="43">
        <f>SUM(I7:I21)</f>
        <v>169823.44000000003</v>
      </c>
    </row>
  </sheetData>
  <mergeCells count="10">
    <mergeCell ref="B2:I3"/>
    <mergeCell ref="I4:I6"/>
    <mergeCell ref="B4:B6"/>
    <mergeCell ref="C4:C6"/>
    <mergeCell ref="D4:D6"/>
    <mergeCell ref="B22:C22"/>
    <mergeCell ref="E4:E6"/>
    <mergeCell ref="F4:F6"/>
    <mergeCell ref="H4:H6"/>
    <mergeCell ref="G4:G6"/>
  </mergeCells>
  <conditionalFormatting sqref="C4:D4">
    <cfRule type="duplicateValues" dxfId="0" priority="3"/>
  </conditionalFormatting>
  <pageMargins left="0.98425196850393704" right="0.98425196850393704" top="0.98425196850393704" bottom="0.98425196850393704" header="0.51181102362204722" footer="0.51181102362204722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1"/>
  <sheetViews>
    <sheetView workbookViewId="0">
      <selection activeCell="C1" sqref="C1:C1048576"/>
    </sheetView>
  </sheetViews>
  <sheetFormatPr defaultRowHeight="15" x14ac:dyDescent="0.25"/>
  <cols>
    <col min="1" max="1" width="6.42578125" style="1" customWidth="1"/>
    <col min="2" max="2" width="22.42578125" customWidth="1"/>
    <col min="3" max="3" width="10.5703125" customWidth="1"/>
    <col min="4" max="4" width="8.28515625" bestFit="1" customWidth="1"/>
    <col min="5" max="5" width="5.7109375" customWidth="1"/>
    <col min="6" max="7" width="5" bestFit="1" customWidth="1"/>
    <col min="8" max="8" width="12" bestFit="1" customWidth="1"/>
    <col min="9" max="9" width="13.28515625" customWidth="1"/>
  </cols>
  <sheetData>
    <row r="3" spans="1:9" ht="15" customHeight="1" x14ac:dyDescent="0.25">
      <c r="A3" s="214" t="s">
        <v>33</v>
      </c>
      <c r="B3" s="214"/>
      <c r="C3" s="214"/>
      <c r="D3" s="214"/>
      <c r="E3" s="214"/>
      <c r="F3" s="214"/>
      <c r="G3" s="214"/>
      <c r="H3" s="214"/>
      <c r="I3" s="214"/>
    </row>
    <row r="4" spans="1:9" ht="34.5" customHeight="1" x14ac:dyDescent="0.25">
      <c r="A4" s="214"/>
      <c r="B4" s="214"/>
      <c r="C4" s="214"/>
      <c r="D4" s="214"/>
      <c r="E4" s="214"/>
      <c r="F4" s="214"/>
      <c r="G4" s="214"/>
      <c r="H4" s="214"/>
      <c r="I4" s="214"/>
    </row>
    <row r="5" spans="1:9" ht="37.5" customHeight="1" x14ac:dyDescent="0.25">
      <c r="A5" s="62" t="s">
        <v>0</v>
      </c>
      <c r="B5" s="10" t="s">
        <v>1</v>
      </c>
      <c r="C5" s="10" t="s">
        <v>2</v>
      </c>
      <c r="D5" s="13" t="s">
        <v>3</v>
      </c>
      <c r="E5" s="13">
        <v>0.01</v>
      </c>
      <c r="F5" s="13">
        <v>0.06</v>
      </c>
      <c r="G5" s="13">
        <v>0.04</v>
      </c>
      <c r="H5" s="14" t="s">
        <v>26</v>
      </c>
      <c r="I5" s="14" t="s">
        <v>5</v>
      </c>
    </row>
    <row r="6" spans="1:9" ht="15.75" x14ac:dyDescent="0.25">
      <c r="A6" s="34">
        <v>1</v>
      </c>
      <c r="B6" s="54" t="s">
        <v>340</v>
      </c>
      <c r="C6" s="33" t="s">
        <v>15</v>
      </c>
      <c r="D6" s="34">
        <v>1685</v>
      </c>
      <c r="E6" s="8">
        <v>0</v>
      </c>
      <c r="F6" s="8">
        <v>885</v>
      </c>
      <c r="G6" s="70">
        <v>885</v>
      </c>
      <c r="H6" s="47">
        <f t="shared" ref="H6:H10" si="0">E6*0.01+F6*0.06+G6*0.04</f>
        <v>88.5</v>
      </c>
      <c r="I6" s="17">
        <f>H6-2.2</f>
        <v>86.3</v>
      </c>
    </row>
    <row r="7" spans="1:9" ht="15.75" x14ac:dyDescent="0.25">
      <c r="A7" s="34">
        <v>2</v>
      </c>
      <c r="B7" s="54" t="s">
        <v>341</v>
      </c>
      <c r="C7" s="33" t="s">
        <v>15</v>
      </c>
      <c r="D7" s="34">
        <v>1399</v>
      </c>
      <c r="E7" s="8">
        <v>0</v>
      </c>
      <c r="F7" s="8">
        <v>1399</v>
      </c>
      <c r="G7" s="70">
        <v>1399</v>
      </c>
      <c r="H7" s="47">
        <f t="shared" si="0"/>
        <v>139.9</v>
      </c>
      <c r="I7" s="17">
        <f t="shared" ref="I7:I10" si="1">H7-2.2</f>
        <v>137.70000000000002</v>
      </c>
    </row>
    <row r="8" spans="1:9" ht="15.75" x14ac:dyDescent="0.25">
      <c r="A8" s="34">
        <v>3</v>
      </c>
      <c r="B8" s="54" t="s">
        <v>342</v>
      </c>
      <c r="C8" s="33" t="s">
        <v>15</v>
      </c>
      <c r="D8" s="34">
        <v>4480</v>
      </c>
      <c r="E8" s="8">
        <v>0</v>
      </c>
      <c r="F8" s="8">
        <v>4480</v>
      </c>
      <c r="G8" s="70">
        <v>4480</v>
      </c>
      <c r="H8" s="47">
        <f t="shared" si="0"/>
        <v>448</v>
      </c>
      <c r="I8" s="17">
        <f t="shared" si="1"/>
        <v>445.8</v>
      </c>
    </row>
    <row r="9" spans="1:9" ht="15.75" x14ac:dyDescent="0.25">
      <c r="A9" s="34">
        <v>4</v>
      </c>
      <c r="B9" s="54" t="s">
        <v>343</v>
      </c>
      <c r="C9" s="33" t="s">
        <v>15</v>
      </c>
      <c r="D9" s="34">
        <v>1815</v>
      </c>
      <c r="E9" s="8">
        <v>0</v>
      </c>
      <c r="F9" s="8">
        <v>1815</v>
      </c>
      <c r="G9" s="70">
        <v>1815</v>
      </c>
      <c r="H9" s="47">
        <f t="shared" si="0"/>
        <v>181.5</v>
      </c>
      <c r="I9" s="17">
        <f t="shared" si="1"/>
        <v>179.3</v>
      </c>
    </row>
    <row r="10" spans="1:9" ht="15.75" x14ac:dyDescent="0.25">
      <c r="A10" s="34">
        <v>5</v>
      </c>
      <c r="B10" s="54" t="s">
        <v>344</v>
      </c>
      <c r="C10" s="33" t="s">
        <v>15</v>
      </c>
      <c r="D10" s="34">
        <v>494</v>
      </c>
      <c r="E10" s="8">
        <v>0</v>
      </c>
      <c r="F10" s="8">
        <v>216</v>
      </c>
      <c r="G10" s="70">
        <v>216</v>
      </c>
      <c r="H10" s="47">
        <f t="shared" si="0"/>
        <v>21.6</v>
      </c>
      <c r="I10" s="17">
        <f t="shared" si="1"/>
        <v>19.400000000000002</v>
      </c>
    </row>
    <row r="11" spans="1:9" ht="33" customHeight="1" x14ac:dyDescent="0.25">
      <c r="A11" s="215" t="s">
        <v>18</v>
      </c>
      <c r="B11" s="216"/>
      <c r="C11" s="217"/>
      <c r="D11" s="51">
        <f t="shared" ref="D11:H11" si="2">SUM(D6:D10)</f>
        <v>9873</v>
      </c>
      <c r="E11" s="51">
        <f t="shared" si="2"/>
        <v>0</v>
      </c>
      <c r="F11" s="51">
        <f t="shared" si="2"/>
        <v>8795</v>
      </c>
      <c r="G11" s="51">
        <f t="shared" si="2"/>
        <v>8795</v>
      </c>
      <c r="H11" s="29">
        <f t="shared" si="2"/>
        <v>879.5</v>
      </c>
      <c r="I11" s="17">
        <f>SUM(I6:I10)</f>
        <v>868.49999999999989</v>
      </c>
    </row>
  </sheetData>
  <mergeCells count="2">
    <mergeCell ref="A11:C11"/>
    <mergeCell ref="A3:I4"/>
  </mergeCells>
  <conditionalFormatting sqref="B1:B1048576">
    <cfRule type="duplicateValues" dxfId="167" priority="1367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4"/>
  <sheetViews>
    <sheetView workbookViewId="0">
      <selection activeCell="D1" sqref="D1:D1048576"/>
    </sheetView>
  </sheetViews>
  <sheetFormatPr defaultRowHeight="16.5" x14ac:dyDescent="0.3"/>
  <cols>
    <col min="1" max="1" width="6.140625" style="2" customWidth="1"/>
    <col min="2" max="2" width="27" style="40" customWidth="1"/>
    <col min="3" max="3" width="7.85546875" style="37" bestFit="1" customWidth="1"/>
    <col min="4" max="4" width="9.5703125" style="37" bestFit="1" customWidth="1"/>
    <col min="5" max="7" width="7.5703125" style="37" bestFit="1" customWidth="1"/>
    <col min="8" max="8" width="12" style="55" bestFit="1" customWidth="1"/>
    <col min="9" max="9" width="14.42578125" customWidth="1"/>
  </cols>
  <sheetData>
    <row r="2" spans="1:9" ht="16.5" customHeight="1" x14ac:dyDescent="0.25">
      <c r="A2" s="214" t="s">
        <v>34</v>
      </c>
      <c r="B2" s="214"/>
      <c r="C2" s="214"/>
      <c r="D2" s="214"/>
      <c r="E2" s="214"/>
      <c r="F2" s="214"/>
      <c r="G2" s="214"/>
      <c r="H2" s="214"/>
      <c r="I2" s="214"/>
    </row>
    <row r="3" spans="1:9" ht="27" customHeight="1" x14ac:dyDescent="0.25">
      <c r="A3" s="214"/>
      <c r="B3" s="214"/>
      <c r="C3" s="214"/>
      <c r="D3" s="214"/>
      <c r="E3" s="214"/>
      <c r="F3" s="214"/>
      <c r="G3" s="214"/>
      <c r="H3" s="214"/>
      <c r="I3" s="214"/>
    </row>
    <row r="4" spans="1:9" ht="39.75" customHeight="1" x14ac:dyDescent="0.25">
      <c r="A4" s="58" t="s">
        <v>0</v>
      </c>
      <c r="B4" s="177" t="s">
        <v>1</v>
      </c>
      <c r="C4" s="59" t="s">
        <v>2</v>
      </c>
      <c r="D4" s="58" t="s">
        <v>3</v>
      </c>
      <c r="E4" s="58">
        <v>0.01</v>
      </c>
      <c r="F4" s="58">
        <v>0.06</v>
      </c>
      <c r="G4" s="58">
        <v>0.04</v>
      </c>
      <c r="H4" s="60" t="s">
        <v>26</v>
      </c>
      <c r="I4" s="14" t="s">
        <v>5</v>
      </c>
    </row>
    <row r="5" spans="1:9" ht="15.75" x14ac:dyDescent="0.25">
      <c r="A5" s="8">
        <v>1</v>
      </c>
      <c r="B5" s="178" t="s">
        <v>112</v>
      </c>
      <c r="C5" s="36" t="s">
        <v>14</v>
      </c>
      <c r="D5" s="36">
        <v>4905</v>
      </c>
      <c r="E5" s="36">
        <v>0</v>
      </c>
      <c r="F5" s="36">
        <v>4905</v>
      </c>
      <c r="G5" s="36">
        <v>4905</v>
      </c>
      <c r="H5" s="47">
        <f t="shared" ref="H5:H67" si="0">E5*0.01+F5*0.06+G5*0.04</f>
        <v>490.5</v>
      </c>
      <c r="I5" s="17">
        <f>H5-2.2</f>
        <v>488.3</v>
      </c>
    </row>
    <row r="6" spans="1:9" ht="15.75" x14ac:dyDescent="0.25">
      <c r="A6" s="8">
        <v>2</v>
      </c>
      <c r="B6" s="178" t="s">
        <v>113</v>
      </c>
      <c r="C6" s="36" t="s">
        <v>14</v>
      </c>
      <c r="D6" s="36">
        <v>1450</v>
      </c>
      <c r="E6" s="36">
        <v>0</v>
      </c>
      <c r="F6" s="36">
        <v>1450</v>
      </c>
      <c r="G6" s="36">
        <v>710</v>
      </c>
      <c r="H6" s="47">
        <f t="shared" si="0"/>
        <v>115.4</v>
      </c>
      <c r="I6" s="17">
        <f t="shared" ref="I6:I80" si="1">H6-2.2</f>
        <v>113.2</v>
      </c>
    </row>
    <row r="7" spans="1:9" ht="15.75" x14ac:dyDescent="0.25">
      <c r="A7" s="8">
        <v>3</v>
      </c>
      <c r="B7" s="178" t="s">
        <v>114</v>
      </c>
      <c r="C7" s="36" t="s">
        <v>14</v>
      </c>
      <c r="D7" s="36">
        <v>428</v>
      </c>
      <c r="E7" s="36">
        <v>0</v>
      </c>
      <c r="F7" s="36">
        <v>428</v>
      </c>
      <c r="G7" s="36">
        <v>0</v>
      </c>
      <c r="H7" s="47">
        <f t="shared" si="0"/>
        <v>25.68</v>
      </c>
      <c r="I7" s="17">
        <f t="shared" si="1"/>
        <v>23.48</v>
      </c>
    </row>
    <row r="8" spans="1:9" ht="15.75" x14ac:dyDescent="0.25">
      <c r="A8" s="8">
        <v>4</v>
      </c>
      <c r="B8" s="178" t="s">
        <v>115</v>
      </c>
      <c r="C8" s="36" t="s">
        <v>14</v>
      </c>
      <c r="D8" s="36">
        <v>872</v>
      </c>
      <c r="E8" s="36">
        <v>0</v>
      </c>
      <c r="F8" s="36">
        <v>872</v>
      </c>
      <c r="G8" s="36">
        <v>872</v>
      </c>
      <c r="H8" s="47">
        <f t="shared" si="0"/>
        <v>87.2</v>
      </c>
      <c r="I8" s="17">
        <f t="shared" si="1"/>
        <v>85</v>
      </c>
    </row>
    <row r="9" spans="1:9" ht="15.75" x14ac:dyDescent="0.25">
      <c r="A9" s="8">
        <v>5</v>
      </c>
      <c r="B9" s="178" t="s">
        <v>116</v>
      </c>
      <c r="C9" s="36" t="s">
        <v>14</v>
      </c>
      <c r="D9" s="36">
        <v>2441</v>
      </c>
      <c r="E9" s="36">
        <v>0</v>
      </c>
      <c r="F9" s="36">
        <v>2441</v>
      </c>
      <c r="G9" s="36">
        <v>1275</v>
      </c>
      <c r="H9" s="47">
        <f t="shared" si="0"/>
        <v>197.46</v>
      </c>
      <c r="I9" s="17">
        <f t="shared" si="1"/>
        <v>195.26000000000002</v>
      </c>
    </row>
    <row r="10" spans="1:9" ht="15.75" x14ac:dyDescent="0.25">
      <c r="A10" s="8">
        <v>6</v>
      </c>
      <c r="B10" s="178" t="s">
        <v>117</v>
      </c>
      <c r="C10" s="36" t="s">
        <v>14</v>
      </c>
      <c r="D10" s="36">
        <v>10397</v>
      </c>
      <c r="E10" s="36">
        <v>5397</v>
      </c>
      <c r="F10" s="36">
        <v>10397</v>
      </c>
      <c r="G10" s="36">
        <v>10397</v>
      </c>
      <c r="H10" s="47">
        <f t="shared" si="0"/>
        <v>1093.67</v>
      </c>
      <c r="I10" s="17">
        <f t="shared" si="1"/>
        <v>1091.47</v>
      </c>
    </row>
    <row r="11" spans="1:9" ht="15.75" x14ac:dyDescent="0.25">
      <c r="A11" s="8">
        <v>7</v>
      </c>
      <c r="B11" s="178" t="s">
        <v>118</v>
      </c>
      <c r="C11" s="36" t="s">
        <v>14</v>
      </c>
      <c r="D11" s="36">
        <v>688</v>
      </c>
      <c r="E11" s="36">
        <v>0</v>
      </c>
      <c r="F11" s="36">
        <v>348</v>
      </c>
      <c r="G11" s="36">
        <v>348</v>
      </c>
      <c r="H11" s="47">
        <f t="shared" si="0"/>
        <v>34.799999999999997</v>
      </c>
      <c r="I11" s="17">
        <f t="shared" si="1"/>
        <v>32.599999999999994</v>
      </c>
    </row>
    <row r="12" spans="1:9" ht="15.75" x14ac:dyDescent="0.25">
      <c r="A12" s="8">
        <v>8</v>
      </c>
      <c r="B12" s="178" t="s">
        <v>119</v>
      </c>
      <c r="C12" s="36" t="s">
        <v>14</v>
      </c>
      <c r="D12" s="36">
        <v>557</v>
      </c>
      <c r="E12" s="36">
        <v>0</v>
      </c>
      <c r="F12" s="36">
        <v>557</v>
      </c>
      <c r="G12" s="36">
        <v>557</v>
      </c>
      <c r="H12" s="47">
        <f t="shared" si="0"/>
        <v>55.7</v>
      </c>
      <c r="I12" s="17">
        <f t="shared" si="1"/>
        <v>53.5</v>
      </c>
    </row>
    <row r="13" spans="1:9" ht="15.75" x14ac:dyDescent="0.25">
      <c r="A13" s="8">
        <v>9</v>
      </c>
      <c r="B13" s="178" t="s">
        <v>120</v>
      </c>
      <c r="C13" s="36" t="s">
        <v>14</v>
      </c>
      <c r="D13" s="36">
        <v>466</v>
      </c>
      <c r="E13" s="36">
        <v>0</v>
      </c>
      <c r="F13" s="36">
        <v>466</v>
      </c>
      <c r="G13" s="36">
        <v>466</v>
      </c>
      <c r="H13" s="47">
        <f t="shared" si="0"/>
        <v>46.599999999999994</v>
      </c>
      <c r="I13" s="17">
        <f t="shared" si="1"/>
        <v>44.399999999999991</v>
      </c>
    </row>
    <row r="14" spans="1:9" ht="15.75" x14ac:dyDescent="0.25">
      <c r="A14" s="8">
        <v>10</v>
      </c>
      <c r="B14" s="178" t="s">
        <v>121</v>
      </c>
      <c r="C14" s="36" t="s">
        <v>14</v>
      </c>
      <c r="D14" s="36">
        <v>894</v>
      </c>
      <c r="E14" s="36">
        <v>0</v>
      </c>
      <c r="F14" s="36">
        <v>475</v>
      </c>
      <c r="G14" s="36">
        <v>0</v>
      </c>
      <c r="H14" s="47">
        <f t="shared" si="0"/>
        <v>28.5</v>
      </c>
      <c r="I14" s="17">
        <f t="shared" si="1"/>
        <v>26.3</v>
      </c>
    </row>
    <row r="15" spans="1:9" ht="15.75" x14ac:dyDescent="0.25">
      <c r="A15" s="8">
        <v>11</v>
      </c>
      <c r="B15" s="178" t="s">
        <v>122</v>
      </c>
      <c r="C15" s="36" t="s">
        <v>14</v>
      </c>
      <c r="D15" s="36">
        <v>936</v>
      </c>
      <c r="E15" s="36">
        <v>0</v>
      </c>
      <c r="F15" s="36">
        <v>936</v>
      </c>
      <c r="G15" s="36">
        <v>936</v>
      </c>
      <c r="H15" s="47">
        <f t="shared" si="0"/>
        <v>93.6</v>
      </c>
      <c r="I15" s="17">
        <f t="shared" si="1"/>
        <v>91.399999999999991</v>
      </c>
    </row>
    <row r="16" spans="1:9" ht="15.75" x14ac:dyDescent="0.25">
      <c r="A16" s="8">
        <v>12</v>
      </c>
      <c r="B16" s="178" t="s">
        <v>123</v>
      </c>
      <c r="C16" s="36" t="s">
        <v>14</v>
      </c>
      <c r="D16" s="36">
        <v>1800</v>
      </c>
      <c r="E16" s="36">
        <v>0</v>
      </c>
      <c r="F16" s="36">
        <v>900</v>
      </c>
      <c r="G16" s="36">
        <v>900</v>
      </c>
      <c r="H16" s="47">
        <f t="shared" si="0"/>
        <v>90</v>
      </c>
      <c r="I16" s="17">
        <f t="shared" si="1"/>
        <v>87.8</v>
      </c>
    </row>
    <row r="17" spans="1:9" ht="15.75" x14ac:dyDescent="0.25">
      <c r="A17" s="8">
        <v>13</v>
      </c>
      <c r="B17" s="178" t="s">
        <v>124</v>
      </c>
      <c r="C17" s="36" t="s">
        <v>14</v>
      </c>
      <c r="D17" s="36">
        <v>1003</v>
      </c>
      <c r="E17" s="36">
        <v>0</v>
      </c>
      <c r="F17" s="36">
        <v>446</v>
      </c>
      <c r="G17" s="36">
        <v>446</v>
      </c>
      <c r="H17" s="47">
        <f t="shared" si="0"/>
        <v>44.599999999999994</v>
      </c>
      <c r="I17" s="17">
        <f t="shared" si="1"/>
        <v>42.399999999999991</v>
      </c>
    </row>
    <row r="18" spans="1:9" ht="15.75" x14ac:dyDescent="0.25">
      <c r="A18" s="8">
        <v>14</v>
      </c>
      <c r="B18" s="178" t="s">
        <v>125</v>
      </c>
      <c r="C18" s="36" t="s">
        <v>14</v>
      </c>
      <c r="D18" s="36">
        <v>660</v>
      </c>
      <c r="E18" s="36">
        <v>0</v>
      </c>
      <c r="F18" s="36">
        <v>660</v>
      </c>
      <c r="G18" s="36">
        <v>660</v>
      </c>
      <c r="H18" s="47">
        <f t="shared" si="0"/>
        <v>66</v>
      </c>
      <c r="I18" s="17">
        <f t="shared" si="1"/>
        <v>63.8</v>
      </c>
    </row>
    <row r="19" spans="1:9" ht="15.75" x14ac:dyDescent="0.25">
      <c r="A19" s="8">
        <v>15</v>
      </c>
      <c r="B19" s="178" t="s">
        <v>126</v>
      </c>
      <c r="C19" s="36" t="s">
        <v>14</v>
      </c>
      <c r="D19" s="36">
        <v>515</v>
      </c>
      <c r="E19" s="36">
        <v>0</v>
      </c>
      <c r="F19" s="36">
        <v>515</v>
      </c>
      <c r="G19" s="36">
        <v>515</v>
      </c>
      <c r="H19" s="47">
        <f t="shared" si="0"/>
        <v>51.5</v>
      </c>
      <c r="I19" s="17">
        <f t="shared" si="1"/>
        <v>49.3</v>
      </c>
    </row>
    <row r="20" spans="1:9" ht="15.75" x14ac:dyDescent="0.25">
      <c r="A20" s="8">
        <v>16</v>
      </c>
      <c r="B20" s="178" t="s">
        <v>127</v>
      </c>
      <c r="C20" s="36" t="s">
        <v>14</v>
      </c>
      <c r="D20" s="36">
        <v>827</v>
      </c>
      <c r="E20" s="36">
        <v>0</v>
      </c>
      <c r="F20" s="36">
        <v>827</v>
      </c>
      <c r="G20" s="36">
        <v>827</v>
      </c>
      <c r="H20" s="47">
        <f t="shared" si="0"/>
        <v>82.699999999999989</v>
      </c>
      <c r="I20" s="17">
        <f t="shared" si="1"/>
        <v>80.499999999999986</v>
      </c>
    </row>
    <row r="21" spans="1:9" ht="15.75" x14ac:dyDescent="0.25">
      <c r="A21" s="8">
        <v>17</v>
      </c>
      <c r="B21" s="178" t="s">
        <v>128</v>
      </c>
      <c r="C21" s="36" t="s">
        <v>14</v>
      </c>
      <c r="D21" s="36">
        <v>1041</v>
      </c>
      <c r="E21" s="36">
        <v>0</v>
      </c>
      <c r="F21" s="36">
        <v>1041</v>
      </c>
      <c r="G21" s="36">
        <v>1041</v>
      </c>
      <c r="H21" s="47">
        <f t="shared" si="0"/>
        <v>104.1</v>
      </c>
      <c r="I21" s="17">
        <f t="shared" si="1"/>
        <v>101.89999999999999</v>
      </c>
    </row>
    <row r="22" spans="1:9" ht="15.75" x14ac:dyDescent="0.25">
      <c r="A22" s="8">
        <v>18</v>
      </c>
      <c r="B22" s="178" t="s">
        <v>129</v>
      </c>
      <c r="C22" s="36" t="s">
        <v>14</v>
      </c>
      <c r="D22" s="36">
        <v>1200</v>
      </c>
      <c r="E22" s="36">
        <v>0</v>
      </c>
      <c r="F22" s="36">
        <v>1200</v>
      </c>
      <c r="G22" s="36">
        <v>1200</v>
      </c>
      <c r="H22" s="47">
        <f t="shared" si="0"/>
        <v>120</v>
      </c>
      <c r="I22" s="17">
        <f t="shared" si="1"/>
        <v>117.8</v>
      </c>
    </row>
    <row r="23" spans="1:9" ht="15.75" x14ac:dyDescent="0.25">
      <c r="A23" s="8">
        <v>19</v>
      </c>
      <c r="B23" s="178" t="s">
        <v>130</v>
      </c>
      <c r="C23" s="36" t="s">
        <v>14</v>
      </c>
      <c r="D23" s="36">
        <v>834</v>
      </c>
      <c r="E23" s="36">
        <v>0</v>
      </c>
      <c r="F23" s="36">
        <v>834</v>
      </c>
      <c r="G23" s="36">
        <v>834</v>
      </c>
      <c r="H23" s="47">
        <f t="shared" si="0"/>
        <v>83.4</v>
      </c>
      <c r="I23" s="17">
        <f t="shared" si="1"/>
        <v>81.2</v>
      </c>
    </row>
    <row r="24" spans="1:9" ht="15.75" x14ac:dyDescent="0.25">
      <c r="A24" s="8">
        <v>20</v>
      </c>
      <c r="B24" s="178" t="s">
        <v>131</v>
      </c>
      <c r="C24" s="36" t="s">
        <v>14</v>
      </c>
      <c r="D24" s="36">
        <v>458</v>
      </c>
      <c r="E24" s="36">
        <v>0</v>
      </c>
      <c r="F24" s="36">
        <v>458</v>
      </c>
      <c r="G24" s="36">
        <v>458</v>
      </c>
      <c r="H24" s="47">
        <f t="shared" si="0"/>
        <v>45.8</v>
      </c>
      <c r="I24" s="17">
        <f t="shared" si="1"/>
        <v>43.599999999999994</v>
      </c>
    </row>
    <row r="25" spans="1:9" ht="15.75" x14ac:dyDescent="0.25">
      <c r="A25" s="8">
        <v>21</v>
      </c>
      <c r="B25" s="178" t="s">
        <v>132</v>
      </c>
      <c r="C25" s="36" t="s">
        <v>14</v>
      </c>
      <c r="D25" s="36">
        <v>430</v>
      </c>
      <c r="E25" s="36">
        <v>0</v>
      </c>
      <c r="F25" s="36">
        <v>203</v>
      </c>
      <c r="G25" s="36">
        <v>0</v>
      </c>
      <c r="H25" s="47">
        <f t="shared" si="0"/>
        <v>12.18</v>
      </c>
      <c r="I25" s="17">
        <f t="shared" si="1"/>
        <v>9.98</v>
      </c>
    </row>
    <row r="26" spans="1:9" ht="15.75" x14ac:dyDescent="0.25">
      <c r="A26" s="8">
        <v>22</v>
      </c>
      <c r="B26" s="178" t="s">
        <v>133</v>
      </c>
      <c r="C26" s="36" t="s">
        <v>14</v>
      </c>
      <c r="D26" s="36">
        <v>477</v>
      </c>
      <c r="E26" s="36">
        <v>0</v>
      </c>
      <c r="F26" s="36">
        <v>245</v>
      </c>
      <c r="G26" s="36">
        <v>0</v>
      </c>
      <c r="H26" s="47">
        <f t="shared" si="0"/>
        <v>14.7</v>
      </c>
      <c r="I26" s="17">
        <f t="shared" si="1"/>
        <v>12.5</v>
      </c>
    </row>
    <row r="27" spans="1:9" ht="15.75" x14ac:dyDescent="0.25">
      <c r="A27" s="8">
        <v>23</v>
      </c>
      <c r="B27" s="178" t="s">
        <v>134</v>
      </c>
      <c r="C27" s="36" t="s">
        <v>14</v>
      </c>
      <c r="D27" s="36">
        <v>900</v>
      </c>
      <c r="E27" s="36">
        <v>0</v>
      </c>
      <c r="F27" s="36">
        <v>900</v>
      </c>
      <c r="G27" s="36">
        <v>900</v>
      </c>
      <c r="H27" s="47">
        <f t="shared" si="0"/>
        <v>90</v>
      </c>
      <c r="I27" s="17">
        <f t="shared" si="1"/>
        <v>87.8</v>
      </c>
    </row>
    <row r="28" spans="1:9" ht="15.75" x14ac:dyDescent="0.25">
      <c r="A28" s="8">
        <v>24</v>
      </c>
      <c r="B28" s="178" t="s">
        <v>135</v>
      </c>
      <c r="C28" s="36" t="s">
        <v>14</v>
      </c>
      <c r="D28" s="36">
        <v>2027</v>
      </c>
      <c r="E28" s="36">
        <v>0</v>
      </c>
      <c r="F28" s="36">
        <v>976</v>
      </c>
      <c r="G28" s="36">
        <v>976</v>
      </c>
      <c r="H28" s="47">
        <f t="shared" si="0"/>
        <v>97.6</v>
      </c>
      <c r="I28" s="17">
        <f t="shared" si="1"/>
        <v>95.399999999999991</v>
      </c>
    </row>
    <row r="29" spans="1:9" ht="15.75" x14ac:dyDescent="0.25">
      <c r="A29" s="8">
        <v>25</v>
      </c>
      <c r="B29" s="178" t="s">
        <v>136</v>
      </c>
      <c r="C29" s="36" t="s">
        <v>14</v>
      </c>
      <c r="D29" s="36">
        <v>1976</v>
      </c>
      <c r="E29" s="36">
        <v>0</v>
      </c>
      <c r="F29" s="36">
        <v>1976</v>
      </c>
      <c r="G29" s="36">
        <v>1976</v>
      </c>
      <c r="H29" s="47">
        <f t="shared" si="0"/>
        <v>197.60000000000002</v>
      </c>
      <c r="I29" s="17">
        <f t="shared" si="1"/>
        <v>195.40000000000003</v>
      </c>
    </row>
    <row r="30" spans="1:9" ht="15.75" x14ac:dyDescent="0.25">
      <c r="A30" s="8">
        <v>26</v>
      </c>
      <c r="B30" s="178" t="s">
        <v>137</v>
      </c>
      <c r="C30" s="36" t="s">
        <v>14</v>
      </c>
      <c r="D30" s="36">
        <v>569</v>
      </c>
      <c r="E30" s="36">
        <v>0</v>
      </c>
      <c r="F30" s="36">
        <v>264</v>
      </c>
      <c r="G30" s="36">
        <v>264</v>
      </c>
      <c r="H30" s="47">
        <f t="shared" si="0"/>
        <v>26.4</v>
      </c>
      <c r="I30" s="17">
        <f t="shared" si="1"/>
        <v>24.2</v>
      </c>
    </row>
    <row r="31" spans="1:9" ht="15.75" x14ac:dyDescent="0.25">
      <c r="A31" s="8">
        <v>27</v>
      </c>
      <c r="B31" s="178" t="s">
        <v>138</v>
      </c>
      <c r="C31" s="36" t="s">
        <v>14</v>
      </c>
      <c r="D31" s="36">
        <v>677</v>
      </c>
      <c r="E31" s="36">
        <v>0</v>
      </c>
      <c r="F31" s="36">
        <v>478</v>
      </c>
      <c r="G31" s="36">
        <v>478</v>
      </c>
      <c r="H31" s="47">
        <f t="shared" si="0"/>
        <v>47.8</v>
      </c>
      <c r="I31" s="17">
        <f t="shared" si="1"/>
        <v>45.599999999999994</v>
      </c>
    </row>
    <row r="32" spans="1:9" ht="15.75" x14ac:dyDescent="0.25">
      <c r="A32" s="8">
        <v>28</v>
      </c>
      <c r="B32" s="178" t="s">
        <v>139</v>
      </c>
      <c r="C32" s="36" t="s">
        <v>14</v>
      </c>
      <c r="D32" s="36">
        <v>36010</v>
      </c>
      <c r="E32" s="36">
        <v>31010</v>
      </c>
      <c r="F32" s="36">
        <v>36010</v>
      </c>
      <c r="G32" s="36">
        <v>36010</v>
      </c>
      <c r="H32" s="47">
        <f t="shared" si="0"/>
        <v>3911.1</v>
      </c>
      <c r="I32" s="17">
        <f t="shared" si="1"/>
        <v>3908.9</v>
      </c>
    </row>
    <row r="33" spans="1:9" ht="15.75" x14ac:dyDescent="0.25">
      <c r="A33" s="8">
        <v>29</v>
      </c>
      <c r="B33" s="178" t="s">
        <v>140</v>
      </c>
      <c r="C33" s="36" t="s">
        <v>14</v>
      </c>
      <c r="D33" s="36">
        <v>7305</v>
      </c>
      <c r="E33" s="36">
        <v>2305</v>
      </c>
      <c r="F33" s="36">
        <v>7305</v>
      </c>
      <c r="G33" s="36">
        <v>7305</v>
      </c>
      <c r="H33" s="47">
        <f t="shared" si="0"/>
        <v>753.55</v>
      </c>
      <c r="I33" s="17">
        <f t="shared" si="1"/>
        <v>751.34999999999991</v>
      </c>
    </row>
    <row r="34" spans="1:9" ht="15.75" x14ac:dyDescent="0.25">
      <c r="A34" s="8">
        <v>30</v>
      </c>
      <c r="B34" s="178" t="s">
        <v>141</v>
      </c>
      <c r="C34" s="36" t="s">
        <v>14</v>
      </c>
      <c r="D34" s="36">
        <v>416</v>
      </c>
      <c r="E34" s="36">
        <v>0</v>
      </c>
      <c r="F34" s="36">
        <v>184</v>
      </c>
      <c r="G34" s="36">
        <v>184</v>
      </c>
      <c r="H34" s="47">
        <f t="shared" si="0"/>
        <v>18.399999999999999</v>
      </c>
      <c r="I34" s="17">
        <f t="shared" si="1"/>
        <v>16.2</v>
      </c>
    </row>
    <row r="35" spans="1:9" ht="15.75" x14ac:dyDescent="0.25">
      <c r="A35" s="8">
        <v>31</v>
      </c>
      <c r="B35" s="178" t="s">
        <v>142</v>
      </c>
      <c r="C35" s="36" t="s">
        <v>14</v>
      </c>
      <c r="D35" s="36">
        <v>1439</v>
      </c>
      <c r="E35" s="36">
        <v>0</v>
      </c>
      <c r="F35" s="36">
        <v>1439</v>
      </c>
      <c r="G35" s="36">
        <v>1439</v>
      </c>
      <c r="H35" s="47">
        <f t="shared" si="0"/>
        <v>143.9</v>
      </c>
      <c r="I35" s="17">
        <f t="shared" si="1"/>
        <v>141.70000000000002</v>
      </c>
    </row>
    <row r="36" spans="1:9" ht="15.75" x14ac:dyDescent="0.25">
      <c r="A36" s="8">
        <v>32</v>
      </c>
      <c r="B36" s="178" t="s">
        <v>143</v>
      </c>
      <c r="C36" s="36" t="s">
        <v>14</v>
      </c>
      <c r="D36" s="36">
        <v>1771</v>
      </c>
      <c r="E36" s="36">
        <v>0</v>
      </c>
      <c r="F36" s="36">
        <v>1771</v>
      </c>
      <c r="G36" s="36">
        <v>1771</v>
      </c>
      <c r="H36" s="47">
        <f t="shared" si="0"/>
        <v>177.1</v>
      </c>
      <c r="I36" s="17">
        <f t="shared" si="1"/>
        <v>174.9</v>
      </c>
    </row>
    <row r="37" spans="1:9" ht="15.75" x14ac:dyDescent="0.25">
      <c r="A37" s="8">
        <v>33</v>
      </c>
      <c r="B37" s="178" t="s">
        <v>144</v>
      </c>
      <c r="C37" s="36" t="s">
        <v>14</v>
      </c>
      <c r="D37" s="36">
        <v>1066</v>
      </c>
      <c r="E37" s="36">
        <v>0</v>
      </c>
      <c r="F37" s="36">
        <v>1066</v>
      </c>
      <c r="G37" s="36">
        <v>1066</v>
      </c>
      <c r="H37" s="47">
        <f t="shared" si="0"/>
        <v>106.6</v>
      </c>
      <c r="I37" s="17">
        <f t="shared" si="1"/>
        <v>104.39999999999999</v>
      </c>
    </row>
    <row r="38" spans="1:9" ht="15.75" x14ac:dyDescent="0.25">
      <c r="A38" s="8">
        <v>34</v>
      </c>
      <c r="B38" s="178" t="s">
        <v>145</v>
      </c>
      <c r="C38" s="36" t="s">
        <v>14</v>
      </c>
      <c r="D38" s="36">
        <v>1950</v>
      </c>
      <c r="E38" s="36">
        <v>0</v>
      </c>
      <c r="F38" s="36">
        <v>1950</v>
      </c>
      <c r="G38" s="36">
        <v>1950</v>
      </c>
      <c r="H38" s="47">
        <f t="shared" si="0"/>
        <v>195</v>
      </c>
      <c r="I38" s="17">
        <f t="shared" si="1"/>
        <v>192.8</v>
      </c>
    </row>
    <row r="39" spans="1:9" ht="15.75" x14ac:dyDescent="0.25">
      <c r="A39" s="8">
        <v>35</v>
      </c>
      <c r="B39" s="178" t="s">
        <v>146</v>
      </c>
      <c r="C39" s="36" t="s">
        <v>14</v>
      </c>
      <c r="D39" s="36">
        <v>2270</v>
      </c>
      <c r="E39" s="36">
        <v>0</v>
      </c>
      <c r="F39" s="36">
        <v>2270</v>
      </c>
      <c r="G39" s="36">
        <v>2270</v>
      </c>
      <c r="H39" s="47">
        <f t="shared" si="0"/>
        <v>227</v>
      </c>
      <c r="I39" s="17">
        <f t="shared" si="1"/>
        <v>224.8</v>
      </c>
    </row>
    <row r="40" spans="1:9" ht="15.75" x14ac:dyDescent="0.25">
      <c r="A40" s="8">
        <v>36</v>
      </c>
      <c r="B40" s="178" t="s">
        <v>147</v>
      </c>
      <c r="C40" s="36" t="s">
        <v>14</v>
      </c>
      <c r="D40" s="36">
        <v>649</v>
      </c>
      <c r="E40" s="36">
        <v>0</v>
      </c>
      <c r="F40" s="36">
        <v>649</v>
      </c>
      <c r="G40" s="36">
        <v>649</v>
      </c>
      <c r="H40" s="47">
        <f t="shared" si="0"/>
        <v>64.900000000000006</v>
      </c>
      <c r="I40" s="17">
        <f t="shared" si="1"/>
        <v>62.7</v>
      </c>
    </row>
    <row r="41" spans="1:9" ht="15.75" x14ac:dyDescent="0.25">
      <c r="A41" s="8">
        <v>37</v>
      </c>
      <c r="B41" s="178" t="s">
        <v>148</v>
      </c>
      <c r="C41" s="36" t="s">
        <v>14</v>
      </c>
      <c r="D41" s="36">
        <v>1021</v>
      </c>
      <c r="E41" s="36">
        <v>0</v>
      </c>
      <c r="F41" s="36">
        <v>518</v>
      </c>
      <c r="G41" s="36">
        <v>0</v>
      </c>
      <c r="H41" s="47">
        <f t="shared" si="0"/>
        <v>31.08</v>
      </c>
      <c r="I41" s="17">
        <f t="shared" si="1"/>
        <v>28.88</v>
      </c>
    </row>
    <row r="42" spans="1:9" ht="15.75" x14ac:dyDescent="0.25">
      <c r="A42" s="8">
        <v>38</v>
      </c>
      <c r="B42" s="178" t="s">
        <v>149</v>
      </c>
      <c r="C42" s="36" t="s">
        <v>14</v>
      </c>
      <c r="D42" s="36">
        <v>494</v>
      </c>
      <c r="E42" s="36">
        <v>0</v>
      </c>
      <c r="F42" s="36">
        <v>494</v>
      </c>
      <c r="G42" s="36">
        <v>494</v>
      </c>
      <c r="H42" s="47">
        <f t="shared" si="0"/>
        <v>49.400000000000006</v>
      </c>
      <c r="I42" s="17">
        <f t="shared" si="1"/>
        <v>47.2</v>
      </c>
    </row>
    <row r="43" spans="1:9" ht="15.75" x14ac:dyDescent="0.25">
      <c r="A43" s="8">
        <v>39</v>
      </c>
      <c r="B43" s="178" t="s">
        <v>150</v>
      </c>
      <c r="C43" s="36" t="s">
        <v>14</v>
      </c>
      <c r="D43" s="36">
        <v>506</v>
      </c>
      <c r="E43" s="36">
        <v>0</v>
      </c>
      <c r="F43" s="36">
        <v>506</v>
      </c>
      <c r="G43" s="36">
        <v>506</v>
      </c>
      <c r="H43" s="47">
        <f t="shared" si="0"/>
        <v>50.6</v>
      </c>
      <c r="I43" s="17">
        <f t="shared" si="1"/>
        <v>48.4</v>
      </c>
    </row>
    <row r="44" spans="1:9" ht="15.75" x14ac:dyDescent="0.25">
      <c r="A44" s="8">
        <v>40</v>
      </c>
      <c r="B44" s="178" t="s">
        <v>151</v>
      </c>
      <c r="C44" s="36" t="s">
        <v>14</v>
      </c>
      <c r="D44" s="36">
        <v>847</v>
      </c>
      <c r="E44" s="36">
        <v>0</v>
      </c>
      <c r="F44" s="36">
        <v>847</v>
      </c>
      <c r="G44" s="36">
        <v>847</v>
      </c>
      <c r="H44" s="47">
        <f t="shared" si="0"/>
        <v>84.7</v>
      </c>
      <c r="I44" s="17">
        <f t="shared" si="1"/>
        <v>82.5</v>
      </c>
    </row>
    <row r="45" spans="1:9" ht="15.75" x14ac:dyDescent="0.25">
      <c r="A45" s="8">
        <v>41</v>
      </c>
      <c r="B45" s="178" t="s">
        <v>152</v>
      </c>
      <c r="C45" s="36" t="s">
        <v>14</v>
      </c>
      <c r="D45" s="36">
        <v>460</v>
      </c>
      <c r="E45" s="36">
        <v>0</v>
      </c>
      <c r="F45" s="36">
        <v>460</v>
      </c>
      <c r="G45" s="36">
        <v>460</v>
      </c>
      <c r="H45" s="47">
        <f t="shared" si="0"/>
        <v>46</v>
      </c>
      <c r="I45" s="17">
        <f t="shared" si="1"/>
        <v>43.8</v>
      </c>
    </row>
    <row r="46" spans="1:9" ht="15.75" x14ac:dyDescent="0.25">
      <c r="A46" s="8">
        <v>42</v>
      </c>
      <c r="B46" s="178" t="s">
        <v>153</v>
      </c>
      <c r="C46" s="36" t="s">
        <v>14</v>
      </c>
      <c r="D46" s="36">
        <v>567</v>
      </c>
      <c r="E46" s="36">
        <v>0</v>
      </c>
      <c r="F46" s="36">
        <v>567</v>
      </c>
      <c r="G46" s="36">
        <v>567</v>
      </c>
      <c r="H46" s="47">
        <f t="shared" si="0"/>
        <v>56.699999999999996</v>
      </c>
      <c r="I46" s="17">
        <f t="shared" si="1"/>
        <v>54.499999999999993</v>
      </c>
    </row>
    <row r="47" spans="1:9" ht="15.75" x14ac:dyDescent="0.25">
      <c r="A47" s="8">
        <v>43</v>
      </c>
      <c r="B47" s="178" t="s">
        <v>154</v>
      </c>
      <c r="C47" s="36" t="s">
        <v>14</v>
      </c>
      <c r="D47" s="36">
        <v>536</v>
      </c>
      <c r="E47" s="36">
        <v>0</v>
      </c>
      <c r="F47" s="36">
        <v>536</v>
      </c>
      <c r="G47" s="36">
        <v>240</v>
      </c>
      <c r="H47" s="47">
        <f t="shared" si="0"/>
        <v>41.76</v>
      </c>
      <c r="I47" s="17">
        <f t="shared" si="1"/>
        <v>39.559999999999995</v>
      </c>
    </row>
    <row r="48" spans="1:9" ht="15.75" x14ac:dyDescent="0.25">
      <c r="A48" s="8">
        <v>44</v>
      </c>
      <c r="B48" s="178" t="s">
        <v>155</v>
      </c>
      <c r="C48" s="36" t="s">
        <v>14</v>
      </c>
      <c r="D48" s="36">
        <v>1072</v>
      </c>
      <c r="E48" s="36">
        <v>0</v>
      </c>
      <c r="F48" s="36">
        <v>1072</v>
      </c>
      <c r="G48" s="36">
        <v>1072</v>
      </c>
      <c r="H48" s="47">
        <f t="shared" si="0"/>
        <v>107.19999999999999</v>
      </c>
      <c r="I48" s="17">
        <f t="shared" si="1"/>
        <v>104.99999999999999</v>
      </c>
    </row>
    <row r="49" spans="1:9" ht="15.75" x14ac:dyDescent="0.25">
      <c r="A49" s="8">
        <v>45</v>
      </c>
      <c r="B49" s="178" t="s">
        <v>156</v>
      </c>
      <c r="C49" s="36" t="s">
        <v>14</v>
      </c>
      <c r="D49" s="36">
        <v>3048</v>
      </c>
      <c r="E49" s="36">
        <v>0</v>
      </c>
      <c r="F49" s="36">
        <v>3048</v>
      </c>
      <c r="G49" s="36">
        <v>3048</v>
      </c>
      <c r="H49" s="47">
        <f t="shared" si="0"/>
        <v>304.8</v>
      </c>
      <c r="I49" s="17">
        <f t="shared" si="1"/>
        <v>302.60000000000002</v>
      </c>
    </row>
    <row r="50" spans="1:9" ht="15.75" x14ac:dyDescent="0.25">
      <c r="A50" s="8">
        <v>46</v>
      </c>
      <c r="B50" s="178" t="s">
        <v>157</v>
      </c>
      <c r="C50" s="36" t="s">
        <v>14</v>
      </c>
      <c r="D50" s="36">
        <v>996</v>
      </c>
      <c r="E50" s="36">
        <v>0</v>
      </c>
      <c r="F50" s="36">
        <v>996</v>
      </c>
      <c r="G50" s="36">
        <v>490</v>
      </c>
      <c r="H50" s="47">
        <f t="shared" si="0"/>
        <v>79.36</v>
      </c>
      <c r="I50" s="17">
        <f t="shared" si="1"/>
        <v>77.16</v>
      </c>
    </row>
    <row r="51" spans="1:9" ht="15.75" x14ac:dyDescent="0.25">
      <c r="A51" s="8">
        <v>47</v>
      </c>
      <c r="B51" s="178" t="s">
        <v>158</v>
      </c>
      <c r="C51" s="36" t="s">
        <v>14</v>
      </c>
      <c r="D51" s="36">
        <v>1403</v>
      </c>
      <c r="E51" s="36">
        <v>0</v>
      </c>
      <c r="F51" s="36">
        <v>1403</v>
      </c>
      <c r="G51" s="36">
        <v>0</v>
      </c>
      <c r="H51" s="47">
        <f t="shared" si="0"/>
        <v>84.179999999999993</v>
      </c>
      <c r="I51" s="17">
        <f t="shared" si="1"/>
        <v>81.97999999999999</v>
      </c>
    </row>
    <row r="52" spans="1:9" ht="15.75" x14ac:dyDescent="0.25">
      <c r="A52" s="8">
        <v>48</v>
      </c>
      <c r="B52" s="178" t="s">
        <v>159</v>
      </c>
      <c r="C52" s="36" t="s">
        <v>14</v>
      </c>
      <c r="D52" s="36">
        <v>6315</v>
      </c>
      <c r="E52" s="36">
        <v>1315</v>
      </c>
      <c r="F52" s="36">
        <v>6315</v>
      </c>
      <c r="G52" s="36">
        <v>6315</v>
      </c>
      <c r="H52" s="47">
        <f t="shared" si="0"/>
        <v>644.65</v>
      </c>
      <c r="I52" s="17">
        <f t="shared" si="1"/>
        <v>642.44999999999993</v>
      </c>
    </row>
    <row r="53" spans="1:9" ht="15.75" x14ac:dyDescent="0.25">
      <c r="A53" s="8">
        <v>49</v>
      </c>
      <c r="B53" s="178" t="s">
        <v>160</v>
      </c>
      <c r="C53" s="36" t="s">
        <v>14</v>
      </c>
      <c r="D53" s="36">
        <v>707</v>
      </c>
      <c r="E53" s="36">
        <v>0</v>
      </c>
      <c r="F53" s="36">
        <v>707</v>
      </c>
      <c r="G53" s="36">
        <v>0</v>
      </c>
      <c r="H53" s="47">
        <f t="shared" si="0"/>
        <v>42.42</v>
      </c>
      <c r="I53" s="17">
        <f t="shared" si="1"/>
        <v>40.22</v>
      </c>
    </row>
    <row r="54" spans="1:9" ht="15.75" x14ac:dyDescent="0.25">
      <c r="A54" s="8">
        <v>50</v>
      </c>
      <c r="B54" s="178" t="s">
        <v>161</v>
      </c>
      <c r="C54" s="36" t="s">
        <v>14</v>
      </c>
      <c r="D54" s="36">
        <v>2445</v>
      </c>
      <c r="E54" s="36">
        <v>0</v>
      </c>
      <c r="F54" s="36">
        <v>2445</v>
      </c>
      <c r="G54" s="36">
        <v>2445</v>
      </c>
      <c r="H54" s="47">
        <f t="shared" si="0"/>
        <v>244.5</v>
      </c>
      <c r="I54" s="17">
        <f t="shared" si="1"/>
        <v>242.3</v>
      </c>
    </row>
    <row r="55" spans="1:9" ht="15.75" x14ac:dyDescent="0.25">
      <c r="A55" s="8">
        <v>51</v>
      </c>
      <c r="B55" s="178" t="s">
        <v>162</v>
      </c>
      <c r="C55" s="36" t="s">
        <v>14</v>
      </c>
      <c r="D55" s="36">
        <v>6680</v>
      </c>
      <c r="E55" s="36">
        <v>1680</v>
      </c>
      <c r="F55" s="36">
        <v>6680</v>
      </c>
      <c r="G55" s="36">
        <v>6680</v>
      </c>
      <c r="H55" s="47">
        <f t="shared" si="0"/>
        <v>684.8</v>
      </c>
      <c r="I55" s="17">
        <f t="shared" si="1"/>
        <v>682.59999999999991</v>
      </c>
    </row>
    <row r="56" spans="1:9" ht="15.75" x14ac:dyDescent="0.25">
      <c r="A56" s="8">
        <v>52</v>
      </c>
      <c r="B56" s="178" t="s">
        <v>163</v>
      </c>
      <c r="C56" s="36" t="s">
        <v>14</v>
      </c>
      <c r="D56" s="36">
        <v>586</v>
      </c>
      <c r="E56" s="36">
        <v>0</v>
      </c>
      <c r="F56" s="36">
        <v>586</v>
      </c>
      <c r="G56" s="36">
        <v>586</v>
      </c>
      <c r="H56" s="47">
        <f t="shared" si="0"/>
        <v>58.599999999999994</v>
      </c>
      <c r="I56" s="17">
        <f t="shared" si="1"/>
        <v>56.399999999999991</v>
      </c>
    </row>
    <row r="57" spans="1:9" ht="15.75" x14ac:dyDescent="0.25">
      <c r="A57" s="8">
        <v>53</v>
      </c>
      <c r="B57" s="178" t="s">
        <v>164</v>
      </c>
      <c r="C57" s="36" t="s">
        <v>14</v>
      </c>
      <c r="D57" s="36">
        <v>2375</v>
      </c>
      <c r="E57" s="36">
        <v>0</v>
      </c>
      <c r="F57" s="36">
        <v>2375</v>
      </c>
      <c r="G57" s="36">
        <v>2375</v>
      </c>
      <c r="H57" s="47">
        <f t="shared" si="0"/>
        <v>237.5</v>
      </c>
      <c r="I57" s="17">
        <f t="shared" si="1"/>
        <v>235.3</v>
      </c>
    </row>
    <row r="58" spans="1:9" ht="15.75" x14ac:dyDescent="0.25">
      <c r="A58" s="8">
        <v>54</v>
      </c>
      <c r="B58" s="178" t="s">
        <v>165</v>
      </c>
      <c r="C58" s="36" t="s">
        <v>14</v>
      </c>
      <c r="D58" s="36">
        <v>5480</v>
      </c>
      <c r="E58" s="36">
        <v>480</v>
      </c>
      <c r="F58" s="36">
        <v>5480</v>
      </c>
      <c r="G58" s="36">
        <v>5480</v>
      </c>
      <c r="H58" s="47">
        <f t="shared" si="0"/>
        <v>552.80000000000007</v>
      </c>
      <c r="I58" s="17">
        <f t="shared" si="1"/>
        <v>550.6</v>
      </c>
    </row>
    <row r="59" spans="1:9" ht="15.75" x14ac:dyDescent="0.25">
      <c r="A59" s="8">
        <v>55</v>
      </c>
      <c r="B59" s="178" t="s">
        <v>166</v>
      </c>
      <c r="C59" s="36" t="s">
        <v>14</v>
      </c>
      <c r="D59" s="36">
        <v>698</v>
      </c>
      <c r="E59" s="36">
        <v>0</v>
      </c>
      <c r="F59" s="36">
        <v>698</v>
      </c>
      <c r="G59" s="36">
        <v>698</v>
      </c>
      <c r="H59" s="47">
        <f t="shared" si="0"/>
        <v>69.8</v>
      </c>
      <c r="I59" s="17">
        <f t="shared" si="1"/>
        <v>67.599999999999994</v>
      </c>
    </row>
    <row r="60" spans="1:9" ht="15.75" x14ac:dyDescent="0.25">
      <c r="A60" s="8">
        <v>56</v>
      </c>
      <c r="B60" s="178" t="s">
        <v>167</v>
      </c>
      <c r="C60" s="36" t="s">
        <v>14</v>
      </c>
      <c r="D60" s="36">
        <v>614</v>
      </c>
      <c r="E60" s="36">
        <v>0</v>
      </c>
      <c r="F60" s="36">
        <v>301</v>
      </c>
      <c r="G60" s="36">
        <v>301</v>
      </c>
      <c r="H60" s="47">
        <f t="shared" si="0"/>
        <v>30.1</v>
      </c>
      <c r="I60" s="17">
        <f t="shared" si="1"/>
        <v>27.900000000000002</v>
      </c>
    </row>
    <row r="61" spans="1:9" ht="15.75" x14ac:dyDescent="0.25">
      <c r="A61" s="8">
        <v>57</v>
      </c>
      <c r="B61" s="178" t="s">
        <v>168</v>
      </c>
      <c r="C61" s="36" t="s">
        <v>14</v>
      </c>
      <c r="D61" s="36">
        <v>17320</v>
      </c>
      <c r="E61" s="36">
        <v>12320</v>
      </c>
      <c r="F61" s="36">
        <v>17320</v>
      </c>
      <c r="G61" s="36">
        <v>17320</v>
      </c>
      <c r="H61" s="47">
        <f t="shared" si="0"/>
        <v>1855.2000000000003</v>
      </c>
      <c r="I61" s="17">
        <f t="shared" si="1"/>
        <v>1853.0000000000002</v>
      </c>
    </row>
    <row r="62" spans="1:9" ht="15.75" x14ac:dyDescent="0.25">
      <c r="A62" s="8">
        <v>58</v>
      </c>
      <c r="B62" s="178" t="s">
        <v>169</v>
      </c>
      <c r="C62" s="36" t="s">
        <v>14</v>
      </c>
      <c r="D62" s="36">
        <v>685</v>
      </c>
      <c r="E62" s="36">
        <v>0</v>
      </c>
      <c r="F62" s="36">
        <v>685</v>
      </c>
      <c r="G62" s="36">
        <v>685</v>
      </c>
      <c r="H62" s="47">
        <f t="shared" si="0"/>
        <v>68.5</v>
      </c>
      <c r="I62" s="17">
        <f t="shared" si="1"/>
        <v>66.3</v>
      </c>
    </row>
    <row r="63" spans="1:9" ht="15.75" x14ac:dyDescent="0.25">
      <c r="A63" s="8">
        <v>59</v>
      </c>
      <c r="B63" s="178" t="s">
        <v>170</v>
      </c>
      <c r="C63" s="36" t="s">
        <v>14</v>
      </c>
      <c r="D63" s="36">
        <v>408</v>
      </c>
      <c r="E63" s="36">
        <v>0</v>
      </c>
      <c r="F63" s="36">
        <v>408</v>
      </c>
      <c r="G63" s="36">
        <v>408</v>
      </c>
      <c r="H63" s="47">
        <f t="shared" si="0"/>
        <v>40.799999999999997</v>
      </c>
      <c r="I63" s="17">
        <f t="shared" si="1"/>
        <v>38.599999999999994</v>
      </c>
    </row>
    <row r="64" spans="1:9" ht="15.75" x14ac:dyDescent="0.25">
      <c r="A64" s="8">
        <v>60</v>
      </c>
      <c r="B64" s="178" t="s">
        <v>171</v>
      </c>
      <c r="C64" s="36" t="s">
        <v>14</v>
      </c>
      <c r="D64" s="36">
        <v>1849</v>
      </c>
      <c r="E64" s="36">
        <v>0</v>
      </c>
      <c r="F64" s="36">
        <v>1849</v>
      </c>
      <c r="G64" s="36">
        <v>1849</v>
      </c>
      <c r="H64" s="47">
        <f t="shared" si="0"/>
        <v>184.9</v>
      </c>
      <c r="I64" s="17">
        <f t="shared" si="1"/>
        <v>182.70000000000002</v>
      </c>
    </row>
    <row r="65" spans="1:9" ht="15.75" x14ac:dyDescent="0.25">
      <c r="A65" s="8">
        <v>61</v>
      </c>
      <c r="B65" s="178" t="s">
        <v>172</v>
      </c>
      <c r="C65" s="36" t="s">
        <v>14</v>
      </c>
      <c r="D65" s="36">
        <v>616</v>
      </c>
      <c r="E65" s="36">
        <v>0</v>
      </c>
      <c r="F65" s="36">
        <v>373</v>
      </c>
      <c r="G65" s="36">
        <v>373</v>
      </c>
      <c r="H65" s="47">
        <f t="shared" si="0"/>
        <v>37.299999999999997</v>
      </c>
      <c r="I65" s="17">
        <f t="shared" si="1"/>
        <v>35.099999999999994</v>
      </c>
    </row>
    <row r="66" spans="1:9" ht="15.75" x14ac:dyDescent="0.25">
      <c r="A66" s="8">
        <v>62</v>
      </c>
      <c r="B66" s="178" t="s">
        <v>173</v>
      </c>
      <c r="C66" s="36" t="s">
        <v>14</v>
      </c>
      <c r="D66" s="36">
        <v>6557</v>
      </c>
      <c r="E66" s="36">
        <v>1557</v>
      </c>
      <c r="F66" s="36">
        <v>6557</v>
      </c>
      <c r="G66" s="36">
        <v>6557</v>
      </c>
      <c r="H66" s="47">
        <f t="shared" si="0"/>
        <v>671.27</v>
      </c>
      <c r="I66" s="17">
        <f t="shared" si="1"/>
        <v>669.06999999999994</v>
      </c>
    </row>
    <row r="67" spans="1:9" ht="15.75" x14ac:dyDescent="0.25">
      <c r="A67" s="8">
        <v>63</v>
      </c>
      <c r="B67" s="178" t="s">
        <v>174</v>
      </c>
      <c r="C67" s="36" t="s">
        <v>14</v>
      </c>
      <c r="D67" s="36">
        <v>845</v>
      </c>
      <c r="E67" s="36">
        <v>0</v>
      </c>
      <c r="F67" s="36">
        <v>413</v>
      </c>
      <c r="G67" s="36">
        <v>0</v>
      </c>
      <c r="H67" s="47">
        <f t="shared" si="0"/>
        <v>24.779999999999998</v>
      </c>
      <c r="I67" s="17">
        <f t="shared" si="1"/>
        <v>22.58</v>
      </c>
    </row>
    <row r="68" spans="1:9" ht="15.75" x14ac:dyDescent="0.25">
      <c r="A68" s="8">
        <v>64</v>
      </c>
      <c r="B68" s="178" t="s">
        <v>175</v>
      </c>
      <c r="C68" s="36" t="s">
        <v>14</v>
      </c>
      <c r="D68" s="36">
        <v>933</v>
      </c>
      <c r="E68" s="36">
        <v>0</v>
      </c>
      <c r="F68" s="36">
        <v>448</v>
      </c>
      <c r="G68" s="36">
        <v>448</v>
      </c>
      <c r="H68" s="47">
        <f t="shared" ref="H68:H131" si="2">E68*0.01+F68*0.06+G68*0.04</f>
        <v>44.8</v>
      </c>
      <c r="I68" s="17">
        <f t="shared" si="1"/>
        <v>42.599999999999994</v>
      </c>
    </row>
    <row r="69" spans="1:9" ht="15.75" x14ac:dyDescent="0.25">
      <c r="A69" s="8">
        <v>65</v>
      </c>
      <c r="B69" s="178" t="s">
        <v>176</v>
      </c>
      <c r="C69" s="36" t="s">
        <v>14</v>
      </c>
      <c r="D69" s="36">
        <v>400</v>
      </c>
      <c r="E69" s="36">
        <v>0</v>
      </c>
      <c r="F69" s="36">
        <v>400</v>
      </c>
      <c r="G69" s="36">
        <v>0</v>
      </c>
      <c r="H69" s="47">
        <f t="shared" si="2"/>
        <v>24</v>
      </c>
      <c r="I69" s="17">
        <f t="shared" si="1"/>
        <v>21.8</v>
      </c>
    </row>
    <row r="70" spans="1:9" ht="15.75" x14ac:dyDescent="0.25">
      <c r="A70" s="8">
        <v>66</v>
      </c>
      <c r="B70" s="178" t="s">
        <v>177</v>
      </c>
      <c r="C70" s="36" t="s">
        <v>14</v>
      </c>
      <c r="D70" s="36">
        <v>465</v>
      </c>
      <c r="E70" s="36">
        <v>0</v>
      </c>
      <c r="F70" s="36">
        <v>465</v>
      </c>
      <c r="G70" s="36">
        <v>465</v>
      </c>
      <c r="H70" s="47">
        <f t="shared" si="2"/>
        <v>46.5</v>
      </c>
      <c r="I70" s="17">
        <f t="shared" si="1"/>
        <v>44.3</v>
      </c>
    </row>
    <row r="71" spans="1:9" ht="15.75" x14ac:dyDescent="0.25">
      <c r="A71" s="8">
        <v>67</v>
      </c>
      <c r="B71" s="178" t="s">
        <v>178</v>
      </c>
      <c r="C71" s="36" t="s">
        <v>14</v>
      </c>
      <c r="D71" s="36">
        <v>2253</v>
      </c>
      <c r="E71" s="36">
        <v>0</v>
      </c>
      <c r="F71" s="36">
        <v>2253</v>
      </c>
      <c r="G71" s="36">
        <v>2253</v>
      </c>
      <c r="H71" s="47">
        <f t="shared" si="2"/>
        <v>225.3</v>
      </c>
      <c r="I71" s="17">
        <f t="shared" si="1"/>
        <v>223.10000000000002</v>
      </c>
    </row>
    <row r="72" spans="1:9" ht="15.75" x14ac:dyDescent="0.25">
      <c r="A72" s="8">
        <v>68</v>
      </c>
      <c r="B72" s="178" t="s">
        <v>179</v>
      </c>
      <c r="C72" s="36" t="s">
        <v>14</v>
      </c>
      <c r="D72" s="36">
        <v>691</v>
      </c>
      <c r="E72" s="36">
        <v>0</v>
      </c>
      <c r="F72" s="36">
        <v>691</v>
      </c>
      <c r="G72" s="36">
        <v>691</v>
      </c>
      <c r="H72" s="47">
        <f t="shared" si="2"/>
        <v>69.099999999999994</v>
      </c>
      <c r="I72" s="17">
        <f t="shared" si="1"/>
        <v>66.899999999999991</v>
      </c>
    </row>
    <row r="73" spans="1:9" ht="15.75" x14ac:dyDescent="0.25">
      <c r="A73" s="8">
        <v>69</v>
      </c>
      <c r="B73" s="178" t="s">
        <v>180</v>
      </c>
      <c r="C73" s="36" t="s">
        <v>14</v>
      </c>
      <c r="D73" s="36">
        <v>2882</v>
      </c>
      <c r="E73" s="36">
        <v>0</v>
      </c>
      <c r="F73" s="36">
        <v>2882</v>
      </c>
      <c r="G73" s="36">
        <v>2882</v>
      </c>
      <c r="H73" s="47">
        <f t="shared" si="2"/>
        <v>288.2</v>
      </c>
      <c r="I73" s="17">
        <f t="shared" si="1"/>
        <v>286</v>
      </c>
    </row>
    <row r="74" spans="1:9" ht="15.75" x14ac:dyDescent="0.25">
      <c r="A74" s="8">
        <v>70</v>
      </c>
      <c r="B74" s="178" t="s">
        <v>181</v>
      </c>
      <c r="C74" s="36" t="s">
        <v>14</v>
      </c>
      <c r="D74" s="36">
        <v>438</v>
      </c>
      <c r="E74" s="36">
        <v>0</v>
      </c>
      <c r="F74" s="36">
        <v>438</v>
      </c>
      <c r="G74" s="36">
        <v>212</v>
      </c>
      <c r="H74" s="47">
        <f t="shared" si="2"/>
        <v>34.76</v>
      </c>
      <c r="I74" s="17">
        <f t="shared" si="1"/>
        <v>32.559999999999995</v>
      </c>
    </row>
    <row r="75" spans="1:9" ht="15.75" x14ac:dyDescent="0.25">
      <c r="A75" s="8">
        <v>71</v>
      </c>
      <c r="B75" s="178" t="s">
        <v>182</v>
      </c>
      <c r="C75" s="36" t="s">
        <v>14</v>
      </c>
      <c r="D75" s="36">
        <v>410</v>
      </c>
      <c r="E75" s="36">
        <v>0</v>
      </c>
      <c r="F75" s="36">
        <v>410</v>
      </c>
      <c r="G75" s="36">
        <v>410</v>
      </c>
      <c r="H75" s="47">
        <f t="shared" si="2"/>
        <v>41</v>
      </c>
      <c r="I75" s="17">
        <f t="shared" si="1"/>
        <v>38.799999999999997</v>
      </c>
    </row>
    <row r="76" spans="1:9" ht="15.75" x14ac:dyDescent="0.25">
      <c r="A76" s="8">
        <v>72</v>
      </c>
      <c r="B76" s="178" t="s">
        <v>183</v>
      </c>
      <c r="C76" s="36" t="s">
        <v>14</v>
      </c>
      <c r="D76" s="36">
        <v>1059</v>
      </c>
      <c r="E76" s="36">
        <v>0</v>
      </c>
      <c r="F76" s="36">
        <v>1059</v>
      </c>
      <c r="G76" s="36">
        <v>1059</v>
      </c>
      <c r="H76" s="47">
        <f t="shared" si="2"/>
        <v>105.9</v>
      </c>
      <c r="I76" s="17">
        <f t="shared" si="1"/>
        <v>103.7</v>
      </c>
    </row>
    <row r="77" spans="1:9" ht="15.75" x14ac:dyDescent="0.25">
      <c r="A77" s="8">
        <v>73</v>
      </c>
      <c r="B77" s="178" t="s">
        <v>184</v>
      </c>
      <c r="C77" s="36" t="s">
        <v>14</v>
      </c>
      <c r="D77" s="36">
        <v>3696</v>
      </c>
      <c r="E77" s="36">
        <v>0</v>
      </c>
      <c r="F77" s="36">
        <v>3696</v>
      </c>
      <c r="G77" s="36">
        <v>3696</v>
      </c>
      <c r="H77" s="47">
        <f t="shared" si="2"/>
        <v>369.6</v>
      </c>
      <c r="I77" s="17">
        <f t="shared" si="1"/>
        <v>367.40000000000003</v>
      </c>
    </row>
    <row r="78" spans="1:9" ht="15.75" x14ac:dyDescent="0.25">
      <c r="A78" s="8">
        <v>74</v>
      </c>
      <c r="B78" s="178" t="s">
        <v>185</v>
      </c>
      <c r="C78" s="36" t="s">
        <v>14</v>
      </c>
      <c r="D78" s="36">
        <v>964</v>
      </c>
      <c r="E78" s="36">
        <v>0</v>
      </c>
      <c r="F78" s="36">
        <v>964</v>
      </c>
      <c r="G78" s="36">
        <v>964</v>
      </c>
      <c r="H78" s="47">
        <f t="shared" si="2"/>
        <v>96.4</v>
      </c>
      <c r="I78" s="17">
        <f t="shared" si="1"/>
        <v>94.2</v>
      </c>
    </row>
    <row r="79" spans="1:9" ht="15.75" x14ac:dyDescent="0.25">
      <c r="A79" s="8">
        <v>75</v>
      </c>
      <c r="B79" s="178" t="s">
        <v>186</v>
      </c>
      <c r="C79" s="36" t="s">
        <v>14</v>
      </c>
      <c r="D79" s="36">
        <v>802</v>
      </c>
      <c r="E79" s="36">
        <v>0</v>
      </c>
      <c r="F79" s="36">
        <v>802</v>
      </c>
      <c r="G79" s="36">
        <v>802</v>
      </c>
      <c r="H79" s="47">
        <f t="shared" si="2"/>
        <v>80.199999999999989</v>
      </c>
      <c r="I79" s="17">
        <f t="shared" si="1"/>
        <v>77.999999999999986</v>
      </c>
    </row>
    <row r="80" spans="1:9" ht="15.75" x14ac:dyDescent="0.25">
      <c r="A80" s="8">
        <v>76</v>
      </c>
      <c r="B80" s="178" t="s">
        <v>187</v>
      </c>
      <c r="C80" s="36" t="s">
        <v>14</v>
      </c>
      <c r="D80" s="36">
        <v>488</v>
      </c>
      <c r="E80" s="36">
        <v>0</v>
      </c>
      <c r="F80" s="36">
        <v>488</v>
      </c>
      <c r="G80" s="36">
        <v>0</v>
      </c>
      <c r="H80" s="47">
        <f t="shared" si="2"/>
        <v>29.279999999999998</v>
      </c>
      <c r="I80" s="17">
        <f t="shared" si="1"/>
        <v>27.08</v>
      </c>
    </row>
    <row r="81" spans="1:9" ht="15.75" x14ac:dyDescent="0.25">
      <c r="A81" s="8">
        <v>77</v>
      </c>
      <c r="B81" s="178" t="s">
        <v>188</v>
      </c>
      <c r="C81" s="36" t="s">
        <v>14</v>
      </c>
      <c r="D81" s="36">
        <v>14089</v>
      </c>
      <c r="E81" s="36">
        <v>9089</v>
      </c>
      <c r="F81" s="36">
        <v>14089</v>
      </c>
      <c r="G81" s="36">
        <v>14089</v>
      </c>
      <c r="H81" s="47">
        <f t="shared" si="2"/>
        <v>1499.79</v>
      </c>
      <c r="I81" s="17">
        <f t="shared" ref="I81:I143" si="3">H81-2.2</f>
        <v>1497.59</v>
      </c>
    </row>
    <row r="82" spans="1:9" ht="15.75" x14ac:dyDescent="0.25">
      <c r="A82" s="8">
        <v>78</v>
      </c>
      <c r="B82" s="178" t="s">
        <v>189</v>
      </c>
      <c r="C82" s="36" t="s">
        <v>14</v>
      </c>
      <c r="D82" s="36">
        <v>1238</v>
      </c>
      <c r="E82" s="36">
        <v>0</v>
      </c>
      <c r="F82" s="36">
        <v>708</v>
      </c>
      <c r="G82" s="36">
        <v>708</v>
      </c>
      <c r="H82" s="47">
        <f t="shared" si="2"/>
        <v>70.8</v>
      </c>
      <c r="I82" s="17">
        <f t="shared" si="3"/>
        <v>68.599999999999994</v>
      </c>
    </row>
    <row r="83" spans="1:9" ht="15.75" x14ac:dyDescent="0.25">
      <c r="A83" s="8">
        <v>79</v>
      </c>
      <c r="B83" s="178" t="s">
        <v>190</v>
      </c>
      <c r="C83" s="36" t="s">
        <v>14</v>
      </c>
      <c r="D83" s="36">
        <v>2562</v>
      </c>
      <c r="E83" s="36">
        <v>0</v>
      </c>
      <c r="F83" s="36">
        <v>2562</v>
      </c>
      <c r="G83" s="36">
        <v>2562</v>
      </c>
      <c r="H83" s="47">
        <f t="shared" si="2"/>
        <v>256.2</v>
      </c>
      <c r="I83" s="17">
        <f t="shared" si="3"/>
        <v>254</v>
      </c>
    </row>
    <row r="84" spans="1:9" ht="15.75" x14ac:dyDescent="0.25">
      <c r="A84" s="8">
        <v>80</v>
      </c>
      <c r="B84" s="178" t="s">
        <v>191</v>
      </c>
      <c r="C84" s="36" t="s">
        <v>14</v>
      </c>
      <c r="D84" s="36">
        <v>493</v>
      </c>
      <c r="E84" s="36">
        <v>0</v>
      </c>
      <c r="F84" s="36">
        <v>493</v>
      </c>
      <c r="G84" s="36">
        <v>493</v>
      </c>
      <c r="H84" s="47">
        <f t="shared" si="2"/>
        <v>49.3</v>
      </c>
      <c r="I84" s="17">
        <f t="shared" si="3"/>
        <v>47.099999999999994</v>
      </c>
    </row>
    <row r="85" spans="1:9" ht="15.75" x14ac:dyDescent="0.25">
      <c r="A85" s="8">
        <v>81</v>
      </c>
      <c r="B85" s="178" t="s">
        <v>192</v>
      </c>
      <c r="C85" s="36" t="s">
        <v>14</v>
      </c>
      <c r="D85" s="36">
        <v>1479</v>
      </c>
      <c r="E85" s="36">
        <v>0</v>
      </c>
      <c r="F85" s="36">
        <v>1479</v>
      </c>
      <c r="G85" s="36">
        <v>1479</v>
      </c>
      <c r="H85" s="47">
        <f t="shared" si="2"/>
        <v>147.9</v>
      </c>
      <c r="I85" s="17">
        <f t="shared" si="3"/>
        <v>145.70000000000002</v>
      </c>
    </row>
    <row r="86" spans="1:9" ht="15.75" x14ac:dyDescent="0.25">
      <c r="A86" s="8">
        <v>82</v>
      </c>
      <c r="B86" s="178" t="s">
        <v>193</v>
      </c>
      <c r="C86" s="36" t="s">
        <v>14</v>
      </c>
      <c r="D86" s="36">
        <v>758</v>
      </c>
      <c r="E86" s="36">
        <v>0</v>
      </c>
      <c r="F86" s="36">
        <v>758</v>
      </c>
      <c r="G86" s="36">
        <v>758</v>
      </c>
      <c r="H86" s="47">
        <f t="shared" si="2"/>
        <v>75.8</v>
      </c>
      <c r="I86" s="17">
        <f t="shared" si="3"/>
        <v>73.599999999999994</v>
      </c>
    </row>
    <row r="87" spans="1:9" ht="15.75" x14ac:dyDescent="0.25">
      <c r="A87" s="8">
        <v>83</v>
      </c>
      <c r="B87" s="178" t="s">
        <v>194</v>
      </c>
      <c r="C87" s="36" t="s">
        <v>14</v>
      </c>
      <c r="D87" s="36">
        <v>3439</v>
      </c>
      <c r="E87" s="36">
        <v>0</v>
      </c>
      <c r="F87" s="36">
        <v>3439</v>
      </c>
      <c r="G87" s="36">
        <v>3439</v>
      </c>
      <c r="H87" s="47">
        <f t="shared" si="2"/>
        <v>343.9</v>
      </c>
      <c r="I87" s="17">
        <f t="shared" si="3"/>
        <v>341.7</v>
      </c>
    </row>
    <row r="88" spans="1:9" ht="15.75" x14ac:dyDescent="0.25">
      <c r="A88" s="8">
        <v>84</v>
      </c>
      <c r="B88" s="178" t="s">
        <v>195</v>
      </c>
      <c r="C88" s="36" t="s">
        <v>14</v>
      </c>
      <c r="D88" s="36">
        <v>2015</v>
      </c>
      <c r="E88" s="36">
        <v>0</v>
      </c>
      <c r="F88" s="36">
        <v>955</v>
      </c>
      <c r="G88" s="36">
        <v>955</v>
      </c>
      <c r="H88" s="47">
        <f t="shared" si="2"/>
        <v>95.5</v>
      </c>
      <c r="I88" s="17">
        <f t="shared" si="3"/>
        <v>93.3</v>
      </c>
    </row>
    <row r="89" spans="1:9" ht="15.75" x14ac:dyDescent="0.25">
      <c r="A89" s="8">
        <v>85</v>
      </c>
      <c r="B89" s="178" t="s">
        <v>196</v>
      </c>
      <c r="C89" s="36" t="s">
        <v>14</v>
      </c>
      <c r="D89" s="36">
        <v>25105</v>
      </c>
      <c r="E89" s="36">
        <v>20105</v>
      </c>
      <c r="F89" s="36">
        <v>25105</v>
      </c>
      <c r="G89" s="36">
        <v>25105</v>
      </c>
      <c r="H89" s="47">
        <f t="shared" si="2"/>
        <v>2711.55</v>
      </c>
      <c r="I89" s="17">
        <f t="shared" si="3"/>
        <v>2709.3500000000004</v>
      </c>
    </row>
    <row r="90" spans="1:9" ht="15.75" x14ac:dyDescent="0.25">
      <c r="A90" s="8">
        <v>86</v>
      </c>
      <c r="B90" s="178" t="s">
        <v>197</v>
      </c>
      <c r="C90" s="36" t="s">
        <v>14</v>
      </c>
      <c r="D90" s="36">
        <v>3270</v>
      </c>
      <c r="E90" s="36">
        <v>0</v>
      </c>
      <c r="F90" s="36">
        <v>3270</v>
      </c>
      <c r="G90" s="36">
        <v>3270</v>
      </c>
      <c r="H90" s="47">
        <f t="shared" si="2"/>
        <v>327</v>
      </c>
      <c r="I90" s="17">
        <f t="shared" si="3"/>
        <v>324.8</v>
      </c>
    </row>
    <row r="91" spans="1:9" ht="15.75" x14ac:dyDescent="0.25">
      <c r="A91" s="8">
        <v>87</v>
      </c>
      <c r="B91" s="178" t="s">
        <v>198</v>
      </c>
      <c r="C91" s="36" t="s">
        <v>14</v>
      </c>
      <c r="D91" s="36">
        <v>2387</v>
      </c>
      <c r="E91" s="36">
        <v>0</v>
      </c>
      <c r="F91" s="36">
        <v>2387</v>
      </c>
      <c r="G91" s="36">
        <v>1081</v>
      </c>
      <c r="H91" s="47">
        <f t="shared" si="2"/>
        <v>186.46</v>
      </c>
      <c r="I91" s="17">
        <f t="shared" si="3"/>
        <v>184.26000000000002</v>
      </c>
    </row>
    <row r="92" spans="1:9" ht="15.75" x14ac:dyDescent="0.25">
      <c r="A92" s="8">
        <v>88</v>
      </c>
      <c r="B92" s="178" t="s">
        <v>199</v>
      </c>
      <c r="C92" s="36" t="s">
        <v>14</v>
      </c>
      <c r="D92" s="36">
        <v>2244</v>
      </c>
      <c r="E92" s="36">
        <v>0</v>
      </c>
      <c r="F92" s="36">
        <v>2244</v>
      </c>
      <c r="G92" s="36">
        <v>2244</v>
      </c>
      <c r="H92" s="47">
        <f t="shared" si="2"/>
        <v>224.39999999999998</v>
      </c>
      <c r="I92" s="17">
        <f t="shared" si="3"/>
        <v>222.2</v>
      </c>
    </row>
    <row r="93" spans="1:9" ht="15.75" x14ac:dyDescent="0.25">
      <c r="A93" s="8">
        <v>89</v>
      </c>
      <c r="B93" s="178" t="s">
        <v>200</v>
      </c>
      <c r="C93" s="36" t="s">
        <v>14</v>
      </c>
      <c r="D93" s="36">
        <v>942</v>
      </c>
      <c r="E93" s="36">
        <v>0</v>
      </c>
      <c r="F93" s="36">
        <v>942</v>
      </c>
      <c r="G93" s="36">
        <v>0</v>
      </c>
      <c r="H93" s="47">
        <f t="shared" si="2"/>
        <v>56.519999999999996</v>
      </c>
      <c r="I93" s="17">
        <f t="shared" si="3"/>
        <v>54.319999999999993</v>
      </c>
    </row>
    <row r="94" spans="1:9" ht="15.75" x14ac:dyDescent="0.25">
      <c r="A94" s="8">
        <v>90</v>
      </c>
      <c r="B94" s="178" t="s">
        <v>201</v>
      </c>
      <c r="C94" s="36" t="s">
        <v>14</v>
      </c>
      <c r="D94" s="36">
        <v>443</v>
      </c>
      <c r="E94" s="36">
        <v>0</v>
      </c>
      <c r="F94" s="36">
        <v>443</v>
      </c>
      <c r="G94" s="36">
        <v>443</v>
      </c>
      <c r="H94" s="47">
        <f t="shared" si="2"/>
        <v>44.3</v>
      </c>
      <c r="I94" s="17">
        <f t="shared" si="3"/>
        <v>42.099999999999994</v>
      </c>
    </row>
    <row r="95" spans="1:9" ht="15.75" x14ac:dyDescent="0.25">
      <c r="A95" s="8">
        <v>91</v>
      </c>
      <c r="B95" s="178" t="s">
        <v>202</v>
      </c>
      <c r="C95" s="36" t="s">
        <v>14</v>
      </c>
      <c r="D95" s="36">
        <v>713</v>
      </c>
      <c r="E95" s="36">
        <v>0</v>
      </c>
      <c r="F95" s="36">
        <v>713</v>
      </c>
      <c r="G95" s="36">
        <v>713</v>
      </c>
      <c r="H95" s="47">
        <f t="shared" si="2"/>
        <v>71.3</v>
      </c>
      <c r="I95" s="17">
        <f t="shared" si="3"/>
        <v>69.099999999999994</v>
      </c>
    </row>
    <row r="96" spans="1:9" ht="15.75" x14ac:dyDescent="0.25">
      <c r="A96" s="8">
        <v>92</v>
      </c>
      <c r="B96" s="178" t="s">
        <v>203</v>
      </c>
      <c r="C96" s="36" t="s">
        <v>14</v>
      </c>
      <c r="D96" s="36">
        <v>628</v>
      </c>
      <c r="E96" s="36">
        <v>0</v>
      </c>
      <c r="F96" s="36">
        <v>628</v>
      </c>
      <c r="G96" s="36">
        <v>628</v>
      </c>
      <c r="H96" s="47">
        <f t="shared" si="2"/>
        <v>62.8</v>
      </c>
      <c r="I96" s="17">
        <f t="shared" si="3"/>
        <v>60.599999999999994</v>
      </c>
    </row>
    <row r="97" spans="1:9" ht="15.75" x14ac:dyDescent="0.25">
      <c r="A97" s="8">
        <v>93</v>
      </c>
      <c r="B97" s="178" t="s">
        <v>204</v>
      </c>
      <c r="C97" s="36" t="s">
        <v>14</v>
      </c>
      <c r="D97" s="36">
        <v>1706</v>
      </c>
      <c r="E97" s="36">
        <v>0</v>
      </c>
      <c r="F97" s="36">
        <v>1706</v>
      </c>
      <c r="G97" s="36">
        <v>1706</v>
      </c>
      <c r="H97" s="47">
        <f t="shared" si="2"/>
        <v>170.6</v>
      </c>
      <c r="I97" s="17">
        <f t="shared" si="3"/>
        <v>168.4</v>
      </c>
    </row>
    <row r="98" spans="1:9" ht="15.75" x14ac:dyDescent="0.25">
      <c r="A98" s="8">
        <v>94</v>
      </c>
      <c r="B98" s="178" t="s">
        <v>205</v>
      </c>
      <c r="C98" s="36" t="s">
        <v>14</v>
      </c>
      <c r="D98" s="36">
        <v>2114</v>
      </c>
      <c r="E98" s="36">
        <v>0</v>
      </c>
      <c r="F98" s="36">
        <v>2114</v>
      </c>
      <c r="G98" s="36">
        <v>2114</v>
      </c>
      <c r="H98" s="47">
        <f t="shared" si="2"/>
        <v>211.39999999999998</v>
      </c>
      <c r="I98" s="17">
        <f t="shared" si="3"/>
        <v>209.2</v>
      </c>
    </row>
    <row r="99" spans="1:9" ht="15.75" x14ac:dyDescent="0.25">
      <c r="A99" s="8">
        <v>95</v>
      </c>
      <c r="B99" s="178" t="s">
        <v>206</v>
      </c>
      <c r="C99" s="36" t="s">
        <v>14</v>
      </c>
      <c r="D99" s="36">
        <v>1240</v>
      </c>
      <c r="E99" s="36">
        <v>0</v>
      </c>
      <c r="F99" s="36">
        <v>640</v>
      </c>
      <c r="G99" s="36">
        <v>0</v>
      </c>
      <c r="H99" s="47">
        <f t="shared" si="2"/>
        <v>38.4</v>
      </c>
      <c r="I99" s="17">
        <f t="shared" si="3"/>
        <v>36.199999999999996</v>
      </c>
    </row>
    <row r="100" spans="1:9" ht="15.75" x14ac:dyDescent="0.25">
      <c r="A100" s="8">
        <v>96</v>
      </c>
      <c r="B100" s="178" t="s">
        <v>207</v>
      </c>
      <c r="C100" s="36" t="s">
        <v>14</v>
      </c>
      <c r="D100" s="36">
        <v>701</v>
      </c>
      <c r="E100" s="36">
        <v>0</v>
      </c>
      <c r="F100" s="36">
        <v>701</v>
      </c>
      <c r="G100" s="36">
        <v>364</v>
      </c>
      <c r="H100" s="47">
        <f t="shared" si="2"/>
        <v>56.62</v>
      </c>
      <c r="I100" s="17">
        <f t="shared" si="3"/>
        <v>54.419999999999995</v>
      </c>
    </row>
    <row r="101" spans="1:9" ht="15.75" x14ac:dyDescent="0.25">
      <c r="A101" s="8">
        <v>97</v>
      </c>
      <c r="B101" s="178" t="s">
        <v>208</v>
      </c>
      <c r="C101" s="36" t="s">
        <v>14</v>
      </c>
      <c r="D101" s="36">
        <v>13136</v>
      </c>
      <c r="E101" s="36">
        <v>8136</v>
      </c>
      <c r="F101" s="36">
        <v>13136</v>
      </c>
      <c r="G101" s="36">
        <v>13136</v>
      </c>
      <c r="H101" s="47">
        <f t="shared" si="2"/>
        <v>1394.96</v>
      </c>
      <c r="I101" s="17">
        <f t="shared" si="3"/>
        <v>1392.76</v>
      </c>
    </row>
    <row r="102" spans="1:9" ht="15.75" x14ac:dyDescent="0.25">
      <c r="A102" s="8">
        <v>98</v>
      </c>
      <c r="B102" s="178" t="s">
        <v>209</v>
      </c>
      <c r="C102" s="36" t="s">
        <v>14</v>
      </c>
      <c r="D102" s="36">
        <v>694</v>
      </c>
      <c r="E102" s="36">
        <v>0</v>
      </c>
      <c r="F102" s="36">
        <v>694</v>
      </c>
      <c r="G102" s="36">
        <v>694</v>
      </c>
      <c r="H102" s="47">
        <f t="shared" si="2"/>
        <v>69.400000000000006</v>
      </c>
      <c r="I102" s="17">
        <f t="shared" si="3"/>
        <v>67.2</v>
      </c>
    </row>
    <row r="103" spans="1:9" ht="15.75" x14ac:dyDescent="0.25">
      <c r="A103" s="8">
        <v>99</v>
      </c>
      <c r="B103" s="178" t="s">
        <v>210</v>
      </c>
      <c r="C103" s="36" t="s">
        <v>14</v>
      </c>
      <c r="D103" s="36">
        <v>755</v>
      </c>
      <c r="E103" s="36">
        <v>0</v>
      </c>
      <c r="F103" s="36">
        <v>755</v>
      </c>
      <c r="G103" s="36">
        <v>0</v>
      </c>
      <c r="H103" s="47">
        <f t="shared" si="2"/>
        <v>45.3</v>
      </c>
      <c r="I103" s="17">
        <f t="shared" si="3"/>
        <v>43.099999999999994</v>
      </c>
    </row>
    <row r="104" spans="1:9" ht="15.75" x14ac:dyDescent="0.25">
      <c r="A104" s="8">
        <v>100</v>
      </c>
      <c r="B104" s="178" t="s">
        <v>211</v>
      </c>
      <c r="C104" s="36" t="s">
        <v>14</v>
      </c>
      <c r="D104" s="36">
        <v>1221</v>
      </c>
      <c r="E104" s="36">
        <v>0</v>
      </c>
      <c r="F104" s="36">
        <v>1221</v>
      </c>
      <c r="G104" s="36">
        <v>0</v>
      </c>
      <c r="H104" s="47">
        <f t="shared" si="2"/>
        <v>73.259999999999991</v>
      </c>
      <c r="I104" s="17">
        <f t="shared" si="3"/>
        <v>71.059999999999988</v>
      </c>
    </row>
    <row r="105" spans="1:9" ht="15.75" x14ac:dyDescent="0.25">
      <c r="A105" s="8">
        <v>101</v>
      </c>
      <c r="B105" s="178" t="s">
        <v>212</v>
      </c>
      <c r="C105" s="36" t="s">
        <v>14</v>
      </c>
      <c r="D105" s="36">
        <v>4393</v>
      </c>
      <c r="E105" s="36">
        <v>0</v>
      </c>
      <c r="F105" s="36">
        <v>4393</v>
      </c>
      <c r="G105" s="36">
        <v>4393</v>
      </c>
      <c r="H105" s="47">
        <f t="shared" si="2"/>
        <v>439.29999999999995</v>
      </c>
      <c r="I105" s="17">
        <f t="shared" si="3"/>
        <v>437.09999999999997</v>
      </c>
    </row>
    <row r="106" spans="1:9" ht="15.75" x14ac:dyDescent="0.25">
      <c r="A106" s="8">
        <v>102</v>
      </c>
      <c r="B106" s="178" t="s">
        <v>213</v>
      </c>
      <c r="C106" s="36" t="s">
        <v>14</v>
      </c>
      <c r="D106" s="36">
        <v>2882</v>
      </c>
      <c r="E106" s="36">
        <v>0</v>
      </c>
      <c r="F106" s="36">
        <v>2882</v>
      </c>
      <c r="G106" s="36">
        <v>2882</v>
      </c>
      <c r="H106" s="47">
        <f t="shared" si="2"/>
        <v>288.2</v>
      </c>
      <c r="I106" s="17">
        <f t="shared" si="3"/>
        <v>286</v>
      </c>
    </row>
    <row r="107" spans="1:9" ht="15.75" x14ac:dyDescent="0.25">
      <c r="A107" s="8">
        <v>103</v>
      </c>
      <c r="B107" s="178" t="s">
        <v>214</v>
      </c>
      <c r="C107" s="36" t="s">
        <v>14</v>
      </c>
      <c r="D107" s="36">
        <v>9960</v>
      </c>
      <c r="E107" s="36">
        <v>4960</v>
      </c>
      <c r="F107" s="36">
        <v>9960</v>
      </c>
      <c r="G107" s="36">
        <v>9960</v>
      </c>
      <c r="H107" s="47">
        <f t="shared" si="2"/>
        <v>1045.6000000000001</v>
      </c>
      <c r="I107" s="17">
        <f t="shared" si="3"/>
        <v>1043.4000000000001</v>
      </c>
    </row>
    <row r="108" spans="1:9" ht="15.75" x14ac:dyDescent="0.25">
      <c r="A108" s="8">
        <v>104</v>
      </c>
      <c r="B108" s="178" t="s">
        <v>215</v>
      </c>
      <c r="C108" s="36" t="s">
        <v>14</v>
      </c>
      <c r="D108" s="36">
        <v>1585</v>
      </c>
      <c r="E108" s="36">
        <v>0</v>
      </c>
      <c r="F108" s="36">
        <v>725</v>
      </c>
      <c r="G108" s="36">
        <v>725</v>
      </c>
      <c r="H108" s="47">
        <f t="shared" si="2"/>
        <v>72.5</v>
      </c>
      <c r="I108" s="17">
        <f t="shared" si="3"/>
        <v>70.3</v>
      </c>
    </row>
    <row r="109" spans="1:9" ht="15.75" x14ac:dyDescent="0.25">
      <c r="A109" s="8">
        <v>105</v>
      </c>
      <c r="B109" s="178" t="s">
        <v>216</v>
      </c>
      <c r="C109" s="36" t="s">
        <v>14</v>
      </c>
      <c r="D109" s="36">
        <v>934</v>
      </c>
      <c r="E109" s="36">
        <v>0</v>
      </c>
      <c r="F109" s="36">
        <v>934</v>
      </c>
      <c r="G109" s="36">
        <v>934</v>
      </c>
      <c r="H109" s="47">
        <f t="shared" si="2"/>
        <v>93.4</v>
      </c>
      <c r="I109" s="17">
        <f t="shared" si="3"/>
        <v>91.2</v>
      </c>
    </row>
    <row r="110" spans="1:9" ht="15.75" x14ac:dyDescent="0.25">
      <c r="A110" s="8">
        <v>106</v>
      </c>
      <c r="B110" s="178" t="s">
        <v>217</v>
      </c>
      <c r="C110" s="36" t="s">
        <v>14</v>
      </c>
      <c r="D110" s="36">
        <v>425</v>
      </c>
      <c r="E110" s="36">
        <v>0</v>
      </c>
      <c r="F110" s="36">
        <v>425</v>
      </c>
      <c r="G110" s="36">
        <v>243</v>
      </c>
      <c r="H110" s="47">
        <f t="shared" si="2"/>
        <v>35.22</v>
      </c>
      <c r="I110" s="17">
        <f t="shared" si="3"/>
        <v>33.019999999999996</v>
      </c>
    </row>
    <row r="111" spans="1:9" ht="15.75" x14ac:dyDescent="0.25">
      <c r="A111" s="8">
        <v>107</v>
      </c>
      <c r="B111" s="178" t="s">
        <v>218</v>
      </c>
      <c r="C111" s="36" t="s">
        <v>14</v>
      </c>
      <c r="D111" s="36">
        <v>6306</v>
      </c>
      <c r="E111" s="36">
        <v>1306</v>
      </c>
      <c r="F111" s="36">
        <v>6306</v>
      </c>
      <c r="G111" s="36">
        <v>6306</v>
      </c>
      <c r="H111" s="47">
        <f t="shared" si="2"/>
        <v>643.66000000000008</v>
      </c>
      <c r="I111" s="17">
        <f t="shared" si="3"/>
        <v>641.46</v>
      </c>
    </row>
    <row r="112" spans="1:9" ht="15.75" x14ac:dyDescent="0.25">
      <c r="A112" s="8">
        <v>108</v>
      </c>
      <c r="B112" s="178" t="s">
        <v>219</v>
      </c>
      <c r="C112" s="36" t="s">
        <v>14</v>
      </c>
      <c r="D112" s="36">
        <v>1049</v>
      </c>
      <c r="E112" s="36">
        <v>0</v>
      </c>
      <c r="F112" s="36">
        <v>1049</v>
      </c>
      <c r="G112" s="36">
        <v>533</v>
      </c>
      <c r="H112" s="47">
        <f t="shared" si="2"/>
        <v>84.259999999999991</v>
      </c>
      <c r="I112" s="17">
        <f t="shared" si="3"/>
        <v>82.059999999999988</v>
      </c>
    </row>
    <row r="113" spans="1:9" ht="15.75" x14ac:dyDescent="0.25">
      <c r="A113" s="8">
        <v>109</v>
      </c>
      <c r="B113" s="178" t="s">
        <v>220</v>
      </c>
      <c r="C113" s="36" t="s">
        <v>14</v>
      </c>
      <c r="D113" s="36">
        <v>411</v>
      </c>
      <c r="E113" s="36">
        <v>0</v>
      </c>
      <c r="F113" s="36">
        <v>411</v>
      </c>
      <c r="G113" s="36">
        <v>411</v>
      </c>
      <c r="H113" s="47">
        <f t="shared" si="2"/>
        <v>41.1</v>
      </c>
      <c r="I113" s="17">
        <f t="shared" si="3"/>
        <v>38.9</v>
      </c>
    </row>
    <row r="114" spans="1:9" ht="15.75" x14ac:dyDescent="0.25">
      <c r="A114" s="8">
        <v>110</v>
      </c>
      <c r="B114" s="178" t="s">
        <v>221</v>
      </c>
      <c r="C114" s="36" t="s">
        <v>14</v>
      </c>
      <c r="D114" s="36">
        <v>899</v>
      </c>
      <c r="E114" s="36">
        <v>0</v>
      </c>
      <c r="F114" s="36">
        <v>899</v>
      </c>
      <c r="G114" s="36">
        <v>899</v>
      </c>
      <c r="H114" s="47">
        <f t="shared" si="2"/>
        <v>89.9</v>
      </c>
      <c r="I114" s="17">
        <f t="shared" si="3"/>
        <v>87.7</v>
      </c>
    </row>
    <row r="115" spans="1:9" ht="15.75" x14ac:dyDescent="0.25">
      <c r="A115" s="8">
        <v>111</v>
      </c>
      <c r="B115" s="178" t="s">
        <v>222</v>
      </c>
      <c r="C115" s="36" t="s">
        <v>14</v>
      </c>
      <c r="D115" s="36">
        <v>2511</v>
      </c>
      <c r="E115" s="36">
        <v>0</v>
      </c>
      <c r="F115" s="36">
        <v>2511</v>
      </c>
      <c r="G115" s="36">
        <v>2511</v>
      </c>
      <c r="H115" s="47">
        <f t="shared" si="2"/>
        <v>251.1</v>
      </c>
      <c r="I115" s="17">
        <f t="shared" si="3"/>
        <v>248.9</v>
      </c>
    </row>
    <row r="116" spans="1:9" ht="15.75" x14ac:dyDescent="0.25">
      <c r="A116" s="8">
        <v>112</v>
      </c>
      <c r="B116" s="178" t="s">
        <v>223</v>
      </c>
      <c r="C116" s="36" t="s">
        <v>14</v>
      </c>
      <c r="D116" s="36">
        <v>909</v>
      </c>
      <c r="E116" s="36">
        <v>0</v>
      </c>
      <c r="F116" s="36">
        <v>909</v>
      </c>
      <c r="G116" s="36">
        <v>0</v>
      </c>
      <c r="H116" s="47">
        <f t="shared" si="2"/>
        <v>54.54</v>
      </c>
      <c r="I116" s="17">
        <f t="shared" si="3"/>
        <v>52.339999999999996</v>
      </c>
    </row>
    <row r="117" spans="1:9" ht="15.75" x14ac:dyDescent="0.25">
      <c r="A117" s="8">
        <v>113</v>
      </c>
      <c r="B117" s="178" t="s">
        <v>224</v>
      </c>
      <c r="C117" s="36" t="s">
        <v>14</v>
      </c>
      <c r="D117" s="36">
        <v>19783</v>
      </c>
      <c r="E117" s="36">
        <v>14783</v>
      </c>
      <c r="F117" s="36">
        <v>19783</v>
      </c>
      <c r="G117" s="36">
        <v>19783</v>
      </c>
      <c r="H117" s="47">
        <f t="shared" si="2"/>
        <v>2126.13</v>
      </c>
      <c r="I117" s="17">
        <f t="shared" si="3"/>
        <v>2123.9300000000003</v>
      </c>
    </row>
    <row r="118" spans="1:9" ht="15.75" x14ac:dyDescent="0.25">
      <c r="A118" s="8">
        <v>114</v>
      </c>
      <c r="B118" s="178" t="s">
        <v>225</v>
      </c>
      <c r="C118" s="36" t="s">
        <v>14</v>
      </c>
      <c r="D118" s="36">
        <v>418</v>
      </c>
      <c r="E118" s="36">
        <v>0</v>
      </c>
      <c r="F118" s="36">
        <v>251</v>
      </c>
      <c r="G118" s="36">
        <v>0</v>
      </c>
      <c r="H118" s="47">
        <f t="shared" si="2"/>
        <v>15.059999999999999</v>
      </c>
      <c r="I118" s="17">
        <f t="shared" si="3"/>
        <v>12.86</v>
      </c>
    </row>
    <row r="119" spans="1:9" ht="15.75" x14ac:dyDescent="0.25">
      <c r="A119" s="8">
        <v>115</v>
      </c>
      <c r="B119" s="178" t="s">
        <v>226</v>
      </c>
      <c r="C119" s="36" t="s">
        <v>14</v>
      </c>
      <c r="D119" s="36">
        <v>492</v>
      </c>
      <c r="E119" s="36">
        <v>0</v>
      </c>
      <c r="F119" s="36">
        <v>492</v>
      </c>
      <c r="G119" s="36">
        <v>492</v>
      </c>
      <c r="H119" s="47">
        <f t="shared" si="2"/>
        <v>49.2</v>
      </c>
      <c r="I119" s="17">
        <f t="shared" si="3"/>
        <v>47</v>
      </c>
    </row>
    <row r="120" spans="1:9" ht="15.75" x14ac:dyDescent="0.25">
      <c r="A120" s="8">
        <v>116</v>
      </c>
      <c r="B120" s="178" t="s">
        <v>227</v>
      </c>
      <c r="C120" s="36" t="s">
        <v>14</v>
      </c>
      <c r="D120" s="36">
        <v>1280</v>
      </c>
      <c r="E120" s="36">
        <v>0</v>
      </c>
      <c r="F120" s="36">
        <v>1280</v>
      </c>
      <c r="G120" s="36">
        <v>1280</v>
      </c>
      <c r="H120" s="47">
        <f t="shared" si="2"/>
        <v>128</v>
      </c>
      <c r="I120" s="17">
        <f t="shared" si="3"/>
        <v>125.8</v>
      </c>
    </row>
    <row r="121" spans="1:9" ht="15.75" x14ac:dyDescent="0.25">
      <c r="A121" s="8">
        <v>117</v>
      </c>
      <c r="B121" s="178" t="s">
        <v>228</v>
      </c>
      <c r="C121" s="36" t="s">
        <v>14</v>
      </c>
      <c r="D121" s="36">
        <v>828</v>
      </c>
      <c r="E121" s="36">
        <v>0</v>
      </c>
      <c r="F121" s="36">
        <v>828</v>
      </c>
      <c r="G121" s="36">
        <v>828</v>
      </c>
      <c r="H121" s="47">
        <f t="shared" si="2"/>
        <v>82.8</v>
      </c>
      <c r="I121" s="17">
        <f t="shared" si="3"/>
        <v>80.599999999999994</v>
      </c>
    </row>
    <row r="122" spans="1:9" ht="15.75" x14ac:dyDescent="0.25">
      <c r="A122" s="8">
        <v>118</v>
      </c>
      <c r="B122" s="178" t="s">
        <v>229</v>
      </c>
      <c r="C122" s="36" t="s">
        <v>14</v>
      </c>
      <c r="D122" s="36">
        <v>478</v>
      </c>
      <c r="E122" s="36">
        <v>0</v>
      </c>
      <c r="F122" s="36">
        <v>256</v>
      </c>
      <c r="G122" s="36">
        <v>0</v>
      </c>
      <c r="H122" s="47">
        <f t="shared" si="2"/>
        <v>15.36</v>
      </c>
      <c r="I122" s="17">
        <f t="shared" si="3"/>
        <v>13.16</v>
      </c>
    </row>
    <row r="123" spans="1:9" ht="15.75" x14ac:dyDescent="0.25">
      <c r="A123" s="8">
        <v>119</v>
      </c>
      <c r="B123" s="178" t="s">
        <v>230</v>
      </c>
      <c r="C123" s="36" t="s">
        <v>14</v>
      </c>
      <c r="D123" s="36">
        <v>599</v>
      </c>
      <c r="E123" s="36">
        <v>0</v>
      </c>
      <c r="F123" s="36">
        <v>599</v>
      </c>
      <c r="G123" s="36">
        <v>599</v>
      </c>
      <c r="H123" s="47">
        <f t="shared" si="2"/>
        <v>59.9</v>
      </c>
      <c r="I123" s="17">
        <f t="shared" si="3"/>
        <v>57.699999999999996</v>
      </c>
    </row>
    <row r="124" spans="1:9" ht="15.75" x14ac:dyDescent="0.25">
      <c r="A124" s="8">
        <v>120</v>
      </c>
      <c r="B124" s="178" t="s">
        <v>231</v>
      </c>
      <c r="C124" s="36" t="s">
        <v>14</v>
      </c>
      <c r="D124" s="36">
        <v>721</v>
      </c>
      <c r="E124" s="36">
        <v>0</v>
      </c>
      <c r="F124" s="36">
        <v>721</v>
      </c>
      <c r="G124" s="36">
        <v>721</v>
      </c>
      <c r="H124" s="47">
        <f t="shared" si="2"/>
        <v>72.099999999999994</v>
      </c>
      <c r="I124" s="17">
        <f t="shared" si="3"/>
        <v>69.899999999999991</v>
      </c>
    </row>
    <row r="125" spans="1:9" ht="15.75" x14ac:dyDescent="0.25">
      <c r="A125" s="8">
        <v>121</v>
      </c>
      <c r="B125" s="178" t="s">
        <v>232</v>
      </c>
      <c r="C125" s="36" t="s">
        <v>14</v>
      </c>
      <c r="D125" s="36">
        <v>785</v>
      </c>
      <c r="E125" s="36">
        <v>0</v>
      </c>
      <c r="F125" s="36">
        <v>785</v>
      </c>
      <c r="G125" s="36">
        <v>785</v>
      </c>
      <c r="H125" s="47">
        <f t="shared" si="2"/>
        <v>78.5</v>
      </c>
      <c r="I125" s="17">
        <f t="shared" si="3"/>
        <v>76.3</v>
      </c>
    </row>
    <row r="126" spans="1:9" ht="15.75" x14ac:dyDescent="0.25">
      <c r="A126" s="8">
        <v>122</v>
      </c>
      <c r="B126" s="178" t="s">
        <v>233</v>
      </c>
      <c r="C126" s="36" t="s">
        <v>14</v>
      </c>
      <c r="D126" s="36">
        <v>12662</v>
      </c>
      <c r="E126" s="36">
        <v>7662</v>
      </c>
      <c r="F126" s="36">
        <v>12662</v>
      </c>
      <c r="G126" s="36">
        <v>12662</v>
      </c>
      <c r="H126" s="47">
        <f t="shared" si="2"/>
        <v>1342.8200000000002</v>
      </c>
      <c r="I126" s="17">
        <f t="shared" si="3"/>
        <v>1340.6200000000001</v>
      </c>
    </row>
    <row r="127" spans="1:9" ht="15.75" x14ac:dyDescent="0.25">
      <c r="A127" s="8">
        <v>123</v>
      </c>
      <c r="B127" s="178" t="s">
        <v>234</v>
      </c>
      <c r="C127" s="36" t="s">
        <v>14</v>
      </c>
      <c r="D127" s="36">
        <v>1718</v>
      </c>
      <c r="E127" s="36">
        <v>0</v>
      </c>
      <c r="F127" s="36">
        <v>1718</v>
      </c>
      <c r="G127" s="36">
        <v>1718</v>
      </c>
      <c r="H127" s="47">
        <f t="shared" si="2"/>
        <v>171.8</v>
      </c>
      <c r="I127" s="17">
        <f t="shared" si="3"/>
        <v>169.60000000000002</v>
      </c>
    </row>
    <row r="128" spans="1:9" ht="15.75" x14ac:dyDescent="0.25">
      <c r="A128" s="8">
        <v>124</v>
      </c>
      <c r="B128" s="178" t="s">
        <v>235</v>
      </c>
      <c r="C128" s="36" t="s">
        <v>14</v>
      </c>
      <c r="D128" s="36">
        <v>3641</v>
      </c>
      <c r="E128" s="36">
        <v>0</v>
      </c>
      <c r="F128" s="36">
        <v>3641</v>
      </c>
      <c r="G128" s="36">
        <v>3641</v>
      </c>
      <c r="H128" s="47">
        <f t="shared" si="2"/>
        <v>364.1</v>
      </c>
      <c r="I128" s="17">
        <f t="shared" si="3"/>
        <v>361.90000000000003</v>
      </c>
    </row>
    <row r="129" spans="1:9" ht="15.75" x14ac:dyDescent="0.25">
      <c r="A129" s="8">
        <v>125</v>
      </c>
      <c r="B129" s="178" t="s">
        <v>236</v>
      </c>
      <c r="C129" s="36" t="s">
        <v>14</v>
      </c>
      <c r="D129" s="36">
        <v>1632</v>
      </c>
      <c r="E129" s="36">
        <v>0</v>
      </c>
      <c r="F129" s="36">
        <v>1632</v>
      </c>
      <c r="G129" s="36">
        <v>1632</v>
      </c>
      <c r="H129" s="47">
        <f t="shared" si="2"/>
        <v>163.19999999999999</v>
      </c>
      <c r="I129" s="17">
        <f t="shared" si="3"/>
        <v>161</v>
      </c>
    </row>
    <row r="130" spans="1:9" ht="15.75" x14ac:dyDescent="0.25">
      <c r="A130" s="8">
        <v>126</v>
      </c>
      <c r="B130" s="178" t="s">
        <v>237</v>
      </c>
      <c r="C130" s="36" t="s">
        <v>14</v>
      </c>
      <c r="D130" s="36">
        <v>2066</v>
      </c>
      <c r="E130" s="36">
        <v>0</v>
      </c>
      <c r="F130" s="36">
        <v>2066</v>
      </c>
      <c r="G130" s="36">
        <v>2066</v>
      </c>
      <c r="H130" s="47">
        <f t="shared" si="2"/>
        <v>206.6</v>
      </c>
      <c r="I130" s="17">
        <f t="shared" si="3"/>
        <v>204.4</v>
      </c>
    </row>
    <row r="131" spans="1:9" ht="15.75" x14ac:dyDescent="0.25">
      <c r="A131" s="8">
        <v>127</v>
      </c>
      <c r="B131" s="178" t="s">
        <v>238</v>
      </c>
      <c r="C131" s="36" t="s">
        <v>14</v>
      </c>
      <c r="D131" s="36">
        <v>1631</v>
      </c>
      <c r="E131" s="36">
        <v>0</v>
      </c>
      <c r="F131" s="36">
        <v>1631</v>
      </c>
      <c r="G131" s="36">
        <v>841</v>
      </c>
      <c r="H131" s="47">
        <f t="shared" si="2"/>
        <v>131.5</v>
      </c>
      <c r="I131" s="17">
        <f t="shared" si="3"/>
        <v>129.30000000000001</v>
      </c>
    </row>
    <row r="132" spans="1:9" ht="15.75" x14ac:dyDescent="0.25">
      <c r="A132" s="8">
        <v>128</v>
      </c>
      <c r="B132" s="178" t="s">
        <v>239</v>
      </c>
      <c r="C132" s="36" t="s">
        <v>14</v>
      </c>
      <c r="D132" s="36">
        <v>3937</v>
      </c>
      <c r="E132" s="36">
        <v>0</v>
      </c>
      <c r="F132" s="36">
        <v>3937</v>
      </c>
      <c r="G132" s="36">
        <v>3937</v>
      </c>
      <c r="H132" s="47">
        <f t="shared" ref="H132:H142" si="4">E132*0.01+F132*0.06+G132*0.04</f>
        <v>393.7</v>
      </c>
      <c r="I132" s="17">
        <f t="shared" si="3"/>
        <v>391.5</v>
      </c>
    </row>
    <row r="133" spans="1:9" ht="15.75" x14ac:dyDescent="0.25">
      <c r="A133" s="8">
        <v>129</v>
      </c>
      <c r="B133" s="178" t="s">
        <v>240</v>
      </c>
      <c r="C133" s="36" t="s">
        <v>14</v>
      </c>
      <c r="D133" s="36">
        <v>2816</v>
      </c>
      <c r="E133" s="36">
        <v>0</v>
      </c>
      <c r="F133" s="36">
        <v>2816</v>
      </c>
      <c r="G133" s="36">
        <v>2816</v>
      </c>
      <c r="H133" s="47">
        <f t="shared" si="4"/>
        <v>281.59999999999997</v>
      </c>
      <c r="I133" s="17">
        <f t="shared" si="3"/>
        <v>279.39999999999998</v>
      </c>
    </row>
    <row r="134" spans="1:9" ht="15.75" x14ac:dyDescent="0.25">
      <c r="A134" s="8">
        <v>130</v>
      </c>
      <c r="B134" s="178" t="s">
        <v>241</v>
      </c>
      <c r="C134" s="36" t="s">
        <v>14</v>
      </c>
      <c r="D134" s="36">
        <v>502</v>
      </c>
      <c r="E134" s="36">
        <v>0</v>
      </c>
      <c r="F134" s="36">
        <v>502</v>
      </c>
      <c r="G134" s="36">
        <v>502</v>
      </c>
      <c r="H134" s="47">
        <f t="shared" si="4"/>
        <v>50.2</v>
      </c>
      <c r="I134" s="17">
        <f t="shared" si="3"/>
        <v>48</v>
      </c>
    </row>
    <row r="135" spans="1:9" ht="15.75" x14ac:dyDescent="0.25">
      <c r="A135" s="8">
        <v>131</v>
      </c>
      <c r="B135" s="178" t="s">
        <v>242</v>
      </c>
      <c r="C135" s="36" t="s">
        <v>14</v>
      </c>
      <c r="D135" s="36">
        <v>1856</v>
      </c>
      <c r="E135" s="36">
        <v>0</v>
      </c>
      <c r="F135" s="36">
        <v>1856</v>
      </c>
      <c r="G135" s="36">
        <v>1856</v>
      </c>
      <c r="H135" s="47">
        <f t="shared" si="4"/>
        <v>185.6</v>
      </c>
      <c r="I135" s="17">
        <f t="shared" si="3"/>
        <v>183.4</v>
      </c>
    </row>
    <row r="136" spans="1:9" ht="15.75" x14ac:dyDescent="0.25">
      <c r="A136" s="8">
        <v>132</v>
      </c>
      <c r="B136" s="178" t="s">
        <v>243</v>
      </c>
      <c r="C136" s="36" t="s">
        <v>14</v>
      </c>
      <c r="D136" s="36">
        <v>431</v>
      </c>
      <c r="E136" s="36">
        <v>0</v>
      </c>
      <c r="F136" s="36">
        <v>208</v>
      </c>
      <c r="G136" s="36">
        <v>0</v>
      </c>
      <c r="H136" s="47">
        <f t="shared" si="4"/>
        <v>12.48</v>
      </c>
      <c r="I136" s="17">
        <f t="shared" si="3"/>
        <v>10.280000000000001</v>
      </c>
    </row>
    <row r="137" spans="1:9" ht="15.75" x14ac:dyDescent="0.25">
      <c r="A137" s="8">
        <v>133</v>
      </c>
      <c r="B137" s="178" t="s">
        <v>244</v>
      </c>
      <c r="C137" s="36" t="s">
        <v>14</v>
      </c>
      <c r="D137" s="36">
        <v>672</v>
      </c>
      <c r="E137" s="36">
        <v>0</v>
      </c>
      <c r="F137" s="36">
        <v>493</v>
      </c>
      <c r="G137" s="36">
        <v>493</v>
      </c>
      <c r="H137" s="47">
        <f t="shared" si="4"/>
        <v>49.3</v>
      </c>
      <c r="I137" s="17">
        <f t="shared" si="3"/>
        <v>47.099999999999994</v>
      </c>
    </row>
    <row r="138" spans="1:9" ht="15.75" x14ac:dyDescent="0.25">
      <c r="A138" s="8">
        <v>134</v>
      </c>
      <c r="B138" s="178" t="s">
        <v>245</v>
      </c>
      <c r="C138" s="36" t="s">
        <v>14</v>
      </c>
      <c r="D138" s="36">
        <v>706</v>
      </c>
      <c r="E138" s="36">
        <v>0</v>
      </c>
      <c r="F138" s="36">
        <v>303</v>
      </c>
      <c r="G138" s="36">
        <v>0</v>
      </c>
      <c r="H138" s="47">
        <f t="shared" si="4"/>
        <v>18.18</v>
      </c>
      <c r="I138" s="17">
        <f t="shared" si="3"/>
        <v>15.98</v>
      </c>
    </row>
    <row r="139" spans="1:9" ht="15.75" x14ac:dyDescent="0.25">
      <c r="A139" s="8">
        <v>135</v>
      </c>
      <c r="B139" s="178" t="s">
        <v>246</v>
      </c>
      <c r="C139" s="36" t="s">
        <v>14</v>
      </c>
      <c r="D139" s="36">
        <v>1879</v>
      </c>
      <c r="E139" s="36">
        <v>0</v>
      </c>
      <c r="F139" s="36">
        <v>1879</v>
      </c>
      <c r="G139" s="36">
        <v>969</v>
      </c>
      <c r="H139" s="47">
        <f t="shared" si="4"/>
        <v>151.5</v>
      </c>
      <c r="I139" s="17">
        <f t="shared" si="3"/>
        <v>149.30000000000001</v>
      </c>
    </row>
    <row r="140" spans="1:9" ht="15.75" x14ac:dyDescent="0.25">
      <c r="A140" s="8">
        <v>136</v>
      </c>
      <c r="B140" s="178" t="s">
        <v>247</v>
      </c>
      <c r="C140" s="36" t="s">
        <v>14</v>
      </c>
      <c r="D140" s="36">
        <v>427</v>
      </c>
      <c r="E140" s="36">
        <v>0</v>
      </c>
      <c r="F140" s="36">
        <v>198</v>
      </c>
      <c r="G140" s="36">
        <v>0</v>
      </c>
      <c r="H140" s="47">
        <f t="shared" si="4"/>
        <v>11.879999999999999</v>
      </c>
      <c r="I140" s="17">
        <f t="shared" si="3"/>
        <v>9.68</v>
      </c>
    </row>
    <row r="141" spans="1:9" ht="15.75" x14ac:dyDescent="0.25">
      <c r="A141" s="8">
        <v>137</v>
      </c>
      <c r="B141" s="178" t="s">
        <v>248</v>
      </c>
      <c r="C141" s="36" t="s">
        <v>14</v>
      </c>
      <c r="D141" s="36">
        <v>9524</v>
      </c>
      <c r="E141" s="36">
        <v>4524</v>
      </c>
      <c r="F141" s="36">
        <v>9524</v>
      </c>
      <c r="G141" s="36">
        <v>9524</v>
      </c>
      <c r="H141" s="47">
        <f t="shared" si="4"/>
        <v>997.63999999999987</v>
      </c>
      <c r="I141" s="17">
        <f t="shared" si="3"/>
        <v>995.43999999999983</v>
      </c>
    </row>
    <row r="142" spans="1:9" ht="15.75" x14ac:dyDescent="0.25">
      <c r="A142" s="8">
        <v>138</v>
      </c>
      <c r="B142" s="178" t="s">
        <v>249</v>
      </c>
      <c r="C142" s="36" t="s">
        <v>14</v>
      </c>
      <c r="D142" s="36">
        <v>9573</v>
      </c>
      <c r="E142" s="36">
        <v>4573</v>
      </c>
      <c r="F142" s="36">
        <v>9573</v>
      </c>
      <c r="G142" s="36">
        <v>9573</v>
      </c>
      <c r="H142" s="47">
        <f t="shared" si="4"/>
        <v>1003.03</v>
      </c>
      <c r="I142" s="17">
        <f t="shared" si="3"/>
        <v>1000.8299999999999</v>
      </c>
    </row>
    <row r="143" spans="1:9" ht="15.75" x14ac:dyDescent="0.25">
      <c r="A143" s="8">
        <v>139</v>
      </c>
      <c r="B143" s="179" t="s">
        <v>290</v>
      </c>
      <c r="C143" s="33" t="s">
        <v>14</v>
      </c>
      <c r="D143" s="112">
        <v>459</v>
      </c>
      <c r="E143" s="8">
        <v>0</v>
      </c>
      <c r="F143" s="8">
        <v>459</v>
      </c>
      <c r="G143" s="70">
        <v>459</v>
      </c>
      <c r="H143" s="47">
        <f>E143*0.01+F143*0.06+G143*0.04</f>
        <v>45.9</v>
      </c>
      <c r="I143" s="17">
        <f t="shared" si="3"/>
        <v>43.699999999999996</v>
      </c>
    </row>
    <row r="144" spans="1:9" ht="15.75" x14ac:dyDescent="0.25">
      <c r="A144" s="8">
        <v>140</v>
      </c>
      <c r="B144" s="179" t="s">
        <v>291</v>
      </c>
      <c r="C144" s="33" t="s">
        <v>14</v>
      </c>
      <c r="D144" s="112">
        <v>874</v>
      </c>
      <c r="E144" s="8">
        <v>0</v>
      </c>
      <c r="F144" s="8">
        <v>874</v>
      </c>
      <c r="G144" s="70">
        <v>874</v>
      </c>
      <c r="H144" s="47">
        <f t="shared" ref="H144:H205" si="5">E144*0.01+F144*0.06+G144*0.04</f>
        <v>87.4</v>
      </c>
      <c r="I144" s="17">
        <f t="shared" ref="I144:I199" si="6">H144-2.2</f>
        <v>85.2</v>
      </c>
    </row>
    <row r="145" spans="1:9" ht="15.75" x14ac:dyDescent="0.25">
      <c r="A145" s="8">
        <v>141</v>
      </c>
      <c r="B145" s="179" t="s">
        <v>292</v>
      </c>
      <c r="C145" s="33" t="s">
        <v>14</v>
      </c>
      <c r="D145" s="112">
        <v>521</v>
      </c>
      <c r="E145" s="8">
        <v>0</v>
      </c>
      <c r="F145" s="8">
        <v>274</v>
      </c>
      <c r="G145" s="70">
        <v>0</v>
      </c>
      <c r="H145" s="47">
        <f t="shared" si="5"/>
        <v>16.439999999999998</v>
      </c>
      <c r="I145" s="17">
        <f t="shared" si="6"/>
        <v>14.239999999999998</v>
      </c>
    </row>
    <row r="146" spans="1:9" ht="15.75" x14ac:dyDescent="0.25">
      <c r="A146" s="8">
        <v>142</v>
      </c>
      <c r="B146" s="179" t="s">
        <v>293</v>
      </c>
      <c r="C146" s="33" t="s">
        <v>14</v>
      </c>
      <c r="D146" s="112">
        <v>722</v>
      </c>
      <c r="E146" s="8">
        <v>0</v>
      </c>
      <c r="F146" s="8">
        <v>369</v>
      </c>
      <c r="G146" s="70">
        <v>369</v>
      </c>
      <c r="H146" s="47">
        <f t="shared" si="5"/>
        <v>36.9</v>
      </c>
      <c r="I146" s="17">
        <f t="shared" si="6"/>
        <v>34.699999999999996</v>
      </c>
    </row>
    <row r="147" spans="1:9" ht="15.75" x14ac:dyDescent="0.25">
      <c r="A147" s="8">
        <v>143</v>
      </c>
      <c r="B147" s="179" t="s">
        <v>294</v>
      </c>
      <c r="C147" s="33" t="s">
        <v>14</v>
      </c>
      <c r="D147" s="112">
        <v>1258</v>
      </c>
      <c r="E147" s="8">
        <v>0</v>
      </c>
      <c r="F147" s="8">
        <v>568</v>
      </c>
      <c r="G147" s="70">
        <v>568</v>
      </c>
      <c r="H147" s="47">
        <f t="shared" si="5"/>
        <v>56.8</v>
      </c>
      <c r="I147" s="17">
        <f t="shared" si="6"/>
        <v>54.599999999999994</v>
      </c>
    </row>
    <row r="148" spans="1:9" ht="15.75" x14ac:dyDescent="0.25">
      <c r="A148" s="8">
        <v>144</v>
      </c>
      <c r="B148" s="179" t="s">
        <v>295</v>
      </c>
      <c r="C148" s="33" t="s">
        <v>14</v>
      </c>
      <c r="D148" s="112">
        <v>2856</v>
      </c>
      <c r="E148" s="8">
        <v>0</v>
      </c>
      <c r="F148" s="8">
        <v>2856</v>
      </c>
      <c r="G148" s="70">
        <v>2856</v>
      </c>
      <c r="H148" s="47">
        <f t="shared" si="5"/>
        <v>285.60000000000002</v>
      </c>
      <c r="I148" s="17">
        <f t="shared" si="6"/>
        <v>283.40000000000003</v>
      </c>
    </row>
    <row r="149" spans="1:9" ht="15.75" x14ac:dyDescent="0.25">
      <c r="A149" s="8">
        <v>145</v>
      </c>
      <c r="B149" s="179" t="s">
        <v>296</v>
      </c>
      <c r="C149" s="33" t="s">
        <v>14</v>
      </c>
      <c r="D149" s="112">
        <v>505</v>
      </c>
      <c r="E149" s="8">
        <v>0</v>
      </c>
      <c r="F149" s="8">
        <v>292</v>
      </c>
      <c r="G149" s="70">
        <v>0</v>
      </c>
      <c r="H149" s="47">
        <f t="shared" si="5"/>
        <v>17.52</v>
      </c>
      <c r="I149" s="17">
        <f t="shared" si="6"/>
        <v>15.32</v>
      </c>
    </row>
    <row r="150" spans="1:9" ht="15.75" x14ac:dyDescent="0.25">
      <c r="A150" s="8">
        <v>146</v>
      </c>
      <c r="B150" s="179" t="s">
        <v>297</v>
      </c>
      <c r="C150" s="33" t="s">
        <v>14</v>
      </c>
      <c r="D150" s="112">
        <v>527</v>
      </c>
      <c r="E150" s="8">
        <v>0</v>
      </c>
      <c r="F150" s="8">
        <v>527</v>
      </c>
      <c r="G150" s="70">
        <v>527</v>
      </c>
      <c r="H150" s="47">
        <f t="shared" si="5"/>
        <v>52.7</v>
      </c>
      <c r="I150" s="17">
        <f t="shared" si="6"/>
        <v>50.5</v>
      </c>
    </row>
    <row r="151" spans="1:9" ht="15.75" x14ac:dyDescent="0.25">
      <c r="A151" s="8">
        <v>147</v>
      </c>
      <c r="B151" s="179" t="s">
        <v>298</v>
      </c>
      <c r="C151" s="33" t="s">
        <v>14</v>
      </c>
      <c r="D151" s="112">
        <v>430</v>
      </c>
      <c r="E151" s="8">
        <v>0</v>
      </c>
      <c r="F151" s="8">
        <v>430</v>
      </c>
      <c r="G151" s="70">
        <v>430</v>
      </c>
      <c r="H151" s="47">
        <f t="shared" si="5"/>
        <v>43</v>
      </c>
      <c r="I151" s="17">
        <f t="shared" si="6"/>
        <v>40.799999999999997</v>
      </c>
    </row>
    <row r="152" spans="1:9" ht="15.75" x14ac:dyDescent="0.25">
      <c r="A152" s="8">
        <v>148</v>
      </c>
      <c r="B152" s="179" t="s">
        <v>299</v>
      </c>
      <c r="C152" s="33" t="s">
        <v>14</v>
      </c>
      <c r="D152" s="112">
        <v>644</v>
      </c>
      <c r="E152" s="8">
        <v>0</v>
      </c>
      <c r="F152" s="8">
        <v>644</v>
      </c>
      <c r="G152" s="70">
        <v>339</v>
      </c>
      <c r="H152" s="47">
        <f t="shared" si="5"/>
        <v>52.2</v>
      </c>
      <c r="I152" s="17">
        <f t="shared" si="6"/>
        <v>50</v>
      </c>
    </row>
    <row r="153" spans="1:9" ht="15.75" x14ac:dyDescent="0.25">
      <c r="A153" s="8">
        <v>149</v>
      </c>
      <c r="B153" s="179" t="s">
        <v>300</v>
      </c>
      <c r="C153" s="33" t="s">
        <v>14</v>
      </c>
      <c r="D153" s="112">
        <v>786</v>
      </c>
      <c r="E153" s="8">
        <v>0</v>
      </c>
      <c r="F153" s="8">
        <v>270</v>
      </c>
      <c r="G153" s="70">
        <v>0</v>
      </c>
      <c r="H153" s="47">
        <f t="shared" si="5"/>
        <v>16.2</v>
      </c>
      <c r="I153" s="17">
        <f t="shared" si="6"/>
        <v>14</v>
      </c>
    </row>
    <row r="154" spans="1:9" ht="15.75" x14ac:dyDescent="0.25">
      <c r="A154" s="8">
        <v>150</v>
      </c>
      <c r="B154" s="179" t="s">
        <v>301</v>
      </c>
      <c r="C154" s="33" t="s">
        <v>14</v>
      </c>
      <c r="D154" s="33">
        <v>1195</v>
      </c>
      <c r="E154" s="8">
        <v>0</v>
      </c>
      <c r="F154" s="8">
        <v>1195</v>
      </c>
      <c r="G154" s="70">
        <v>1195</v>
      </c>
      <c r="H154" s="47">
        <f t="shared" si="5"/>
        <v>119.5</v>
      </c>
      <c r="I154" s="17">
        <f t="shared" si="6"/>
        <v>117.3</v>
      </c>
    </row>
    <row r="155" spans="1:9" ht="15.75" x14ac:dyDescent="0.25">
      <c r="A155" s="8">
        <v>151</v>
      </c>
      <c r="B155" s="179" t="s">
        <v>302</v>
      </c>
      <c r="C155" s="33" t="s">
        <v>14</v>
      </c>
      <c r="D155" s="112">
        <v>2243</v>
      </c>
      <c r="E155" s="8">
        <v>0</v>
      </c>
      <c r="F155" s="8">
        <v>2243</v>
      </c>
      <c r="G155" s="70">
        <v>2243</v>
      </c>
      <c r="H155" s="47">
        <f t="shared" si="5"/>
        <v>224.29999999999998</v>
      </c>
      <c r="I155" s="17">
        <f t="shared" si="6"/>
        <v>222.1</v>
      </c>
    </row>
    <row r="156" spans="1:9" ht="15.75" x14ac:dyDescent="0.25">
      <c r="A156" s="8">
        <v>152</v>
      </c>
      <c r="B156" s="179" t="s">
        <v>303</v>
      </c>
      <c r="C156" s="33" t="s">
        <v>14</v>
      </c>
      <c r="D156" s="112">
        <v>1184</v>
      </c>
      <c r="E156" s="8">
        <v>0</v>
      </c>
      <c r="F156" s="8">
        <v>1184</v>
      </c>
      <c r="G156" s="70">
        <v>1184</v>
      </c>
      <c r="H156" s="47">
        <f t="shared" si="5"/>
        <v>118.39999999999999</v>
      </c>
      <c r="I156" s="17">
        <f t="shared" si="6"/>
        <v>116.19999999999999</v>
      </c>
    </row>
    <row r="157" spans="1:9" ht="15.75" x14ac:dyDescent="0.25">
      <c r="A157" s="8">
        <v>153</v>
      </c>
      <c r="B157" s="179" t="s">
        <v>304</v>
      </c>
      <c r="C157" s="33" t="s">
        <v>14</v>
      </c>
      <c r="D157" s="112">
        <v>1071</v>
      </c>
      <c r="E157" s="8">
        <v>0</v>
      </c>
      <c r="F157" s="8">
        <v>1071</v>
      </c>
      <c r="G157" s="70">
        <v>1071</v>
      </c>
      <c r="H157" s="47">
        <f t="shared" si="5"/>
        <v>107.1</v>
      </c>
      <c r="I157" s="17">
        <f t="shared" si="6"/>
        <v>104.89999999999999</v>
      </c>
    </row>
    <row r="158" spans="1:9" ht="15.75" x14ac:dyDescent="0.25">
      <c r="A158" s="8">
        <v>154</v>
      </c>
      <c r="B158" s="179" t="s">
        <v>305</v>
      </c>
      <c r="C158" s="33" t="s">
        <v>14</v>
      </c>
      <c r="D158" s="112">
        <v>929</v>
      </c>
      <c r="E158" s="8">
        <v>0</v>
      </c>
      <c r="F158" s="8">
        <v>929</v>
      </c>
      <c r="G158" s="70">
        <v>929</v>
      </c>
      <c r="H158" s="47">
        <f t="shared" si="5"/>
        <v>92.9</v>
      </c>
      <c r="I158" s="17">
        <f t="shared" si="6"/>
        <v>90.7</v>
      </c>
    </row>
    <row r="159" spans="1:9" ht="15.75" x14ac:dyDescent="0.25">
      <c r="A159" s="8">
        <v>155</v>
      </c>
      <c r="B159" s="179" t="s">
        <v>306</v>
      </c>
      <c r="C159" s="33" t="s">
        <v>14</v>
      </c>
      <c r="D159" s="112">
        <v>663</v>
      </c>
      <c r="E159" s="8">
        <v>0</v>
      </c>
      <c r="F159" s="8">
        <v>663</v>
      </c>
      <c r="G159" s="70">
        <v>663</v>
      </c>
      <c r="H159" s="47">
        <f t="shared" si="5"/>
        <v>66.3</v>
      </c>
      <c r="I159" s="17">
        <f t="shared" si="6"/>
        <v>64.099999999999994</v>
      </c>
    </row>
    <row r="160" spans="1:9" ht="15.75" x14ac:dyDescent="0.25">
      <c r="A160" s="8">
        <v>156</v>
      </c>
      <c r="B160" s="179" t="s">
        <v>307</v>
      </c>
      <c r="C160" s="33" t="s">
        <v>14</v>
      </c>
      <c r="D160" s="112">
        <v>2770</v>
      </c>
      <c r="E160" s="8">
        <v>0</v>
      </c>
      <c r="F160" s="8">
        <v>2770</v>
      </c>
      <c r="G160" s="70">
        <v>2770</v>
      </c>
      <c r="H160" s="47">
        <f t="shared" si="5"/>
        <v>277</v>
      </c>
      <c r="I160" s="17">
        <f t="shared" si="6"/>
        <v>274.8</v>
      </c>
    </row>
    <row r="161" spans="1:9" ht="15.75" x14ac:dyDescent="0.25">
      <c r="A161" s="8">
        <v>157</v>
      </c>
      <c r="B161" s="179" t="s">
        <v>308</v>
      </c>
      <c r="C161" s="33" t="s">
        <v>14</v>
      </c>
      <c r="D161" s="112">
        <v>3925</v>
      </c>
      <c r="E161" s="8">
        <v>0</v>
      </c>
      <c r="F161" s="8">
        <v>1908</v>
      </c>
      <c r="G161" s="70">
        <v>1908</v>
      </c>
      <c r="H161" s="47">
        <f t="shared" si="5"/>
        <v>190.8</v>
      </c>
      <c r="I161" s="17">
        <f t="shared" si="6"/>
        <v>188.60000000000002</v>
      </c>
    </row>
    <row r="162" spans="1:9" ht="15.75" x14ac:dyDescent="0.25">
      <c r="A162" s="8">
        <v>158</v>
      </c>
      <c r="B162" s="179" t="s">
        <v>309</v>
      </c>
      <c r="C162" s="33" t="s">
        <v>14</v>
      </c>
      <c r="D162" s="112">
        <v>825</v>
      </c>
      <c r="E162" s="8">
        <v>0</v>
      </c>
      <c r="F162" s="8">
        <v>825</v>
      </c>
      <c r="G162" s="70">
        <v>437</v>
      </c>
      <c r="H162" s="47">
        <f t="shared" si="5"/>
        <v>66.98</v>
      </c>
      <c r="I162" s="17">
        <f t="shared" si="6"/>
        <v>64.78</v>
      </c>
    </row>
    <row r="163" spans="1:9" ht="15.75" x14ac:dyDescent="0.25">
      <c r="A163" s="8">
        <v>159</v>
      </c>
      <c r="B163" s="179" t="s">
        <v>310</v>
      </c>
      <c r="C163" s="33" t="s">
        <v>14</v>
      </c>
      <c r="D163" s="112">
        <v>745</v>
      </c>
      <c r="E163" s="8">
        <v>0</v>
      </c>
      <c r="F163" s="8">
        <v>745</v>
      </c>
      <c r="G163" s="70">
        <v>745</v>
      </c>
      <c r="H163" s="47">
        <f t="shared" si="5"/>
        <v>74.5</v>
      </c>
      <c r="I163" s="17">
        <f t="shared" si="6"/>
        <v>72.3</v>
      </c>
    </row>
    <row r="164" spans="1:9" ht="15.75" x14ac:dyDescent="0.25">
      <c r="A164" s="8">
        <v>160</v>
      </c>
      <c r="B164" s="179" t="s">
        <v>311</v>
      </c>
      <c r="C164" s="33" t="s">
        <v>14</v>
      </c>
      <c r="D164" s="112">
        <v>2995</v>
      </c>
      <c r="E164" s="8">
        <v>0</v>
      </c>
      <c r="F164" s="8">
        <v>2995</v>
      </c>
      <c r="G164" s="70">
        <v>2995</v>
      </c>
      <c r="H164" s="47">
        <f t="shared" si="5"/>
        <v>299.5</v>
      </c>
      <c r="I164" s="17">
        <f t="shared" si="6"/>
        <v>297.3</v>
      </c>
    </row>
    <row r="165" spans="1:9" ht="15.75" x14ac:dyDescent="0.25">
      <c r="A165" s="8">
        <v>161</v>
      </c>
      <c r="B165" s="179" t="s">
        <v>312</v>
      </c>
      <c r="C165" s="33" t="s">
        <v>14</v>
      </c>
      <c r="D165" s="34">
        <v>2110</v>
      </c>
      <c r="E165" s="8">
        <v>0</v>
      </c>
      <c r="F165" s="8">
        <v>2110</v>
      </c>
      <c r="G165" s="70">
        <v>2110</v>
      </c>
      <c r="H165" s="47">
        <f t="shared" si="5"/>
        <v>211</v>
      </c>
      <c r="I165" s="17">
        <f t="shared" si="6"/>
        <v>208.8</v>
      </c>
    </row>
    <row r="166" spans="1:9" ht="15.75" x14ac:dyDescent="0.25">
      <c r="A166" s="8">
        <v>162</v>
      </c>
      <c r="B166" s="179" t="s">
        <v>313</v>
      </c>
      <c r="C166" s="33" t="s">
        <v>14</v>
      </c>
      <c r="D166" s="34">
        <v>1255</v>
      </c>
      <c r="E166" s="8">
        <v>0</v>
      </c>
      <c r="F166" s="8">
        <v>1255</v>
      </c>
      <c r="G166" s="70">
        <v>1255</v>
      </c>
      <c r="H166" s="47">
        <f t="shared" si="5"/>
        <v>125.5</v>
      </c>
      <c r="I166" s="17">
        <f t="shared" si="6"/>
        <v>123.3</v>
      </c>
    </row>
    <row r="167" spans="1:9" ht="15.75" x14ac:dyDescent="0.25">
      <c r="A167" s="8">
        <v>163</v>
      </c>
      <c r="B167" s="179" t="s">
        <v>314</v>
      </c>
      <c r="C167" s="33" t="s">
        <v>14</v>
      </c>
      <c r="D167" s="34">
        <v>7290</v>
      </c>
      <c r="E167" s="8">
        <v>2290</v>
      </c>
      <c r="F167" s="8">
        <v>7290</v>
      </c>
      <c r="G167" s="70">
        <v>7290</v>
      </c>
      <c r="H167" s="47">
        <f t="shared" si="5"/>
        <v>751.9</v>
      </c>
      <c r="I167" s="17">
        <f t="shared" si="6"/>
        <v>749.69999999999993</v>
      </c>
    </row>
    <row r="168" spans="1:9" ht="15.75" x14ac:dyDescent="0.25">
      <c r="A168" s="8">
        <v>164</v>
      </c>
      <c r="B168" s="179" t="s">
        <v>315</v>
      </c>
      <c r="C168" s="33" t="s">
        <v>14</v>
      </c>
      <c r="D168" s="34">
        <v>9430</v>
      </c>
      <c r="E168" s="8">
        <v>4430</v>
      </c>
      <c r="F168" s="8">
        <v>9430</v>
      </c>
      <c r="G168" s="70">
        <v>9430</v>
      </c>
      <c r="H168" s="47">
        <f t="shared" si="5"/>
        <v>987.3</v>
      </c>
      <c r="I168" s="17">
        <f t="shared" si="6"/>
        <v>985.09999999999991</v>
      </c>
    </row>
    <row r="169" spans="1:9" ht="15.75" x14ac:dyDescent="0.25">
      <c r="A169" s="8">
        <v>165</v>
      </c>
      <c r="B169" s="179" t="s">
        <v>316</v>
      </c>
      <c r="C169" s="33" t="s">
        <v>14</v>
      </c>
      <c r="D169" s="34">
        <v>5725</v>
      </c>
      <c r="E169" s="8">
        <v>725</v>
      </c>
      <c r="F169" s="8">
        <v>5725</v>
      </c>
      <c r="G169" s="70">
        <v>5725</v>
      </c>
      <c r="H169" s="47">
        <f t="shared" si="5"/>
        <v>579.75</v>
      </c>
      <c r="I169" s="17">
        <f t="shared" si="6"/>
        <v>577.54999999999995</v>
      </c>
    </row>
    <row r="170" spans="1:9" ht="15.75" x14ac:dyDescent="0.25">
      <c r="A170" s="8">
        <v>166</v>
      </c>
      <c r="B170" s="179" t="s">
        <v>318</v>
      </c>
      <c r="C170" s="33" t="s">
        <v>14</v>
      </c>
      <c r="D170" s="34">
        <v>2842</v>
      </c>
      <c r="E170" s="8">
        <v>0</v>
      </c>
      <c r="F170" s="8">
        <v>2842</v>
      </c>
      <c r="G170" s="70">
        <v>2842</v>
      </c>
      <c r="H170" s="47">
        <f t="shared" si="5"/>
        <v>284.2</v>
      </c>
      <c r="I170" s="17">
        <f t="shared" si="6"/>
        <v>282</v>
      </c>
    </row>
    <row r="171" spans="1:9" ht="15.75" x14ac:dyDescent="0.25">
      <c r="A171" s="8">
        <v>167</v>
      </c>
      <c r="B171" s="179" t="s">
        <v>319</v>
      </c>
      <c r="C171" s="33" t="s">
        <v>14</v>
      </c>
      <c r="D171" s="34">
        <v>8805</v>
      </c>
      <c r="E171" s="8">
        <v>3805</v>
      </c>
      <c r="F171" s="8">
        <v>8805</v>
      </c>
      <c r="G171" s="70">
        <v>8805</v>
      </c>
      <c r="H171" s="47">
        <f t="shared" si="5"/>
        <v>918.55</v>
      </c>
      <c r="I171" s="17">
        <f t="shared" si="6"/>
        <v>916.34999999999991</v>
      </c>
    </row>
    <row r="172" spans="1:9" ht="15.75" x14ac:dyDescent="0.25">
      <c r="A172" s="8">
        <v>168</v>
      </c>
      <c r="B172" s="179" t="s">
        <v>320</v>
      </c>
      <c r="C172" s="33" t="s">
        <v>14</v>
      </c>
      <c r="D172" s="34">
        <v>4641</v>
      </c>
      <c r="E172" s="8">
        <v>0</v>
      </c>
      <c r="F172" s="8">
        <v>4641</v>
      </c>
      <c r="G172" s="70">
        <v>4641</v>
      </c>
      <c r="H172" s="47">
        <f t="shared" si="5"/>
        <v>464.1</v>
      </c>
      <c r="I172" s="17">
        <f t="shared" si="6"/>
        <v>461.90000000000003</v>
      </c>
    </row>
    <row r="173" spans="1:9" ht="15.75" x14ac:dyDescent="0.25">
      <c r="A173" s="8">
        <v>169</v>
      </c>
      <c r="B173" s="179" t="s">
        <v>321</v>
      </c>
      <c r="C173" s="33" t="s">
        <v>14</v>
      </c>
      <c r="D173" s="34">
        <v>7591</v>
      </c>
      <c r="E173" s="8">
        <v>2591</v>
      </c>
      <c r="F173" s="8">
        <v>7591</v>
      </c>
      <c r="G173" s="70">
        <v>7591</v>
      </c>
      <c r="H173" s="47">
        <f t="shared" si="5"/>
        <v>785.01</v>
      </c>
      <c r="I173" s="17">
        <f t="shared" si="6"/>
        <v>782.81</v>
      </c>
    </row>
    <row r="174" spans="1:9" ht="15.75" x14ac:dyDescent="0.25">
      <c r="A174" s="8">
        <v>170</v>
      </c>
      <c r="B174" s="179" t="s">
        <v>322</v>
      </c>
      <c r="C174" s="33" t="s">
        <v>14</v>
      </c>
      <c r="D174" s="34">
        <v>1954</v>
      </c>
      <c r="E174" s="8">
        <v>0</v>
      </c>
      <c r="F174" s="8">
        <v>964</v>
      </c>
      <c r="G174" s="70">
        <v>964</v>
      </c>
      <c r="H174" s="47">
        <f t="shared" si="5"/>
        <v>96.4</v>
      </c>
      <c r="I174" s="17">
        <f t="shared" si="6"/>
        <v>94.2</v>
      </c>
    </row>
    <row r="175" spans="1:9" ht="15.75" x14ac:dyDescent="0.25">
      <c r="A175" s="8">
        <v>171</v>
      </c>
      <c r="B175" s="179" t="s">
        <v>323</v>
      </c>
      <c r="C175" s="33" t="s">
        <v>14</v>
      </c>
      <c r="D175" s="34">
        <v>2152</v>
      </c>
      <c r="E175" s="8">
        <v>0</v>
      </c>
      <c r="F175" s="8">
        <v>2152</v>
      </c>
      <c r="G175" s="70">
        <v>2152</v>
      </c>
      <c r="H175" s="47">
        <f t="shared" si="5"/>
        <v>215.2</v>
      </c>
      <c r="I175" s="17">
        <f t="shared" si="6"/>
        <v>213</v>
      </c>
    </row>
    <row r="176" spans="1:9" ht="15.75" x14ac:dyDescent="0.25">
      <c r="A176" s="8">
        <v>172</v>
      </c>
      <c r="B176" s="179" t="s">
        <v>324</v>
      </c>
      <c r="C176" s="33" t="s">
        <v>14</v>
      </c>
      <c r="D176" s="34">
        <v>28870</v>
      </c>
      <c r="E176" s="8">
        <v>23870</v>
      </c>
      <c r="F176" s="8">
        <v>28870</v>
      </c>
      <c r="G176" s="70">
        <v>28870</v>
      </c>
      <c r="H176" s="47">
        <f t="shared" si="5"/>
        <v>3125.7</v>
      </c>
      <c r="I176" s="17">
        <f t="shared" si="6"/>
        <v>3123.5</v>
      </c>
    </row>
    <row r="177" spans="1:9" ht="15.75" x14ac:dyDescent="0.25">
      <c r="A177" s="8">
        <v>173</v>
      </c>
      <c r="B177" s="179" t="s">
        <v>325</v>
      </c>
      <c r="C177" s="33" t="s">
        <v>14</v>
      </c>
      <c r="D177" s="34">
        <v>2014</v>
      </c>
      <c r="E177" s="8">
        <v>0</v>
      </c>
      <c r="F177" s="8">
        <v>2014</v>
      </c>
      <c r="G177" s="70">
        <v>2014</v>
      </c>
      <c r="H177" s="47">
        <f t="shared" si="5"/>
        <v>201.39999999999998</v>
      </c>
      <c r="I177" s="17">
        <f t="shared" si="6"/>
        <v>199.2</v>
      </c>
    </row>
    <row r="178" spans="1:9" ht="15.75" x14ac:dyDescent="0.25">
      <c r="A178" s="8">
        <v>174</v>
      </c>
      <c r="B178" s="179" t="s">
        <v>326</v>
      </c>
      <c r="C178" s="33" t="s">
        <v>14</v>
      </c>
      <c r="D178" s="34">
        <v>15217</v>
      </c>
      <c r="E178" s="8">
        <v>10217</v>
      </c>
      <c r="F178" s="8">
        <v>15217</v>
      </c>
      <c r="G178" s="70">
        <v>15217</v>
      </c>
      <c r="H178" s="47">
        <f t="shared" si="5"/>
        <v>1623.87</v>
      </c>
      <c r="I178" s="17">
        <f t="shared" si="6"/>
        <v>1621.6699999999998</v>
      </c>
    </row>
    <row r="179" spans="1:9" ht="15.75" x14ac:dyDescent="0.25">
      <c r="A179" s="8">
        <v>175</v>
      </c>
      <c r="B179" s="179" t="s">
        <v>327</v>
      </c>
      <c r="C179" s="33" t="s">
        <v>14</v>
      </c>
      <c r="D179" s="34">
        <v>4517</v>
      </c>
      <c r="E179" s="8">
        <v>0</v>
      </c>
      <c r="F179" s="8">
        <v>4517</v>
      </c>
      <c r="G179" s="70">
        <v>4517</v>
      </c>
      <c r="H179" s="47">
        <f t="shared" si="5"/>
        <v>451.7</v>
      </c>
      <c r="I179" s="17">
        <f t="shared" si="6"/>
        <v>449.5</v>
      </c>
    </row>
    <row r="180" spans="1:9" ht="15.75" x14ac:dyDescent="0.25">
      <c r="A180" s="8">
        <v>176</v>
      </c>
      <c r="B180" s="179" t="s">
        <v>328</v>
      </c>
      <c r="C180" s="33" t="s">
        <v>14</v>
      </c>
      <c r="D180" s="34">
        <v>458</v>
      </c>
      <c r="E180" s="8">
        <v>0</v>
      </c>
      <c r="F180" s="8">
        <v>244</v>
      </c>
      <c r="G180" s="70">
        <v>0</v>
      </c>
      <c r="H180" s="47">
        <f t="shared" si="5"/>
        <v>14.639999999999999</v>
      </c>
      <c r="I180" s="17">
        <f t="shared" si="6"/>
        <v>12.439999999999998</v>
      </c>
    </row>
    <row r="181" spans="1:9" ht="15.75" x14ac:dyDescent="0.25">
      <c r="A181" s="8">
        <v>177</v>
      </c>
      <c r="B181" s="179" t="s">
        <v>329</v>
      </c>
      <c r="C181" s="33" t="s">
        <v>14</v>
      </c>
      <c r="D181" s="34">
        <v>3848</v>
      </c>
      <c r="E181" s="8">
        <v>0</v>
      </c>
      <c r="F181" s="8">
        <v>3848</v>
      </c>
      <c r="G181" s="70">
        <v>3848</v>
      </c>
      <c r="H181" s="47">
        <f t="shared" si="5"/>
        <v>384.8</v>
      </c>
      <c r="I181" s="17">
        <f t="shared" si="6"/>
        <v>382.6</v>
      </c>
    </row>
    <row r="182" spans="1:9" ht="15.75" x14ac:dyDescent="0.25">
      <c r="A182" s="8">
        <v>178</v>
      </c>
      <c r="B182" s="179" t="s">
        <v>330</v>
      </c>
      <c r="C182" s="33" t="s">
        <v>14</v>
      </c>
      <c r="D182" s="34">
        <v>2339</v>
      </c>
      <c r="E182" s="8">
        <v>0</v>
      </c>
      <c r="F182" s="8">
        <v>2339</v>
      </c>
      <c r="G182" s="70">
        <v>2339</v>
      </c>
      <c r="H182" s="47">
        <f t="shared" si="5"/>
        <v>233.9</v>
      </c>
      <c r="I182" s="17">
        <f t="shared" si="6"/>
        <v>231.70000000000002</v>
      </c>
    </row>
    <row r="183" spans="1:9" ht="15.75" x14ac:dyDescent="0.25">
      <c r="A183" s="8">
        <v>179</v>
      </c>
      <c r="B183" s="179" t="s">
        <v>331</v>
      </c>
      <c r="C183" s="33" t="s">
        <v>14</v>
      </c>
      <c r="D183" s="34">
        <v>1694</v>
      </c>
      <c r="E183" s="8">
        <v>0</v>
      </c>
      <c r="F183" s="8">
        <v>1694</v>
      </c>
      <c r="G183" s="70">
        <v>1694</v>
      </c>
      <c r="H183" s="47">
        <f t="shared" si="5"/>
        <v>169.4</v>
      </c>
      <c r="I183" s="17">
        <f t="shared" si="6"/>
        <v>167.20000000000002</v>
      </c>
    </row>
    <row r="184" spans="1:9" ht="15.75" x14ac:dyDescent="0.25">
      <c r="A184" s="8">
        <v>180</v>
      </c>
      <c r="B184" s="179" t="s">
        <v>332</v>
      </c>
      <c r="C184" s="33" t="s">
        <v>14</v>
      </c>
      <c r="D184" s="34">
        <v>863</v>
      </c>
      <c r="E184" s="8">
        <v>0</v>
      </c>
      <c r="F184" s="8">
        <v>863</v>
      </c>
      <c r="G184" s="70">
        <v>863</v>
      </c>
      <c r="H184" s="47">
        <f t="shared" si="5"/>
        <v>86.300000000000011</v>
      </c>
      <c r="I184" s="17">
        <f t="shared" si="6"/>
        <v>84.100000000000009</v>
      </c>
    </row>
    <row r="185" spans="1:9" ht="15.75" x14ac:dyDescent="0.25">
      <c r="A185" s="8">
        <v>181</v>
      </c>
      <c r="B185" s="179" t="s">
        <v>333</v>
      </c>
      <c r="C185" s="33" t="s">
        <v>14</v>
      </c>
      <c r="D185" s="34">
        <v>1678</v>
      </c>
      <c r="E185" s="8">
        <v>0</v>
      </c>
      <c r="F185" s="8">
        <v>1678</v>
      </c>
      <c r="G185" s="70">
        <v>1678</v>
      </c>
      <c r="H185" s="47">
        <f t="shared" si="5"/>
        <v>167.8</v>
      </c>
      <c r="I185" s="17">
        <f t="shared" si="6"/>
        <v>165.60000000000002</v>
      </c>
    </row>
    <row r="186" spans="1:9" ht="15.75" x14ac:dyDescent="0.25">
      <c r="A186" s="8">
        <v>182</v>
      </c>
      <c r="B186" s="184" t="s">
        <v>334</v>
      </c>
      <c r="C186" s="118" t="s">
        <v>14</v>
      </c>
      <c r="D186" s="180">
        <v>7558</v>
      </c>
      <c r="E186" s="181">
        <v>2558</v>
      </c>
      <c r="F186" s="181">
        <v>7558</v>
      </c>
      <c r="G186" s="182">
        <v>7558</v>
      </c>
      <c r="H186" s="183">
        <f t="shared" si="5"/>
        <v>781.37999999999988</v>
      </c>
      <c r="I186" s="17">
        <f t="shared" si="6"/>
        <v>779.17999999999984</v>
      </c>
    </row>
    <row r="187" spans="1:9" ht="15.75" x14ac:dyDescent="0.25">
      <c r="A187" s="8">
        <v>183</v>
      </c>
      <c r="B187" s="106" t="s">
        <v>584</v>
      </c>
      <c r="C187" s="6" t="s">
        <v>585</v>
      </c>
      <c r="D187" s="8">
        <v>1278</v>
      </c>
      <c r="E187" s="8">
        <v>0</v>
      </c>
      <c r="F187" s="8">
        <v>1278</v>
      </c>
      <c r="G187" s="8">
        <v>1278</v>
      </c>
      <c r="H187" s="47">
        <f t="shared" si="5"/>
        <v>127.8</v>
      </c>
      <c r="I187" s="17">
        <f t="shared" si="6"/>
        <v>125.6</v>
      </c>
    </row>
    <row r="188" spans="1:9" ht="15.75" x14ac:dyDescent="0.25">
      <c r="A188" s="8">
        <v>184</v>
      </c>
      <c r="B188" s="106" t="s">
        <v>586</v>
      </c>
      <c r="C188" s="6" t="s">
        <v>585</v>
      </c>
      <c r="D188" s="8">
        <v>755</v>
      </c>
      <c r="E188" s="8">
        <v>0</v>
      </c>
      <c r="F188" s="8">
        <v>290</v>
      </c>
      <c r="G188" s="8">
        <v>290</v>
      </c>
      <c r="H188" s="47">
        <f t="shared" si="5"/>
        <v>29</v>
      </c>
      <c r="I188" s="17">
        <f t="shared" si="6"/>
        <v>26.8</v>
      </c>
    </row>
    <row r="189" spans="1:9" ht="15.75" x14ac:dyDescent="0.25">
      <c r="A189" s="8">
        <v>185</v>
      </c>
      <c r="B189" s="106" t="s">
        <v>587</v>
      </c>
      <c r="C189" s="6" t="s">
        <v>585</v>
      </c>
      <c r="D189" s="8">
        <v>2836</v>
      </c>
      <c r="E189" s="8">
        <v>0</v>
      </c>
      <c r="F189" s="8">
        <v>2836</v>
      </c>
      <c r="G189" s="8">
        <v>2836</v>
      </c>
      <c r="H189" s="47">
        <f t="shared" si="5"/>
        <v>283.60000000000002</v>
      </c>
      <c r="I189" s="17">
        <f t="shared" si="6"/>
        <v>281.40000000000003</v>
      </c>
    </row>
    <row r="190" spans="1:9" ht="15.75" x14ac:dyDescent="0.25">
      <c r="A190" s="8">
        <v>186</v>
      </c>
      <c r="B190" s="106" t="s">
        <v>588</v>
      </c>
      <c r="C190" s="6" t="s">
        <v>585</v>
      </c>
      <c r="D190" s="8">
        <v>1351</v>
      </c>
      <c r="E190" s="8">
        <v>0</v>
      </c>
      <c r="F190" s="8">
        <v>1351</v>
      </c>
      <c r="G190" s="8">
        <v>1351</v>
      </c>
      <c r="H190" s="47">
        <f t="shared" si="5"/>
        <v>135.1</v>
      </c>
      <c r="I190" s="17">
        <f t="shared" si="6"/>
        <v>132.9</v>
      </c>
    </row>
    <row r="191" spans="1:9" ht="15.75" x14ac:dyDescent="0.25">
      <c r="A191" s="8">
        <v>187</v>
      </c>
      <c r="B191" s="106" t="s">
        <v>589</v>
      </c>
      <c r="C191" s="6" t="s">
        <v>585</v>
      </c>
      <c r="D191" s="8">
        <v>739</v>
      </c>
      <c r="E191" s="8">
        <v>0</v>
      </c>
      <c r="F191" s="8">
        <v>739</v>
      </c>
      <c r="G191" s="8">
        <v>739</v>
      </c>
      <c r="H191" s="47">
        <f t="shared" si="5"/>
        <v>73.900000000000006</v>
      </c>
      <c r="I191" s="17">
        <f t="shared" si="6"/>
        <v>71.7</v>
      </c>
    </row>
    <row r="192" spans="1:9" ht="15.75" x14ac:dyDescent="0.25">
      <c r="A192" s="8">
        <v>188</v>
      </c>
      <c r="B192" s="106" t="s">
        <v>590</v>
      </c>
      <c r="C192" s="6" t="s">
        <v>585</v>
      </c>
      <c r="D192" s="8">
        <v>770</v>
      </c>
      <c r="E192" s="8">
        <v>0</v>
      </c>
      <c r="F192" s="8">
        <v>770</v>
      </c>
      <c r="G192" s="8">
        <v>770</v>
      </c>
      <c r="H192" s="47">
        <f t="shared" si="5"/>
        <v>77</v>
      </c>
      <c r="I192" s="17">
        <f t="shared" si="6"/>
        <v>74.8</v>
      </c>
    </row>
    <row r="193" spans="1:9" ht="15.75" x14ac:dyDescent="0.25">
      <c r="A193" s="8">
        <v>189</v>
      </c>
      <c r="B193" s="106" t="s">
        <v>591</v>
      </c>
      <c r="C193" s="6" t="s">
        <v>585</v>
      </c>
      <c r="D193" s="8">
        <v>702</v>
      </c>
      <c r="E193" s="8">
        <v>0</v>
      </c>
      <c r="F193" s="8">
        <v>702</v>
      </c>
      <c r="G193" s="8">
        <v>702</v>
      </c>
      <c r="H193" s="47">
        <f t="shared" si="5"/>
        <v>70.2</v>
      </c>
      <c r="I193" s="17">
        <f t="shared" si="6"/>
        <v>68</v>
      </c>
    </row>
    <row r="194" spans="1:9" ht="15.75" x14ac:dyDescent="0.25">
      <c r="A194" s="8">
        <v>190</v>
      </c>
      <c r="B194" s="106" t="s">
        <v>592</v>
      </c>
      <c r="C194" s="6" t="s">
        <v>585</v>
      </c>
      <c r="D194" s="8">
        <v>1079</v>
      </c>
      <c r="E194" s="8">
        <v>0</v>
      </c>
      <c r="F194" s="8">
        <v>1079</v>
      </c>
      <c r="G194" s="8">
        <v>1079</v>
      </c>
      <c r="H194" s="47">
        <f t="shared" si="5"/>
        <v>107.9</v>
      </c>
      <c r="I194" s="17">
        <f t="shared" si="6"/>
        <v>105.7</v>
      </c>
    </row>
    <row r="195" spans="1:9" ht="15.75" x14ac:dyDescent="0.25">
      <c r="A195" s="8">
        <v>191</v>
      </c>
      <c r="B195" s="106" t="s">
        <v>593</v>
      </c>
      <c r="C195" s="6" t="s">
        <v>585</v>
      </c>
      <c r="D195" s="8">
        <v>1063</v>
      </c>
      <c r="E195" s="8">
        <v>0</v>
      </c>
      <c r="F195" s="8">
        <v>1063</v>
      </c>
      <c r="G195" s="8">
        <v>1063</v>
      </c>
      <c r="H195" s="47">
        <f t="shared" si="5"/>
        <v>106.30000000000001</v>
      </c>
      <c r="I195" s="17">
        <f t="shared" si="6"/>
        <v>104.10000000000001</v>
      </c>
    </row>
    <row r="196" spans="1:9" ht="15.75" x14ac:dyDescent="0.25">
      <c r="A196" s="8">
        <v>192</v>
      </c>
      <c r="B196" s="106" t="s">
        <v>594</v>
      </c>
      <c r="C196" s="6" t="s">
        <v>585</v>
      </c>
      <c r="D196" s="8">
        <v>13819</v>
      </c>
      <c r="E196" s="8">
        <v>8819</v>
      </c>
      <c r="F196" s="8">
        <v>13819</v>
      </c>
      <c r="G196" s="8">
        <v>13819</v>
      </c>
      <c r="H196" s="47">
        <f t="shared" si="5"/>
        <v>1470.09</v>
      </c>
      <c r="I196" s="17">
        <f t="shared" si="6"/>
        <v>1467.8899999999999</v>
      </c>
    </row>
    <row r="197" spans="1:9" ht="15.75" x14ac:dyDescent="0.25">
      <c r="A197" s="8">
        <v>193</v>
      </c>
      <c r="B197" s="106" t="s">
        <v>595</v>
      </c>
      <c r="C197" s="6" t="s">
        <v>585</v>
      </c>
      <c r="D197" s="8">
        <v>1046</v>
      </c>
      <c r="E197" s="8">
        <v>0</v>
      </c>
      <c r="F197" s="8">
        <v>1046</v>
      </c>
      <c r="G197" s="8">
        <v>1046</v>
      </c>
      <c r="H197" s="47">
        <f t="shared" si="5"/>
        <v>104.6</v>
      </c>
      <c r="I197" s="17">
        <f t="shared" si="6"/>
        <v>102.39999999999999</v>
      </c>
    </row>
    <row r="198" spans="1:9" ht="15.75" x14ac:dyDescent="0.25">
      <c r="A198" s="8">
        <v>194</v>
      </c>
      <c r="B198" s="106" t="s">
        <v>596</v>
      </c>
      <c r="C198" s="6" t="s">
        <v>585</v>
      </c>
      <c r="D198" s="8">
        <v>533</v>
      </c>
      <c r="E198" s="8">
        <v>0</v>
      </c>
      <c r="F198" s="8">
        <v>533</v>
      </c>
      <c r="G198" s="8">
        <v>533</v>
      </c>
      <c r="H198" s="47">
        <f t="shared" si="5"/>
        <v>53.3</v>
      </c>
      <c r="I198" s="17">
        <f t="shared" si="6"/>
        <v>51.099999999999994</v>
      </c>
    </row>
    <row r="199" spans="1:9" ht="15.75" x14ac:dyDescent="0.25">
      <c r="A199" s="8">
        <v>195</v>
      </c>
      <c r="B199" s="106" t="s">
        <v>597</v>
      </c>
      <c r="C199" s="6" t="s">
        <v>585</v>
      </c>
      <c r="D199" s="8">
        <v>932</v>
      </c>
      <c r="E199" s="8">
        <v>0</v>
      </c>
      <c r="F199" s="8">
        <v>932</v>
      </c>
      <c r="G199" s="8">
        <v>932</v>
      </c>
      <c r="H199" s="47">
        <f t="shared" si="5"/>
        <v>93.199999999999989</v>
      </c>
      <c r="I199" s="17">
        <f t="shared" si="6"/>
        <v>90.999999999999986</v>
      </c>
    </row>
    <row r="200" spans="1:9" ht="15.75" x14ac:dyDescent="0.25">
      <c r="A200" s="8">
        <v>196</v>
      </c>
      <c r="B200" s="106" t="s">
        <v>598</v>
      </c>
      <c r="C200" s="6" t="s">
        <v>585</v>
      </c>
      <c r="D200" s="8">
        <v>1958</v>
      </c>
      <c r="E200" s="8">
        <v>0</v>
      </c>
      <c r="F200" s="8">
        <v>1958</v>
      </c>
      <c r="G200" s="8">
        <v>1958</v>
      </c>
      <c r="H200" s="47">
        <f t="shared" si="5"/>
        <v>195.8</v>
      </c>
      <c r="I200" s="17">
        <f t="shared" ref="I200:I241" si="7">H200-2.2</f>
        <v>193.60000000000002</v>
      </c>
    </row>
    <row r="201" spans="1:9" ht="15.75" x14ac:dyDescent="0.25">
      <c r="A201" s="8">
        <v>197</v>
      </c>
      <c r="B201" s="106" t="s">
        <v>599</v>
      </c>
      <c r="C201" s="6" t="s">
        <v>585</v>
      </c>
      <c r="D201" s="8">
        <v>1178</v>
      </c>
      <c r="E201" s="8">
        <v>0</v>
      </c>
      <c r="F201" s="8">
        <v>1178</v>
      </c>
      <c r="G201" s="8">
        <v>594</v>
      </c>
      <c r="H201" s="47">
        <f t="shared" si="5"/>
        <v>94.44</v>
      </c>
      <c r="I201" s="17">
        <f t="shared" si="7"/>
        <v>92.24</v>
      </c>
    </row>
    <row r="202" spans="1:9" ht="15.75" x14ac:dyDescent="0.25">
      <c r="A202" s="8">
        <v>198</v>
      </c>
      <c r="B202" s="106" t="s">
        <v>600</v>
      </c>
      <c r="C202" s="6" t="s">
        <v>585</v>
      </c>
      <c r="D202" s="8">
        <v>644</v>
      </c>
      <c r="E202" s="8">
        <v>0</v>
      </c>
      <c r="F202" s="8">
        <v>393</v>
      </c>
      <c r="G202" s="8">
        <v>393</v>
      </c>
      <c r="H202" s="47">
        <f t="shared" si="5"/>
        <v>39.299999999999997</v>
      </c>
      <c r="I202" s="17">
        <f t="shared" si="7"/>
        <v>37.099999999999994</v>
      </c>
    </row>
    <row r="203" spans="1:9" ht="15.75" x14ac:dyDescent="0.25">
      <c r="A203" s="8">
        <v>199</v>
      </c>
      <c r="B203" s="106" t="s">
        <v>601</v>
      </c>
      <c r="C203" s="6" t="s">
        <v>585</v>
      </c>
      <c r="D203" s="8">
        <v>2826</v>
      </c>
      <c r="E203" s="8">
        <v>0</v>
      </c>
      <c r="F203" s="8">
        <v>2826</v>
      </c>
      <c r="G203" s="8">
        <v>2826</v>
      </c>
      <c r="H203" s="47">
        <f t="shared" si="5"/>
        <v>282.60000000000002</v>
      </c>
      <c r="I203" s="17">
        <f t="shared" si="7"/>
        <v>280.40000000000003</v>
      </c>
    </row>
    <row r="204" spans="1:9" ht="15.75" x14ac:dyDescent="0.25">
      <c r="A204" s="8">
        <v>200</v>
      </c>
      <c r="B204" s="106" t="s">
        <v>602</v>
      </c>
      <c r="C204" s="6" t="s">
        <v>585</v>
      </c>
      <c r="D204" s="8">
        <v>4427</v>
      </c>
      <c r="E204" s="8">
        <v>0</v>
      </c>
      <c r="F204" s="8">
        <v>4427</v>
      </c>
      <c r="G204" s="8">
        <v>4427</v>
      </c>
      <c r="H204" s="47">
        <f t="shared" si="5"/>
        <v>442.70000000000005</v>
      </c>
      <c r="I204" s="17">
        <f t="shared" si="7"/>
        <v>440.50000000000006</v>
      </c>
    </row>
    <row r="205" spans="1:9" ht="15.75" x14ac:dyDescent="0.25">
      <c r="A205" s="8">
        <v>201</v>
      </c>
      <c r="B205" s="106" t="s">
        <v>603</v>
      </c>
      <c r="C205" s="6" t="s">
        <v>585</v>
      </c>
      <c r="D205" s="8">
        <v>1574</v>
      </c>
      <c r="E205" s="8">
        <v>0</v>
      </c>
      <c r="F205" s="8">
        <v>1574</v>
      </c>
      <c r="G205" s="8">
        <v>1574</v>
      </c>
      <c r="H205" s="47">
        <f t="shared" si="5"/>
        <v>157.4</v>
      </c>
      <c r="I205" s="17">
        <f t="shared" si="7"/>
        <v>155.20000000000002</v>
      </c>
    </row>
    <row r="206" spans="1:9" ht="15.75" x14ac:dyDescent="0.25">
      <c r="A206" s="8">
        <v>202</v>
      </c>
      <c r="B206" s="106" t="s">
        <v>604</v>
      </c>
      <c r="C206" s="6" t="s">
        <v>585</v>
      </c>
      <c r="D206" s="8">
        <v>1390</v>
      </c>
      <c r="E206" s="8">
        <v>0</v>
      </c>
      <c r="F206" s="8">
        <v>1390</v>
      </c>
      <c r="G206" s="8">
        <v>1390</v>
      </c>
      <c r="H206" s="47">
        <f t="shared" ref="H206:H241" si="8">E206*0.01+F206*0.06+G206*0.04</f>
        <v>139</v>
      </c>
      <c r="I206" s="17">
        <f t="shared" si="7"/>
        <v>136.80000000000001</v>
      </c>
    </row>
    <row r="207" spans="1:9" ht="15.75" x14ac:dyDescent="0.25">
      <c r="A207" s="8">
        <v>203</v>
      </c>
      <c r="B207" s="106" t="s">
        <v>605</v>
      </c>
      <c r="C207" s="6" t="s">
        <v>585</v>
      </c>
      <c r="D207" s="8">
        <v>1269</v>
      </c>
      <c r="E207" s="8">
        <v>0</v>
      </c>
      <c r="F207" s="8">
        <v>545</v>
      </c>
      <c r="G207" s="8">
        <v>545</v>
      </c>
      <c r="H207" s="47">
        <f t="shared" si="8"/>
        <v>54.5</v>
      </c>
      <c r="I207" s="17">
        <f t="shared" si="7"/>
        <v>52.3</v>
      </c>
    </row>
    <row r="208" spans="1:9" ht="15.75" x14ac:dyDescent="0.25">
      <c r="A208" s="8">
        <v>204</v>
      </c>
      <c r="B208" s="106" t="s">
        <v>606</v>
      </c>
      <c r="C208" s="6" t="s">
        <v>585</v>
      </c>
      <c r="D208" s="8">
        <v>497</v>
      </c>
      <c r="E208" s="8">
        <v>0</v>
      </c>
      <c r="F208" s="8">
        <v>497</v>
      </c>
      <c r="G208" s="8">
        <v>497</v>
      </c>
      <c r="H208" s="47">
        <f t="shared" si="8"/>
        <v>49.7</v>
      </c>
      <c r="I208" s="17">
        <f t="shared" si="7"/>
        <v>47.5</v>
      </c>
    </row>
    <row r="209" spans="1:9" ht="15.75" x14ac:dyDescent="0.25">
      <c r="A209" s="8">
        <v>205</v>
      </c>
      <c r="B209" s="106" t="s">
        <v>607</v>
      </c>
      <c r="C209" s="6" t="s">
        <v>585</v>
      </c>
      <c r="D209" s="8">
        <v>624</v>
      </c>
      <c r="E209" s="8">
        <v>0</v>
      </c>
      <c r="F209" s="8">
        <v>624</v>
      </c>
      <c r="G209" s="8">
        <v>624</v>
      </c>
      <c r="H209" s="47">
        <f t="shared" si="8"/>
        <v>62.4</v>
      </c>
      <c r="I209" s="17">
        <f t="shared" si="7"/>
        <v>60.199999999999996</v>
      </c>
    </row>
    <row r="210" spans="1:9" ht="15.75" x14ac:dyDescent="0.25">
      <c r="A210" s="8">
        <v>206</v>
      </c>
      <c r="B210" s="106" t="s">
        <v>608</v>
      </c>
      <c r="C210" s="6" t="s">
        <v>585</v>
      </c>
      <c r="D210" s="8">
        <v>795</v>
      </c>
      <c r="E210" s="8">
        <v>0</v>
      </c>
      <c r="F210" s="8">
        <v>795</v>
      </c>
      <c r="G210" s="8">
        <v>795</v>
      </c>
      <c r="H210" s="47">
        <f t="shared" si="8"/>
        <v>79.5</v>
      </c>
      <c r="I210" s="17">
        <f t="shared" si="7"/>
        <v>77.3</v>
      </c>
    </row>
    <row r="211" spans="1:9" ht="15.75" x14ac:dyDescent="0.25">
      <c r="A211" s="8">
        <v>207</v>
      </c>
      <c r="B211" s="106" t="s">
        <v>609</v>
      </c>
      <c r="C211" s="6" t="s">
        <v>585</v>
      </c>
      <c r="D211" s="8">
        <v>488</v>
      </c>
      <c r="E211" s="8">
        <v>0</v>
      </c>
      <c r="F211" s="8">
        <v>488</v>
      </c>
      <c r="G211" s="8">
        <v>0</v>
      </c>
      <c r="H211" s="47">
        <f t="shared" si="8"/>
        <v>29.279999999999998</v>
      </c>
      <c r="I211" s="17">
        <f t="shared" si="7"/>
        <v>27.08</v>
      </c>
    </row>
    <row r="212" spans="1:9" ht="15.75" x14ac:dyDescent="0.25">
      <c r="A212" s="8">
        <v>208</v>
      </c>
      <c r="B212" s="106" t="s">
        <v>610</v>
      </c>
      <c r="C212" s="6" t="s">
        <v>585</v>
      </c>
      <c r="D212" s="8">
        <v>3000</v>
      </c>
      <c r="E212" s="8">
        <v>0</v>
      </c>
      <c r="F212" s="8">
        <v>3000</v>
      </c>
      <c r="G212" s="8">
        <v>3000</v>
      </c>
      <c r="H212" s="47">
        <f t="shared" si="8"/>
        <v>300</v>
      </c>
      <c r="I212" s="17">
        <f t="shared" si="7"/>
        <v>297.8</v>
      </c>
    </row>
    <row r="213" spans="1:9" ht="15.75" x14ac:dyDescent="0.25">
      <c r="A213" s="8">
        <v>209</v>
      </c>
      <c r="B213" s="106" t="s">
        <v>611</v>
      </c>
      <c r="C213" s="6" t="s">
        <v>585</v>
      </c>
      <c r="D213" s="8">
        <v>1517</v>
      </c>
      <c r="E213" s="8">
        <v>0</v>
      </c>
      <c r="F213" s="8">
        <v>1517</v>
      </c>
      <c r="G213" s="8">
        <v>1517</v>
      </c>
      <c r="H213" s="47">
        <f t="shared" si="8"/>
        <v>151.69999999999999</v>
      </c>
      <c r="I213" s="17">
        <f t="shared" si="7"/>
        <v>149.5</v>
      </c>
    </row>
    <row r="214" spans="1:9" ht="15.75" x14ac:dyDescent="0.25">
      <c r="A214" s="8">
        <v>210</v>
      </c>
      <c r="B214" s="106" t="s">
        <v>612</v>
      </c>
      <c r="C214" s="6" t="s">
        <v>585</v>
      </c>
      <c r="D214" s="8">
        <v>5267</v>
      </c>
      <c r="E214" s="8">
        <v>267</v>
      </c>
      <c r="F214" s="8">
        <v>5267</v>
      </c>
      <c r="G214" s="8">
        <v>5267</v>
      </c>
      <c r="H214" s="47">
        <f t="shared" si="8"/>
        <v>529.37</v>
      </c>
      <c r="I214" s="17">
        <f t="shared" si="7"/>
        <v>527.16999999999996</v>
      </c>
    </row>
    <row r="215" spans="1:9" ht="15.75" x14ac:dyDescent="0.25">
      <c r="A215" s="8">
        <v>211</v>
      </c>
      <c r="B215" s="106" t="s">
        <v>613</v>
      </c>
      <c r="C215" s="6" t="s">
        <v>585</v>
      </c>
      <c r="D215" s="8">
        <v>1105</v>
      </c>
      <c r="E215" s="8">
        <v>0</v>
      </c>
      <c r="F215" s="8">
        <v>1105</v>
      </c>
      <c r="G215" s="8">
        <v>596</v>
      </c>
      <c r="H215" s="47">
        <f t="shared" si="8"/>
        <v>90.14</v>
      </c>
      <c r="I215" s="17">
        <f t="shared" si="7"/>
        <v>87.94</v>
      </c>
    </row>
    <row r="216" spans="1:9" ht="15.75" x14ac:dyDescent="0.25">
      <c r="A216" s="8">
        <v>212</v>
      </c>
      <c r="B216" s="106" t="s">
        <v>614</v>
      </c>
      <c r="C216" s="6" t="s">
        <v>585</v>
      </c>
      <c r="D216" s="8">
        <v>2385</v>
      </c>
      <c r="E216" s="8">
        <v>0</v>
      </c>
      <c r="F216" s="8">
        <v>2385</v>
      </c>
      <c r="G216" s="8">
        <v>2385</v>
      </c>
      <c r="H216" s="47">
        <f t="shared" si="8"/>
        <v>238.5</v>
      </c>
      <c r="I216" s="17">
        <f t="shared" si="7"/>
        <v>236.3</v>
      </c>
    </row>
    <row r="217" spans="1:9" ht="15.75" x14ac:dyDescent="0.25">
      <c r="A217" s="8">
        <v>213</v>
      </c>
      <c r="B217" s="106" t="s">
        <v>615</v>
      </c>
      <c r="C217" s="6" t="s">
        <v>585</v>
      </c>
      <c r="D217" s="8">
        <v>462</v>
      </c>
      <c r="E217" s="8">
        <v>0</v>
      </c>
      <c r="F217" s="8">
        <v>462</v>
      </c>
      <c r="G217" s="8">
        <v>462</v>
      </c>
      <c r="H217" s="47">
        <f t="shared" si="8"/>
        <v>46.2</v>
      </c>
      <c r="I217" s="17">
        <f t="shared" si="7"/>
        <v>44</v>
      </c>
    </row>
    <row r="218" spans="1:9" ht="15.75" x14ac:dyDescent="0.25">
      <c r="A218" s="8">
        <v>214</v>
      </c>
      <c r="B218" s="106" t="s">
        <v>616</v>
      </c>
      <c r="C218" s="6" t="s">
        <v>585</v>
      </c>
      <c r="D218" s="8">
        <v>1521</v>
      </c>
      <c r="E218" s="8">
        <v>0</v>
      </c>
      <c r="F218" s="8">
        <v>739</v>
      </c>
      <c r="G218" s="8">
        <v>739</v>
      </c>
      <c r="H218" s="47">
        <f t="shared" si="8"/>
        <v>73.900000000000006</v>
      </c>
      <c r="I218" s="17">
        <f t="shared" si="7"/>
        <v>71.7</v>
      </c>
    </row>
    <row r="219" spans="1:9" ht="15.75" x14ac:dyDescent="0.25">
      <c r="A219" s="8">
        <v>215</v>
      </c>
      <c r="B219" s="106" t="s">
        <v>617</v>
      </c>
      <c r="C219" s="6" t="s">
        <v>585</v>
      </c>
      <c r="D219" s="8">
        <v>18877</v>
      </c>
      <c r="E219" s="8">
        <v>13877</v>
      </c>
      <c r="F219" s="8">
        <v>18877</v>
      </c>
      <c r="G219" s="8">
        <v>18877</v>
      </c>
      <c r="H219" s="47">
        <f t="shared" si="8"/>
        <v>2026.4699999999998</v>
      </c>
      <c r="I219" s="17">
        <f t="shared" si="7"/>
        <v>2024.2699999999998</v>
      </c>
    </row>
    <row r="220" spans="1:9" ht="15.75" x14ac:dyDescent="0.25">
      <c r="A220" s="8">
        <v>216</v>
      </c>
      <c r="B220" s="106" t="s">
        <v>618</v>
      </c>
      <c r="C220" s="6" t="s">
        <v>585</v>
      </c>
      <c r="D220" s="8">
        <v>404</v>
      </c>
      <c r="E220" s="8">
        <v>0</v>
      </c>
      <c r="F220" s="8">
        <v>404</v>
      </c>
      <c r="G220" s="8">
        <v>404</v>
      </c>
      <c r="H220" s="47">
        <f t="shared" si="8"/>
        <v>40.4</v>
      </c>
      <c r="I220" s="17">
        <f t="shared" si="7"/>
        <v>38.199999999999996</v>
      </c>
    </row>
    <row r="221" spans="1:9" ht="15.75" x14ac:dyDescent="0.25">
      <c r="A221" s="8">
        <v>217</v>
      </c>
      <c r="B221" s="106" t="s">
        <v>619</v>
      </c>
      <c r="C221" s="6" t="s">
        <v>585</v>
      </c>
      <c r="D221" s="8">
        <v>3345</v>
      </c>
      <c r="E221" s="8">
        <v>0</v>
      </c>
      <c r="F221" s="8">
        <v>3345</v>
      </c>
      <c r="G221" s="8">
        <v>3345</v>
      </c>
      <c r="H221" s="47">
        <f t="shared" si="8"/>
        <v>334.5</v>
      </c>
      <c r="I221" s="17">
        <f t="shared" si="7"/>
        <v>332.3</v>
      </c>
    </row>
    <row r="222" spans="1:9" ht="15.75" x14ac:dyDescent="0.25">
      <c r="A222" s="8">
        <v>218</v>
      </c>
      <c r="B222" s="106" t="s">
        <v>620</v>
      </c>
      <c r="C222" s="6" t="s">
        <v>585</v>
      </c>
      <c r="D222" s="8">
        <v>863</v>
      </c>
      <c r="E222" s="8">
        <v>0</v>
      </c>
      <c r="F222" s="8">
        <v>863</v>
      </c>
      <c r="G222" s="8">
        <v>863</v>
      </c>
      <c r="H222" s="47">
        <f t="shared" si="8"/>
        <v>86.300000000000011</v>
      </c>
      <c r="I222" s="17">
        <f t="shared" si="7"/>
        <v>84.100000000000009</v>
      </c>
    </row>
    <row r="223" spans="1:9" ht="15.75" x14ac:dyDescent="0.25">
      <c r="A223" s="8">
        <v>219</v>
      </c>
      <c r="B223" s="106" t="s">
        <v>621</v>
      </c>
      <c r="C223" s="6" t="s">
        <v>585</v>
      </c>
      <c r="D223" s="8">
        <v>1618</v>
      </c>
      <c r="E223" s="8">
        <v>0</v>
      </c>
      <c r="F223" s="8">
        <v>807</v>
      </c>
      <c r="G223" s="8">
        <v>0</v>
      </c>
      <c r="H223" s="47">
        <f t="shared" si="8"/>
        <v>48.42</v>
      </c>
      <c r="I223" s="17">
        <f t="shared" si="7"/>
        <v>46.22</v>
      </c>
    </row>
    <row r="224" spans="1:9" ht="15.75" x14ac:dyDescent="0.25">
      <c r="A224" s="8">
        <v>220</v>
      </c>
      <c r="B224" s="106" t="s">
        <v>622</v>
      </c>
      <c r="C224" s="6" t="s">
        <v>585</v>
      </c>
      <c r="D224" s="8">
        <v>725</v>
      </c>
      <c r="E224" s="8">
        <v>0</v>
      </c>
      <c r="F224" s="8">
        <v>375</v>
      </c>
      <c r="G224" s="8">
        <v>375</v>
      </c>
      <c r="H224" s="47">
        <f t="shared" si="8"/>
        <v>37.5</v>
      </c>
      <c r="I224" s="17">
        <f t="shared" si="7"/>
        <v>35.299999999999997</v>
      </c>
    </row>
    <row r="225" spans="1:9" ht="15.75" x14ac:dyDescent="0.25">
      <c r="A225" s="8">
        <v>221</v>
      </c>
      <c r="B225" s="106" t="s">
        <v>623</v>
      </c>
      <c r="C225" s="6" t="s">
        <v>585</v>
      </c>
      <c r="D225" s="8">
        <v>1212</v>
      </c>
      <c r="E225" s="8">
        <v>0</v>
      </c>
      <c r="F225" s="8">
        <v>1212</v>
      </c>
      <c r="G225" s="8">
        <v>1212</v>
      </c>
      <c r="H225" s="47">
        <f t="shared" si="8"/>
        <v>121.2</v>
      </c>
      <c r="I225" s="17">
        <f t="shared" si="7"/>
        <v>119</v>
      </c>
    </row>
    <row r="226" spans="1:9" ht="15.75" x14ac:dyDescent="0.25">
      <c r="A226" s="8">
        <v>222</v>
      </c>
      <c r="B226" s="106" t="s">
        <v>624</v>
      </c>
      <c r="C226" s="6" t="s">
        <v>585</v>
      </c>
      <c r="D226" s="8">
        <v>1189</v>
      </c>
      <c r="E226" s="8">
        <v>0</v>
      </c>
      <c r="F226" s="8">
        <v>1189</v>
      </c>
      <c r="G226" s="8">
        <v>1189</v>
      </c>
      <c r="H226" s="47">
        <f t="shared" si="8"/>
        <v>118.9</v>
      </c>
      <c r="I226" s="17">
        <f t="shared" si="7"/>
        <v>116.7</v>
      </c>
    </row>
    <row r="227" spans="1:9" ht="15.75" x14ac:dyDescent="0.25">
      <c r="A227" s="8">
        <v>223</v>
      </c>
      <c r="B227" s="106" t="s">
        <v>625</v>
      </c>
      <c r="C227" s="6" t="s">
        <v>585</v>
      </c>
      <c r="D227" s="8">
        <v>1178</v>
      </c>
      <c r="E227" s="8">
        <v>0</v>
      </c>
      <c r="F227" s="8">
        <v>1178</v>
      </c>
      <c r="G227" s="8">
        <v>1178</v>
      </c>
      <c r="H227" s="47">
        <f t="shared" si="8"/>
        <v>117.79999999999998</v>
      </c>
      <c r="I227" s="17">
        <f t="shared" si="7"/>
        <v>115.59999999999998</v>
      </c>
    </row>
    <row r="228" spans="1:9" ht="15.75" x14ac:dyDescent="0.25">
      <c r="A228" s="8">
        <v>224</v>
      </c>
      <c r="B228" s="106" t="s">
        <v>626</v>
      </c>
      <c r="C228" s="6" t="s">
        <v>585</v>
      </c>
      <c r="D228" s="8">
        <v>1044</v>
      </c>
      <c r="E228" s="8">
        <v>0</v>
      </c>
      <c r="F228" s="8">
        <v>1044</v>
      </c>
      <c r="G228" s="8">
        <v>1044</v>
      </c>
      <c r="H228" s="47">
        <f t="shared" si="8"/>
        <v>104.4</v>
      </c>
      <c r="I228" s="17">
        <f t="shared" si="7"/>
        <v>102.2</v>
      </c>
    </row>
    <row r="229" spans="1:9" ht="15.75" x14ac:dyDescent="0.25">
      <c r="A229" s="8">
        <v>225</v>
      </c>
      <c r="B229" s="19" t="s">
        <v>761</v>
      </c>
      <c r="C229" s="23" t="s">
        <v>585</v>
      </c>
      <c r="D229" s="135">
        <v>4800</v>
      </c>
      <c r="E229" s="135"/>
      <c r="F229" s="135">
        <v>4800</v>
      </c>
      <c r="G229" s="135">
        <v>4800</v>
      </c>
      <c r="H229" s="47">
        <f t="shared" si="8"/>
        <v>480</v>
      </c>
      <c r="I229" s="17">
        <f t="shared" si="7"/>
        <v>477.8</v>
      </c>
    </row>
    <row r="230" spans="1:9" ht="15.75" x14ac:dyDescent="0.25">
      <c r="A230" s="8">
        <v>226</v>
      </c>
      <c r="B230" s="19" t="s">
        <v>762</v>
      </c>
      <c r="C230" s="23" t="s">
        <v>585</v>
      </c>
      <c r="D230" s="135">
        <v>6374</v>
      </c>
      <c r="E230" s="135">
        <v>1374</v>
      </c>
      <c r="F230" s="135">
        <v>6374</v>
      </c>
      <c r="G230" s="135">
        <v>6374</v>
      </c>
      <c r="H230" s="47">
        <f t="shared" si="8"/>
        <v>651.14</v>
      </c>
      <c r="I230" s="17">
        <f t="shared" si="7"/>
        <v>648.93999999999994</v>
      </c>
    </row>
    <row r="231" spans="1:9" ht="15.75" x14ac:dyDescent="0.25">
      <c r="A231" s="8">
        <v>227</v>
      </c>
      <c r="B231" s="19" t="s">
        <v>763</v>
      </c>
      <c r="C231" s="23" t="s">
        <v>585</v>
      </c>
      <c r="D231" s="196">
        <v>1081</v>
      </c>
      <c r="E231" s="196"/>
      <c r="F231" s="196">
        <v>540</v>
      </c>
      <c r="G231" s="196"/>
      <c r="H231" s="47">
        <f t="shared" si="8"/>
        <v>32.4</v>
      </c>
      <c r="I231" s="17">
        <f t="shared" si="7"/>
        <v>30.2</v>
      </c>
    </row>
    <row r="232" spans="1:9" ht="15.75" x14ac:dyDescent="0.25">
      <c r="A232" s="8">
        <v>228</v>
      </c>
      <c r="B232" s="19" t="s">
        <v>764</v>
      </c>
      <c r="C232" s="23" t="s">
        <v>585</v>
      </c>
      <c r="D232" s="135">
        <v>500</v>
      </c>
      <c r="E232" s="135"/>
      <c r="F232" s="135">
        <v>500</v>
      </c>
      <c r="G232" s="135">
        <v>500</v>
      </c>
      <c r="H232" s="47">
        <f t="shared" si="8"/>
        <v>50</v>
      </c>
      <c r="I232" s="17">
        <f t="shared" si="7"/>
        <v>47.8</v>
      </c>
    </row>
    <row r="233" spans="1:9" ht="15.75" x14ac:dyDescent="0.25">
      <c r="A233" s="8">
        <v>229</v>
      </c>
      <c r="B233" s="19" t="s">
        <v>765</v>
      </c>
      <c r="C233" s="23" t="s">
        <v>585</v>
      </c>
      <c r="D233" s="135">
        <v>2083</v>
      </c>
      <c r="E233" s="135"/>
      <c r="F233" s="135">
        <v>1040</v>
      </c>
      <c r="G233" s="135"/>
      <c r="H233" s="47">
        <f t="shared" si="8"/>
        <v>62.4</v>
      </c>
      <c r="I233" s="17">
        <f t="shared" si="7"/>
        <v>60.199999999999996</v>
      </c>
    </row>
    <row r="234" spans="1:9" ht="15.75" x14ac:dyDescent="0.25">
      <c r="A234" s="8">
        <v>230</v>
      </c>
      <c r="B234" s="19" t="s">
        <v>766</v>
      </c>
      <c r="C234" s="23" t="s">
        <v>585</v>
      </c>
      <c r="D234" s="134">
        <v>1855</v>
      </c>
      <c r="E234" s="134"/>
      <c r="F234" s="134">
        <v>927</v>
      </c>
      <c r="G234" s="134">
        <v>927</v>
      </c>
      <c r="H234" s="47">
        <f t="shared" si="8"/>
        <v>92.699999999999989</v>
      </c>
      <c r="I234" s="17">
        <f t="shared" si="7"/>
        <v>90.499999999999986</v>
      </c>
    </row>
    <row r="235" spans="1:9" ht="15.75" x14ac:dyDescent="0.25">
      <c r="A235" s="8">
        <v>231</v>
      </c>
      <c r="B235" s="7" t="s">
        <v>922</v>
      </c>
      <c r="C235" s="6" t="s">
        <v>585</v>
      </c>
      <c r="D235" s="8">
        <v>601</v>
      </c>
      <c r="E235" s="8"/>
      <c r="F235" s="8">
        <v>301</v>
      </c>
      <c r="G235" s="8">
        <v>301</v>
      </c>
      <c r="H235" s="44">
        <f t="shared" si="8"/>
        <v>30.1</v>
      </c>
      <c r="I235" s="17">
        <f t="shared" si="7"/>
        <v>27.900000000000002</v>
      </c>
    </row>
    <row r="236" spans="1:9" ht="15.75" x14ac:dyDescent="0.25">
      <c r="A236" s="8">
        <v>232</v>
      </c>
      <c r="B236" s="7" t="s">
        <v>923</v>
      </c>
      <c r="C236" s="6" t="s">
        <v>585</v>
      </c>
      <c r="D236" s="8">
        <v>1278</v>
      </c>
      <c r="E236" s="8"/>
      <c r="F236" s="8">
        <v>1278</v>
      </c>
      <c r="G236" s="8">
        <v>1278</v>
      </c>
      <c r="H236" s="44">
        <f t="shared" si="8"/>
        <v>127.8</v>
      </c>
      <c r="I236" s="17">
        <f t="shared" si="7"/>
        <v>125.6</v>
      </c>
    </row>
    <row r="237" spans="1:9" ht="15.75" x14ac:dyDescent="0.25">
      <c r="A237" s="8">
        <v>233</v>
      </c>
      <c r="B237" s="7" t="s">
        <v>924</v>
      </c>
      <c r="C237" s="6" t="s">
        <v>585</v>
      </c>
      <c r="D237" s="8">
        <v>5920</v>
      </c>
      <c r="E237" s="8">
        <v>920</v>
      </c>
      <c r="F237" s="8">
        <v>5920</v>
      </c>
      <c r="G237" s="8">
        <v>5920</v>
      </c>
      <c r="H237" s="44">
        <f t="shared" si="8"/>
        <v>601.20000000000005</v>
      </c>
      <c r="I237" s="17">
        <f t="shared" si="7"/>
        <v>599</v>
      </c>
    </row>
    <row r="238" spans="1:9" ht="15.75" x14ac:dyDescent="0.25">
      <c r="A238" s="8">
        <v>234</v>
      </c>
      <c r="B238" s="7" t="s">
        <v>925</v>
      </c>
      <c r="C238" s="6" t="s">
        <v>585</v>
      </c>
      <c r="D238" s="8">
        <v>815</v>
      </c>
      <c r="E238" s="8"/>
      <c r="F238" s="8">
        <v>815</v>
      </c>
      <c r="G238" s="8">
        <v>815</v>
      </c>
      <c r="H238" s="44">
        <f t="shared" si="8"/>
        <v>81.5</v>
      </c>
      <c r="I238" s="17">
        <f t="shared" si="7"/>
        <v>79.3</v>
      </c>
    </row>
    <row r="239" spans="1:9" ht="15.75" x14ac:dyDescent="0.25">
      <c r="A239" s="8">
        <v>235</v>
      </c>
      <c r="B239" s="7" t="s">
        <v>926</v>
      </c>
      <c r="C239" s="6" t="s">
        <v>585</v>
      </c>
      <c r="D239" s="8">
        <v>824</v>
      </c>
      <c r="E239" s="8"/>
      <c r="F239" s="8">
        <v>415</v>
      </c>
      <c r="G239" s="8">
        <v>415</v>
      </c>
      <c r="H239" s="44">
        <f t="shared" si="8"/>
        <v>41.5</v>
      </c>
      <c r="I239" s="17">
        <f t="shared" si="7"/>
        <v>39.299999999999997</v>
      </c>
    </row>
    <row r="240" spans="1:9" ht="15.75" x14ac:dyDescent="0.25">
      <c r="A240" s="8">
        <v>236</v>
      </c>
      <c r="B240" s="7" t="s">
        <v>927</v>
      </c>
      <c r="C240" s="6" t="s">
        <v>585</v>
      </c>
      <c r="D240" s="8">
        <v>1511</v>
      </c>
      <c r="E240" s="8"/>
      <c r="F240" s="8">
        <v>755</v>
      </c>
      <c r="G240" s="8">
        <v>755</v>
      </c>
      <c r="H240" s="44">
        <f t="shared" si="8"/>
        <v>75.5</v>
      </c>
      <c r="I240" s="17">
        <f t="shared" si="7"/>
        <v>73.3</v>
      </c>
    </row>
    <row r="241" spans="1:9" ht="15.75" x14ac:dyDescent="0.25">
      <c r="A241" s="8">
        <v>237</v>
      </c>
      <c r="B241" s="7" t="s">
        <v>928</v>
      </c>
      <c r="C241" s="6" t="s">
        <v>585</v>
      </c>
      <c r="D241" s="8">
        <v>2903</v>
      </c>
      <c r="E241" s="8"/>
      <c r="F241" s="8">
        <v>2903</v>
      </c>
      <c r="G241" s="8">
        <v>2903</v>
      </c>
      <c r="H241" s="44">
        <f t="shared" si="8"/>
        <v>290.3</v>
      </c>
      <c r="I241" s="17">
        <f t="shared" si="7"/>
        <v>288.10000000000002</v>
      </c>
    </row>
    <row r="242" spans="1:9" ht="32.25" customHeight="1" x14ac:dyDescent="0.25">
      <c r="A242" s="215" t="s">
        <v>18</v>
      </c>
      <c r="B242" s="216"/>
      <c r="C242" s="217"/>
      <c r="D242" s="84">
        <f t="shared" ref="D242:H242" si="9">SUM(D5:D241)</f>
        <v>641416</v>
      </c>
      <c r="E242" s="125">
        <f t="shared" si="9"/>
        <v>206945</v>
      </c>
      <c r="F242" s="125">
        <f t="shared" si="9"/>
        <v>617905</v>
      </c>
      <c r="G242" s="125">
        <f t="shared" si="9"/>
        <v>594226</v>
      </c>
      <c r="H242" s="29">
        <f t="shared" si="9"/>
        <v>62912.790000000015</v>
      </c>
      <c r="I242" s="17">
        <f>SUM(I5:I241)</f>
        <v>62391.389999999992</v>
      </c>
    </row>
    <row r="243" spans="1:9" ht="32.25" customHeight="1" x14ac:dyDescent="0.3"/>
    <row r="244" spans="1:9" ht="32.25" customHeight="1" x14ac:dyDescent="0.3"/>
    <row r="245" spans="1:9" ht="32.25" customHeight="1" x14ac:dyDescent="0.3"/>
    <row r="246" spans="1:9" ht="32.25" customHeight="1" x14ac:dyDescent="0.3"/>
    <row r="247" spans="1:9" ht="32.25" customHeight="1" x14ac:dyDescent="0.3"/>
    <row r="248" spans="1:9" ht="32.25" customHeight="1" x14ac:dyDescent="0.3"/>
    <row r="249" spans="1:9" ht="32.25" customHeight="1" x14ac:dyDescent="0.3"/>
    <row r="250" spans="1:9" ht="32.25" customHeight="1" x14ac:dyDescent="0.3"/>
    <row r="251" spans="1:9" ht="32.25" customHeight="1" x14ac:dyDescent="0.3"/>
    <row r="252" spans="1:9" ht="32.25" customHeight="1" x14ac:dyDescent="0.3"/>
    <row r="253" spans="1:9" ht="32.25" customHeight="1" x14ac:dyDescent="0.3"/>
    <row r="254" spans="1:9" ht="32.25" customHeight="1" x14ac:dyDescent="0.3"/>
  </sheetData>
  <mergeCells count="2">
    <mergeCell ref="A242:C242"/>
    <mergeCell ref="A2:I3"/>
  </mergeCells>
  <conditionalFormatting sqref="B1 B4:B1048576">
    <cfRule type="duplicateValues" dxfId="166" priority="1368"/>
    <cfRule type="duplicateValues" dxfId="165" priority="1369"/>
  </conditionalFormatting>
  <conditionalFormatting sqref="B1:B1048576">
    <cfRule type="duplicateValues" dxfId="164" priority="1376"/>
    <cfRule type="duplicateValues" dxfId="163" priority="1377"/>
    <cfRule type="duplicateValues" dxfId="162" priority="1378"/>
    <cfRule type="duplicateValues" dxfId="161" priority="1379"/>
    <cfRule type="duplicateValues" dxfId="160" priority="1380"/>
    <cfRule type="duplicateValues" dxfId="159" priority="1381"/>
    <cfRule type="duplicateValues" dxfId="158" priority="1382"/>
    <cfRule type="duplicateValues" dxfId="157" priority="1383"/>
    <cfRule type="duplicateValues" dxfId="156" priority="1384"/>
    <cfRule type="duplicateValues" dxfId="155" priority="1385"/>
  </conditionalFormatting>
  <conditionalFormatting sqref="B82:B215">
    <cfRule type="duplicateValues" dxfId="154" priority="1406" stopIfTrue="1"/>
  </conditionalFormatting>
  <conditionalFormatting sqref="B1:B1048576">
    <cfRule type="duplicateValues" dxfId="153" priority="1409"/>
  </conditionalFormatting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"/>
  <sheetViews>
    <sheetView workbookViewId="0">
      <selection activeCell="F18" sqref="F18"/>
    </sheetView>
  </sheetViews>
  <sheetFormatPr defaultRowHeight="15" x14ac:dyDescent="0.25"/>
  <cols>
    <col min="1" max="1" width="5.28515625" customWidth="1"/>
    <col min="2" max="2" width="24.140625" customWidth="1"/>
    <col min="3" max="3" width="7.85546875" style="1" bestFit="1" customWidth="1"/>
    <col min="4" max="7" width="8.5703125" style="1" bestFit="1" customWidth="1"/>
    <col min="8" max="8" width="12" bestFit="1" customWidth="1"/>
    <col min="9" max="9" width="12.85546875" customWidth="1"/>
  </cols>
  <sheetData>
    <row r="2" spans="1:9" ht="15" customHeight="1" x14ac:dyDescent="0.25">
      <c r="A2" s="214" t="str">
        <f>Nikšić!$A$2</f>
        <v>PODRŠKA RAZVOJU TRŽIŠNE PROIZVODNJE MLIJEKA - OPŠTINA NIKŠIĆ - APRIL 2021</v>
      </c>
      <c r="B2" s="214"/>
      <c r="C2" s="214"/>
      <c r="D2" s="214"/>
      <c r="E2" s="214"/>
      <c r="F2" s="214"/>
      <c r="G2" s="214"/>
      <c r="H2" s="214"/>
      <c r="I2" s="214"/>
    </row>
    <row r="3" spans="1:9" ht="30" customHeight="1" x14ac:dyDescent="0.25">
      <c r="A3" s="214"/>
      <c r="B3" s="214"/>
      <c r="C3" s="214"/>
      <c r="D3" s="214"/>
      <c r="E3" s="214"/>
      <c r="F3" s="214"/>
      <c r="G3" s="214"/>
      <c r="H3" s="214"/>
      <c r="I3" s="214"/>
    </row>
    <row r="4" spans="1:9" ht="40.5" customHeight="1" x14ac:dyDescent="0.25">
      <c r="A4" s="13" t="s">
        <v>0</v>
      </c>
      <c r="B4" s="10" t="s">
        <v>1</v>
      </c>
      <c r="C4" s="10" t="s">
        <v>2</v>
      </c>
      <c r="D4" s="13" t="s">
        <v>3</v>
      </c>
      <c r="E4" s="13">
        <v>0.01</v>
      </c>
      <c r="F4" s="13">
        <v>0.06</v>
      </c>
      <c r="G4" s="13">
        <v>0.04</v>
      </c>
      <c r="H4" s="14" t="s">
        <v>26</v>
      </c>
      <c r="I4" s="14" t="s">
        <v>5</v>
      </c>
    </row>
    <row r="5" spans="1:9" ht="15.75" x14ac:dyDescent="0.25">
      <c r="A5" s="35">
        <v>1</v>
      </c>
      <c r="B5" s="39" t="s">
        <v>4</v>
      </c>
      <c r="C5" s="26" t="s">
        <v>14</v>
      </c>
      <c r="D5" s="8">
        <v>8933</v>
      </c>
      <c r="E5" s="8">
        <v>3933</v>
      </c>
      <c r="F5" s="8">
        <v>8933</v>
      </c>
      <c r="G5" s="8">
        <v>8933</v>
      </c>
      <c r="H5" s="47">
        <f>E5*0.01+F5*0.06+G5*0.04</f>
        <v>932.63000000000011</v>
      </c>
      <c r="I5" s="15">
        <f>H5-4.4</f>
        <v>928.23000000000013</v>
      </c>
    </row>
    <row r="6" spans="1:9" ht="15.75" x14ac:dyDescent="0.25">
      <c r="A6" s="16">
        <v>2</v>
      </c>
      <c r="B6" s="45" t="s">
        <v>8</v>
      </c>
      <c r="C6" s="26" t="s">
        <v>14</v>
      </c>
      <c r="D6" s="135">
        <v>33635</v>
      </c>
      <c r="E6" s="135">
        <v>28635</v>
      </c>
      <c r="F6" s="135">
        <v>33635</v>
      </c>
      <c r="G6" s="135">
        <v>16817</v>
      </c>
      <c r="H6" s="47">
        <f>E6*0.01+F6*0.06+G6*0.04</f>
        <v>2977.13</v>
      </c>
      <c r="I6" s="15">
        <f>H6-2.2</f>
        <v>2974.9300000000003</v>
      </c>
    </row>
    <row r="7" spans="1:9" ht="15.75" x14ac:dyDescent="0.25">
      <c r="A7" s="35">
        <v>3</v>
      </c>
      <c r="B7" s="46" t="s">
        <v>25</v>
      </c>
      <c r="C7" s="26" t="s">
        <v>14</v>
      </c>
      <c r="D7" s="8">
        <v>4773</v>
      </c>
      <c r="E7" s="8">
        <v>0</v>
      </c>
      <c r="F7" s="8">
        <v>4773</v>
      </c>
      <c r="G7" s="8">
        <v>4773</v>
      </c>
      <c r="H7" s="47">
        <f t="shared" ref="H7:H8" si="0">E7*0.01+F7*0.06+G7*0.04</f>
        <v>477.3</v>
      </c>
      <c r="I7" s="15">
        <f>H7-2.2</f>
        <v>475.1</v>
      </c>
    </row>
    <row r="8" spans="1:9" ht="15.75" x14ac:dyDescent="0.25">
      <c r="A8" s="16">
        <v>4</v>
      </c>
      <c r="B8" s="211" t="s">
        <v>317</v>
      </c>
      <c r="C8" s="26" t="s">
        <v>14</v>
      </c>
      <c r="D8" s="34">
        <v>4221</v>
      </c>
      <c r="E8" s="8">
        <v>0</v>
      </c>
      <c r="F8" s="8">
        <v>4221</v>
      </c>
      <c r="G8" s="70">
        <v>4221</v>
      </c>
      <c r="H8" s="47">
        <f t="shared" si="0"/>
        <v>422.1</v>
      </c>
      <c r="I8" s="15">
        <f>H8-2.2</f>
        <v>419.90000000000003</v>
      </c>
    </row>
    <row r="9" spans="1:9" ht="15.75" x14ac:dyDescent="0.25">
      <c r="A9" s="35">
        <v>5</v>
      </c>
      <c r="B9" s="5" t="s">
        <v>24</v>
      </c>
      <c r="C9" s="26" t="s">
        <v>14</v>
      </c>
      <c r="D9" s="8">
        <v>12700</v>
      </c>
      <c r="E9" s="8">
        <v>7700</v>
      </c>
      <c r="F9" s="8">
        <v>12700</v>
      </c>
      <c r="G9" s="8"/>
      <c r="H9" s="47">
        <f>F9*0.08</f>
        <v>1016</v>
      </c>
      <c r="I9" s="15">
        <f>H9-2.2</f>
        <v>1013.8</v>
      </c>
    </row>
    <row r="10" spans="1:9" ht="32.25" customHeight="1" x14ac:dyDescent="0.25">
      <c r="A10" s="215" t="s">
        <v>18</v>
      </c>
      <c r="B10" s="216"/>
      <c r="C10" s="217"/>
      <c r="D10" s="12">
        <f>SUM(D5:D9)</f>
        <v>64262</v>
      </c>
      <c r="E10" s="12">
        <f t="shared" ref="E10:H10" si="1">SUM(E5:E9)</f>
        <v>40268</v>
      </c>
      <c r="F10" s="12">
        <f>SUM(F5:F9)</f>
        <v>64262</v>
      </c>
      <c r="G10" s="12">
        <f t="shared" si="1"/>
        <v>34744</v>
      </c>
      <c r="H10" s="17">
        <f t="shared" si="1"/>
        <v>5825.1600000000008</v>
      </c>
      <c r="I10" s="17">
        <f>SUM(I5:I9)</f>
        <v>5811.96</v>
      </c>
    </row>
    <row r="11" spans="1:9" ht="15.75" x14ac:dyDescent="0.25">
      <c r="A11" s="11"/>
      <c r="B11" s="11"/>
      <c r="C11" s="20"/>
      <c r="D11" s="20"/>
      <c r="E11" s="20"/>
      <c r="F11" s="20"/>
      <c r="G11" s="20"/>
      <c r="H11" s="11"/>
    </row>
  </sheetData>
  <mergeCells count="2">
    <mergeCell ref="A10:C10"/>
    <mergeCell ref="A2:I3"/>
  </mergeCells>
  <conditionalFormatting sqref="B8">
    <cfRule type="duplicateValues" dxfId="152" priority="1410"/>
    <cfRule type="duplicateValues" dxfId="151" priority="1411"/>
  </conditionalFormatting>
  <conditionalFormatting sqref="B8">
    <cfRule type="duplicateValues" dxfId="150" priority="1412"/>
    <cfRule type="duplicateValues" dxfId="149" priority="1413"/>
    <cfRule type="duplicateValues" dxfId="148" priority="1414"/>
    <cfRule type="duplicateValues" dxfId="147" priority="1415"/>
    <cfRule type="duplicateValues" dxfId="146" priority="1416"/>
    <cfRule type="duplicateValues" dxfId="145" priority="1417"/>
    <cfRule type="duplicateValues" dxfId="144" priority="1418"/>
    <cfRule type="duplicateValues" dxfId="143" priority="1419"/>
    <cfRule type="duplicateValues" dxfId="142" priority="1420"/>
    <cfRule type="duplicateValues" dxfId="141" priority="1421"/>
  </conditionalFormatting>
  <conditionalFormatting sqref="B8">
    <cfRule type="duplicateValues" dxfId="140" priority="1422" stopIfTrue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87"/>
  <sheetViews>
    <sheetView topLeftCell="A4" workbookViewId="0">
      <selection activeCell="M6" sqref="M6"/>
    </sheetView>
  </sheetViews>
  <sheetFormatPr defaultRowHeight="15" x14ac:dyDescent="0.25"/>
  <cols>
    <col min="1" max="1" width="5.7109375" style="1" customWidth="1"/>
    <col min="2" max="2" width="29.42578125" style="40" customWidth="1"/>
    <col min="3" max="3" width="11.7109375" style="159" bestFit="1" customWidth="1"/>
    <col min="4" max="4" width="8.28515625" style="1" bestFit="1" customWidth="1"/>
    <col min="5" max="5" width="6.5703125" style="1" bestFit="1" customWidth="1"/>
    <col min="6" max="7" width="7.5703125" style="1" bestFit="1" customWidth="1"/>
    <col min="8" max="8" width="12" bestFit="1" customWidth="1"/>
    <col min="9" max="9" width="14" style="57" customWidth="1"/>
  </cols>
  <sheetData>
    <row r="3" spans="1:9" ht="15" customHeight="1" x14ac:dyDescent="0.25">
      <c r="A3" s="214" t="s">
        <v>35</v>
      </c>
      <c r="B3" s="214"/>
      <c r="C3" s="214"/>
      <c r="D3" s="214"/>
      <c r="E3" s="214"/>
      <c r="F3" s="214"/>
      <c r="G3" s="214"/>
      <c r="H3" s="214"/>
      <c r="I3" s="214"/>
    </row>
    <row r="4" spans="1:9" ht="24.75" customHeight="1" x14ac:dyDescent="0.25">
      <c r="A4" s="214"/>
      <c r="B4" s="214"/>
      <c r="C4" s="214"/>
      <c r="D4" s="214"/>
      <c r="E4" s="214"/>
      <c r="F4" s="214"/>
      <c r="G4" s="214"/>
      <c r="H4" s="214"/>
      <c r="I4" s="214"/>
    </row>
    <row r="5" spans="1:9" ht="35.25" customHeight="1" x14ac:dyDescent="0.25">
      <c r="A5" s="58" t="s">
        <v>0</v>
      </c>
      <c r="B5" s="177" t="s">
        <v>1</v>
      </c>
      <c r="C5" s="59" t="s">
        <v>2</v>
      </c>
      <c r="D5" s="58" t="s">
        <v>3</v>
      </c>
      <c r="E5" s="58">
        <v>0.01</v>
      </c>
      <c r="F5" s="58">
        <v>0.06</v>
      </c>
      <c r="G5" s="58">
        <v>0.04</v>
      </c>
      <c r="H5" s="60" t="s">
        <v>26</v>
      </c>
      <c r="I5" s="14" t="s">
        <v>5</v>
      </c>
    </row>
    <row r="6" spans="1:9" ht="15.75" x14ac:dyDescent="0.25">
      <c r="A6" s="8">
        <v>1</v>
      </c>
      <c r="B6" s="178" t="s">
        <v>250</v>
      </c>
      <c r="C6" s="28" t="s">
        <v>9</v>
      </c>
      <c r="D6" s="36">
        <v>11780</v>
      </c>
      <c r="E6" s="36">
        <v>6780</v>
      </c>
      <c r="F6" s="36">
        <v>11780</v>
      </c>
      <c r="G6" s="36">
        <v>11780</v>
      </c>
      <c r="H6" s="47">
        <f t="shared" ref="H6:H43" si="0">E6*0.01+F6*0.06+G6*0.04</f>
        <v>1245.8</v>
      </c>
      <c r="I6" s="15">
        <f>H6-2.2</f>
        <v>1243.5999999999999</v>
      </c>
    </row>
    <row r="7" spans="1:9" ht="15.75" x14ac:dyDescent="0.25">
      <c r="A7" s="8">
        <v>2</v>
      </c>
      <c r="B7" s="178" t="s">
        <v>251</v>
      </c>
      <c r="C7" s="28" t="s">
        <v>9</v>
      </c>
      <c r="D7" s="36">
        <v>972</v>
      </c>
      <c r="E7" s="36">
        <v>0</v>
      </c>
      <c r="F7" s="36">
        <v>972</v>
      </c>
      <c r="G7" s="36">
        <v>972</v>
      </c>
      <c r="H7" s="47">
        <f t="shared" si="0"/>
        <v>97.2</v>
      </c>
      <c r="I7" s="15">
        <f t="shared" ref="I7:I86" si="1">H7-2.2</f>
        <v>95</v>
      </c>
    </row>
    <row r="8" spans="1:9" ht="15.75" x14ac:dyDescent="0.25">
      <c r="A8" s="8">
        <v>3</v>
      </c>
      <c r="B8" s="179" t="s">
        <v>338</v>
      </c>
      <c r="C8" s="33" t="s">
        <v>9</v>
      </c>
      <c r="D8" s="34">
        <v>581</v>
      </c>
      <c r="E8" s="8">
        <v>0</v>
      </c>
      <c r="F8" s="8">
        <v>581</v>
      </c>
      <c r="G8" s="70">
        <v>581</v>
      </c>
      <c r="H8" s="47">
        <f t="shared" si="0"/>
        <v>58.1</v>
      </c>
      <c r="I8" s="15">
        <f t="shared" si="1"/>
        <v>55.9</v>
      </c>
    </row>
    <row r="9" spans="1:9" ht="15.75" x14ac:dyDescent="0.25">
      <c r="A9" s="8">
        <v>4</v>
      </c>
      <c r="B9" s="179" t="s">
        <v>339</v>
      </c>
      <c r="C9" s="33" t="s">
        <v>9</v>
      </c>
      <c r="D9" s="34">
        <v>22639</v>
      </c>
      <c r="E9" s="8">
        <v>17639</v>
      </c>
      <c r="F9" s="8">
        <v>22639</v>
      </c>
      <c r="G9" s="8">
        <v>22639</v>
      </c>
      <c r="H9" s="47">
        <f t="shared" si="0"/>
        <v>2440.29</v>
      </c>
      <c r="I9" s="15">
        <f t="shared" si="1"/>
        <v>2438.09</v>
      </c>
    </row>
    <row r="10" spans="1:9" ht="15.75" x14ac:dyDescent="0.25">
      <c r="A10" s="8">
        <v>5</v>
      </c>
      <c r="B10" s="106" t="s">
        <v>550</v>
      </c>
      <c r="C10" s="6" t="s">
        <v>9</v>
      </c>
      <c r="D10" s="8">
        <v>3826</v>
      </c>
      <c r="E10" s="8">
        <v>0</v>
      </c>
      <c r="F10" s="8">
        <v>3826</v>
      </c>
      <c r="G10" s="8">
        <v>1759</v>
      </c>
      <c r="H10" s="47">
        <f t="shared" si="0"/>
        <v>299.92</v>
      </c>
      <c r="I10" s="15">
        <f t="shared" si="1"/>
        <v>297.72000000000003</v>
      </c>
    </row>
    <row r="11" spans="1:9" ht="15.75" x14ac:dyDescent="0.25">
      <c r="A11" s="8">
        <v>6</v>
      </c>
      <c r="B11" s="106" t="s">
        <v>551</v>
      </c>
      <c r="C11" s="6" t="s">
        <v>9</v>
      </c>
      <c r="D11" s="8">
        <v>907</v>
      </c>
      <c r="E11" s="8">
        <v>0</v>
      </c>
      <c r="F11" s="8">
        <v>907</v>
      </c>
      <c r="G11" s="70">
        <v>907</v>
      </c>
      <c r="H11" s="47">
        <f t="shared" si="0"/>
        <v>90.699999999999989</v>
      </c>
      <c r="I11" s="15">
        <f t="shared" si="1"/>
        <v>88.499999999999986</v>
      </c>
    </row>
    <row r="12" spans="1:9" ht="15.75" x14ac:dyDescent="0.25">
      <c r="A12" s="8">
        <v>7</v>
      </c>
      <c r="B12" s="106" t="s">
        <v>552</v>
      </c>
      <c r="C12" s="6" t="s">
        <v>9</v>
      </c>
      <c r="D12" s="8">
        <v>992</v>
      </c>
      <c r="E12" s="8">
        <v>0</v>
      </c>
      <c r="F12" s="8">
        <v>992</v>
      </c>
      <c r="G12" s="70">
        <v>992</v>
      </c>
      <c r="H12" s="47">
        <f t="shared" si="0"/>
        <v>99.199999999999989</v>
      </c>
      <c r="I12" s="15">
        <f t="shared" si="1"/>
        <v>96.999999999999986</v>
      </c>
    </row>
    <row r="13" spans="1:9" ht="15.75" x14ac:dyDescent="0.25">
      <c r="A13" s="8">
        <v>8</v>
      </c>
      <c r="B13" s="106" t="s">
        <v>553</v>
      </c>
      <c r="C13" s="6" t="s">
        <v>9</v>
      </c>
      <c r="D13" s="8">
        <v>795</v>
      </c>
      <c r="E13" s="8">
        <v>0</v>
      </c>
      <c r="F13" s="8">
        <v>795</v>
      </c>
      <c r="G13" s="70">
        <v>388</v>
      </c>
      <c r="H13" s="47">
        <f t="shared" si="0"/>
        <v>63.22</v>
      </c>
      <c r="I13" s="15">
        <f t="shared" si="1"/>
        <v>61.019999999999996</v>
      </c>
    </row>
    <row r="14" spans="1:9" ht="15.75" x14ac:dyDescent="0.25">
      <c r="A14" s="8">
        <v>9</v>
      </c>
      <c r="B14" s="106" t="s">
        <v>554</v>
      </c>
      <c r="C14" s="6" t="s">
        <v>9</v>
      </c>
      <c r="D14" s="8">
        <v>4338</v>
      </c>
      <c r="E14" s="8">
        <v>0</v>
      </c>
      <c r="F14" s="8">
        <v>4338</v>
      </c>
      <c r="G14" s="70">
        <v>4338</v>
      </c>
      <c r="H14" s="47">
        <f t="shared" si="0"/>
        <v>433.79999999999995</v>
      </c>
      <c r="I14" s="15">
        <f t="shared" si="1"/>
        <v>431.59999999999997</v>
      </c>
    </row>
    <row r="15" spans="1:9" ht="15.75" x14ac:dyDescent="0.25">
      <c r="A15" s="8">
        <v>10</v>
      </c>
      <c r="B15" s="106" t="s">
        <v>555</v>
      </c>
      <c r="C15" s="6" t="s">
        <v>9</v>
      </c>
      <c r="D15" s="8">
        <v>793</v>
      </c>
      <c r="E15" s="8">
        <v>0</v>
      </c>
      <c r="F15" s="8">
        <v>793</v>
      </c>
      <c r="G15" s="70">
        <v>793</v>
      </c>
      <c r="H15" s="47">
        <f t="shared" si="0"/>
        <v>79.3</v>
      </c>
      <c r="I15" s="15">
        <f t="shared" si="1"/>
        <v>77.099999999999994</v>
      </c>
    </row>
    <row r="16" spans="1:9" ht="15.75" x14ac:dyDescent="0.25">
      <c r="A16" s="8">
        <v>11</v>
      </c>
      <c r="B16" s="106" t="s">
        <v>556</v>
      </c>
      <c r="C16" s="6" t="s">
        <v>9</v>
      </c>
      <c r="D16" s="8">
        <v>594</v>
      </c>
      <c r="E16" s="8">
        <v>0</v>
      </c>
      <c r="F16" s="8">
        <v>310</v>
      </c>
      <c r="G16" s="70">
        <v>310</v>
      </c>
      <c r="H16" s="47">
        <f t="shared" si="0"/>
        <v>31</v>
      </c>
      <c r="I16" s="15">
        <f t="shared" si="1"/>
        <v>28.8</v>
      </c>
    </row>
    <row r="17" spans="1:9" ht="15.75" x14ac:dyDescent="0.25">
      <c r="A17" s="8">
        <v>12</v>
      </c>
      <c r="B17" s="106" t="s">
        <v>557</v>
      </c>
      <c r="C17" s="6" t="s">
        <v>9</v>
      </c>
      <c r="D17" s="8">
        <v>1076</v>
      </c>
      <c r="E17" s="8">
        <v>0</v>
      </c>
      <c r="F17" s="8">
        <v>1076</v>
      </c>
      <c r="G17" s="70">
        <v>1076</v>
      </c>
      <c r="H17" s="47">
        <f t="shared" si="0"/>
        <v>107.6</v>
      </c>
      <c r="I17" s="15">
        <f t="shared" si="1"/>
        <v>105.39999999999999</v>
      </c>
    </row>
    <row r="18" spans="1:9" ht="15.75" x14ac:dyDescent="0.25">
      <c r="A18" s="8">
        <v>13</v>
      </c>
      <c r="B18" s="106" t="s">
        <v>558</v>
      </c>
      <c r="C18" s="6" t="s">
        <v>9</v>
      </c>
      <c r="D18" s="8">
        <v>11666</v>
      </c>
      <c r="E18" s="8">
        <v>6666</v>
      </c>
      <c r="F18" s="8">
        <v>11666</v>
      </c>
      <c r="G18" s="70">
        <v>11666</v>
      </c>
      <c r="H18" s="47">
        <f t="shared" si="0"/>
        <v>1233.2599999999998</v>
      </c>
      <c r="I18" s="15">
        <f t="shared" si="1"/>
        <v>1231.0599999999997</v>
      </c>
    </row>
    <row r="19" spans="1:9" ht="15.75" x14ac:dyDescent="0.25">
      <c r="A19" s="8">
        <v>14</v>
      </c>
      <c r="B19" s="106" t="s">
        <v>559</v>
      </c>
      <c r="C19" s="6" t="s">
        <v>9</v>
      </c>
      <c r="D19" s="8">
        <v>1100</v>
      </c>
      <c r="E19" s="8">
        <v>0</v>
      </c>
      <c r="F19" s="8">
        <v>1100</v>
      </c>
      <c r="G19" s="70">
        <v>1100</v>
      </c>
      <c r="H19" s="47">
        <f t="shared" si="0"/>
        <v>110</v>
      </c>
      <c r="I19" s="15">
        <f t="shared" si="1"/>
        <v>107.8</v>
      </c>
    </row>
    <row r="20" spans="1:9" ht="15.75" x14ac:dyDescent="0.25">
      <c r="A20" s="8">
        <v>15</v>
      </c>
      <c r="B20" s="106" t="s">
        <v>560</v>
      </c>
      <c r="C20" s="6" t="s">
        <v>9</v>
      </c>
      <c r="D20" s="8">
        <v>472</v>
      </c>
      <c r="E20" s="8">
        <v>0</v>
      </c>
      <c r="F20" s="8">
        <v>472</v>
      </c>
      <c r="G20" s="70">
        <v>472</v>
      </c>
      <c r="H20" s="47">
        <f t="shared" si="0"/>
        <v>47.2</v>
      </c>
      <c r="I20" s="15">
        <f t="shared" si="1"/>
        <v>45</v>
      </c>
    </row>
    <row r="21" spans="1:9" ht="15.75" x14ac:dyDescent="0.25">
      <c r="A21" s="8">
        <v>16</v>
      </c>
      <c r="B21" s="106" t="s">
        <v>561</v>
      </c>
      <c r="C21" s="6" t="s">
        <v>9</v>
      </c>
      <c r="D21" s="8">
        <v>2061</v>
      </c>
      <c r="E21" s="8">
        <v>0</v>
      </c>
      <c r="F21" s="8">
        <v>2061</v>
      </c>
      <c r="G21" s="70">
        <v>2061</v>
      </c>
      <c r="H21" s="47">
        <f t="shared" si="0"/>
        <v>206.1</v>
      </c>
      <c r="I21" s="15">
        <f t="shared" si="1"/>
        <v>203.9</v>
      </c>
    </row>
    <row r="22" spans="1:9" ht="15.75" x14ac:dyDescent="0.25">
      <c r="A22" s="8">
        <v>17</v>
      </c>
      <c r="B22" s="106" t="s">
        <v>562</v>
      </c>
      <c r="C22" s="6" t="s">
        <v>9</v>
      </c>
      <c r="D22" s="8">
        <v>545</v>
      </c>
      <c r="E22" s="8">
        <v>0</v>
      </c>
      <c r="F22" s="8">
        <v>545</v>
      </c>
      <c r="G22" s="70">
        <v>545</v>
      </c>
      <c r="H22" s="47">
        <f t="shared" si="0"/>
        <v>54.5</v>
      </c>
      <c r="I22" s="15">
        <f t="shared" si="1"/>
        <v>52.3</v>
      </c>
    </row>
    <row r="23" spans="1:9" ht="15.75" x14ac:dyDescent="0.25">
      <c r="A23" s="8">
        <v>18</v>
      </c>
      <c r="B23" s="106" t="s">
        <v>563</v>
      </c>
      <c r="C23" s="6" t="s">
        <v>9</v>
      </c>
      <c r="D23" s="8">
        <v>631</v>
      </c>
      <c r="E23" s="8">
        <v>0</v>
      </c>
      <c r="F23" s="8">
        <v>326</v>
      </c>
      <c r="G23" s="70">
        <v>0</v>
      </c>
      <c r="H23" s="47">
        <f t="shared" si="0"/>
        <v>19.559999999999999</v>
      </c>
      <c r="I23" s="15">
        <f t="shared" si="1"/>
        <v>17.36</v>
      </c>
    </row>
    <row r="24" spans="1:9" ht="15.75" x14ac:dyDescent="0.25">
      <c r="A24" s="8">
        <v>19</v>
      </c>
      <c r="B24" s="106" t="s">
        <v>564</v>
      </c>
      <c r="C24" s="6" t="s">
        <v>9</v>
      </c>
      <c r="D24" s="8">
        <v>499</v>
      </c>
      <c r="E24" s="8">
        <v>0</v>
      </c>
      <c r="F24" s="8">
        <v>499</v>
      </c>
      <c r="G24" s="70">
        <v>499</v>
      </c>
      <c r="H24" s="47">
        <f t="shared" si="0"/>
        <v>49.9</v>
      </c>
      <c r="I24" s="15">
        <f t="shared" si="1"/>
        <v>47.699999999999996</v>
      </c>
    </row>
    <row r="25" spans="1:9" ht="15.75" x14ac:dyDescent="0.25">
      <c r="A25" s="8">
        <v>20</v>
      </c>
      <c r="B25" s="106" t="s">
        <v>565</v>
      </c>
      <c r="C25" s="6" t="s">
        <v>9</v>
      </c>
      <c r="D25" s="8">
        <v>433</v>
      </c>
      <c r="E25" s="8">
        <v>0</v>
      </c>
      <c r="F25" s="8">
        <v>433</v>
      </c>
      <c r="G25" s="70">
        <v>182</v>
      </c>
      <c r="H25" s="47">
        <f t="shared" si="0"/>
        <v>33.26</v>
      </c>
      <c r="I25" s="15">
        <f t="shared" si="1"/>
        <v>31.06</v>
      </c>
    </row>
    <row r="26" spans="1:9" ht="15.75" x14ac:dyDescent="0.25">
      <c r="A26" s="8">
        <v>21</v>
      </c>
      <c r="B26" s="106" t="s">
        <v>566</v>
      </c>
      <c r="C26" s="6" t="s">
        <v>9</v>
      </c>
      <c r="D26" s="8">
        <v>2589</v>
      </c>
      <c r="E26" s="8">
        <v>0</v>
      </c>
      <c r="F26" s="8">
        <v>1470</v>
      </c>
      <c r="G26" s="70">
        <v>0</v>
      </c>
      <c r="H26" s="47">
        <f t="shared" si="0"/>
        <v>88.2</v>
      </c>
      <c r="I26" s="15">
        <f t="shared" si="1"/>
        <v>86</v>
      </c>
    </row>
    <row r="27" spans="1:9" ht="15.75" x14ac:dyDescent="0.25">
      <c r="A27" s="8">
        <v>22</v>
      </c>
      <c r="B27" s="106" t="s">
        <v>567</v>
      </c>
      <c r="C27" s="6" t="s">
        <v>9</v>
      </c>
      <c r="D27" s="8">
        <v>1109</v>
      </c>
      <c r="E27" s="8">
        <v>0</v>
      </c>
      <c r="F27" s="8">
        <v>1109</v>
      </c>
      <c r="G27" s="70">
        <v>1109</v>
      </c>
      <c r="H27" s="47">
        <f t="shared" si="0"/>
        <v>110.89999999999999</v>
      </c>
      <c r="I27" s="15">
        <f t="shared" si="1"/>
        <v>108.69999999999999</v>
      </c>
    </row>
    <row r="28" spans="1:9" ht="15.75" x14ac:dyDescent="0.25">
      <c r="A28" s="8">
        <v>23</v>
      </c>
      <c r="B28" s="106" t="s">
        <v>568</v>
      </c>
      <c r="C28" s="6" t="s">
        <v>9</v>
      </c>
      <c r="D28" s="8">
        <v>772</v>
      </c>
      <c r="E28" s="8">
        <v>0</v>
      </c>
      <c r="F28" s="8">
        <v>772</v>
      </c>
      <c r="G28" s="70">
        <v>772</v>
      </c>
      <c r="H28" s="47">
        <f t="shared" si="0"/>
        <v>77.2</v>
      </c>
      <c r="I28" s="15">
        <f t="shared" si="1"/>
        <v>75</v>
      </c>
    </row>
    <row r="29" spans="1:9" ht="15.75" x14ac:dyDescent="0.25">
      <c r="A29" s="8">
        <v>24</v>
      </c>
      <c r="B29" s="106" t="s">
        <v>569</v>
      </c>
      <c r="C29" s="6" t="s">
        <v>9</v>
      </c>
      <c r="D29" s="8">
        <v>10169</v>
      </c>
      <c r="E29" s="8">
        <v>5169</v>
      </c>
      <c r="F29" s="8">
        <v>10169</v>
      </c>
      <c r="G29" s="70">
        <v>10169</v>
      </c>
      <c r="H29" s="47">
        <f t="shared" si="0"/>
        <v>1068.5899999999999</v>
      </c>
      <c r="I29" s="15">
        <f>H29-4.4</f>
        <v>1064.1899999999998</v>
      </c>
    </row>
    <row r="30" spans="1:9" ht="15.75" x14ac:dyDescent="0.25">
      <c r="A30" s="8">
        <v>25</v>
      </c>
      <c r="B30" s="106" t="s">
        <v>570</v>
      </c>
      <c r="C30" s="6" t="s">
        <v>9</v>
      </c>
      <c r="D30" s="8">
        <v>1350</v>
      </c>
      <c r="E30" s="8">
        <v>0</v>
      </c>
      <c r="F30" s="8">
        <v>1350</v>
      </c>
      <c r="G30" s="70">
        <v>1350</v>
      </c>
      <c r="H30" s="47">
        <f t="shared" si="0"/>
        <v>135</v>
      </c>
      <c r="I30" s="15">
        <f t="shared" si="1"/>
        <v>132.80000000000001</v>
      </c>
    </row>
    <row r="31" spans="1:9" ht="15.75" x14ac:dyDescent="0.25">
      <c r="A31" s="8">
        <v>26</v>
      </c>
      <c r="B31" s="106" t="s">
        <v>571</v>
      </c>
      <c r="C31" s="6" t="s">
        <v>9</v>
      </c>
      <c r="D31" s="8">
        <v>3419</v>
      </c>
      <c r="E31" s="8">
        <v>0</v>
      </c>
      <c r="F31" s="8">
        <v>3419</v>
      </c>
      <c r="G31" s="70">
        <v>3419</v>
      </c>
      <c r="H31" s="47">
        <f t="shared" si="0"/>
        <v>341.9</v>
      </c>
      <c r="I31" s="15">
        <f t="shared" si="1"/>
        <v>339.7</v>
      </c>
    </row>
    <row r="32" spans="1:9" ht="15.75" x14ac:dyDescent="0.25">
      <c r="A32" s="8">
        <v>27</v>
      </c>
      <c r="B32" s="106" t="s">
        <v>572</v>
      </c>
      <c r="C32" s="6" t="s">
        <v>9</v>
      </c>
      <c r="D32" s="8">
        <v>1136</v>
      </c>
      <c r="E32" s="8">
        <v>0</v>
      </c>
      <c r="F32" s="8">
        <v>569</v>
      </c>
      <c r="G32" s="70">
        <v>569</v>
      </c>
      <c r="H32" s="47">
        <f t="shared" si="0"/>
        <v>56.900000000000006</v>
      </c>
      <c r="I32" s="15">
        <f t="shared" si="1"/>
        <v>54.7</v>
      </c>
    </row>
    <row r="33" spans="1:9" ht="15.75" x14ac:dyDescent="0.25">
      <c r="A33" s="8">
        <v>28</v>
      </c>
      <c r="B33" s="106" t="s">
        <v>573</v>
      </c>
      <c r="C33" s="6" t="s">
        <v>9</v>
      </c>
      <c r="D33" s="8">
        <v>15229</v>
      </c>
      <c r="E33" s="8">
        <v>10229</v>
      </c>
      <c r="F33" s="8">
        <v>15229</v>
      </c>
      <c r="G33" s="70">
        <v>15229</v>
      </c>
      <c r="H33" s="47">
        <f t="shared" si="0"/>
        <v>1625.19</v>
      </c>
      <c r="I33" s="15">
        <f t="shared" si="1"/>
        <v>1622.99</v>
      </c>
    </row>
    <row r="34" spans="1:9" ht="15.75" x14ac:dyDescent="0.25">
      <c r="A34" s="8">
        <v>29</v>
      </c>
      <c r="B34" s="106" t="s">
        <v>574</v>
      </c>
      <c r="C34" s="6" t="s">
        <v>9</v>
      </c>
      <c r="D34" s="8">
        <v>12811</v>
      </c>
      <c r="E34" s="8">
        <v>7811</v>
      </c>
      <c r="F34" s="8">
        <v>12811</v>
      </c>
      <c r="G34" s="70">
        <v>12811</v>
      </c>
      <c r="H34" s="47">
        <f t="shared" si="0"/>
        <v>1359.21</v>
      </c>
      <c r="I34" s="15">
        <f t="shared" si="1"/>
        <v>1357.01</v>
      </c>
    </row>
    <row r="35" spans="1:9" ht="15.75" x14ac:dyDescent="0.25">
      <c r="A35" s="8">
        <v>30</v>
      </c>
      <c r="B35" s="106" t="s">
        <v>575</v>
      </c>
      <c r="C35" s="6" t="s">
        <v>9</v>
      </c>
      <c r="D35" s="8">
        <v>25412</v>
      </c>
      <c r="E35" s="8">
        <v>20412</v>
      </c>
      <c r="F35" s="8">
        <v>25412</v>
      </c>
      <c r="G35" s="70">
        <v>25412</v>
      </c>
      <c r="H35" s="47">
        <f t="shared" si="0"/>
        <v>2745.32</v>
      </c>
      <c r="I35" s="15">
        <f t="shared" si="1"/>
        <v>2743.1200000000003</v>
      </c>
    </row>
    <row r="36" spans="1:9" ht="15.75" x14ac:dyDescent="0.25">
      <c r="A36" s="8">
        <v>31</v>
      </c>
      <c r="B36" s="106" t="s">
        <v>576</v>
      </c>
      <c r="C36" s="6" t="s">
        <v>9</v>
      </c>
      <c r="D36" s="8">
        <v>779</v>
      </c>
      <c r="E36" s="8">
        <v>0</v>
      </c>
      <c r="F36" s="8">
        <v>779</v>
      </c>
      <c r="G36" s="70">
        <v>779</v>
      </c>
      <c r="H36" s="47">
        <f t="shared" si="0"/>
        <v>77.899999999999991</v>
      </c>
      <c r="I36" s="15">
        <f t="shared" si="1"/>
        <v>75.699999999999989</v>
      </c>
    </row>
    <row r="37" spans="1:9" ht="15.75" x14ac:dyDescent="0.25">
      <c r="A37" s="8">
        <v>32</v>
      </c>
      <c r="B37" s="106" t="s">
        <v>577</v>
      </c>
      <c r="C37" s="6" t="s">
        <v>9</v>
      </c>
      <c r="D37" s="8">
        <v>2091</v>
      </c>
      <c r="E37" s="8">
        <v>0</v>
      </c>
      <c r="F37" s="8">
        <v>2091</v>
      </c>
      <c r="G37" s="70">
        <v>1092</v>
      </c>
      <c r="H37" s="47">
        <f t="shared" si="0"/>
        <v>169.14</v>
      </c>
      <c r="I37" s="15">
        <f t="shared" si="1"/>
        <v>166.94</v>
      </c>
    </row>
    <row r="38" spans="1:9" ht="15.75" x14ac:dyDescent="0.25">
      <c r="A38" s="8">
        <v>33</v>
      </c>
      <c r="B38" s="106" t="s">
        <v>578</v>
      </c>
      <c r="C38" s="6" t="s">
        <v>9</v>
      </c>
      <c r="D38" s="8">
        <v>1612</v>
      </c>
      <c r="E38" s="8">
        <v>0</v>
      </c>
      <c r="F38" s="8">
        <v>1612</v>
      </c>
      <c r="G38" s="70">
        <v>857</v>
      </c>
      <c r="H38" s="47">
        <f t="shared" si="0"/>
        <v>131</v>
      </c>
      <c r="I38" s="15">
        <f>H38-4.4</f>
        <v>126.6</v>
      </c>
    </row>
    <row r="39" spans="1:9" ht="15.75" x14ac:dyDescent="0.25">
      <c r="A39" s="8">
        <v>34</v>
      </c>
      <c r="B39" s="106" t="s">
        <v>579</v>
      </c>
      <c r="C39" s="6" t="s">
        <v>9</v>
      </c>
      <c r="D39" s="8">
        <v>1887</v>
      </c>
      <c r="E39" s="8">
        <v>0</v>
      </c>
      <c r="F39" s="8">
        <v>1887</v>
      </c>
      <c r="G39" s="70">
        <v>1887</v>
      </c>
      <c r="H39" s="47">
        <f t="shared" si="0"/>
        <v>188.7</v>
      </c>
      <c r="I39" s="15">
        <f t="shared" si="1"/>
        <v>186.5</v>
      </c>
    </row>
    <row r="40" spans="1:9" ht="15.75" x14ac:dyDescent="0.25">
      <c r="A40" s="8">
        <v>35</v>
      </c>
      <c r="B40" s="106" t="s">
        <v>580</v>
      </c>
      <c r="C40" s="6" t="s">
        <v>9</v>
      </c>
      <c r="D40" s="8">
        <v>448</v>
      </c>
      <c r="E40" s="8">
        <v>0</v>
      </c>
      <c r="F40" s="8">
        <v>448</v>
      </c>
      <c r="G40" s="70">
        <v>448</v>
      </c>
      <c r="H40" s="47">
        <f t="shared" si="0"/>
        <v>44.8</v>
      </c>
      <c r="I40" s="15">
        <f t="shared" si="1"/>
        <v>42.599999999999994</v>
      </c>
    </row>
    <row r="41" spans="1:9" ht="15.75" x14ac:dyDescent="0.25">
      <c r="A41" s="8">
        <v>36</v>
      </c>
      <c r="B41" s="106" t="s">
        <v>581</v>
      </c>
      <c r="C41" s="6" t="s">
        <v>9</v>
      </c>
      <c r="D41" s="8">
        <v>3413</v>
      </c>
      <c r="E41" s="8">
        <v>0</v>
      </c>
      <c r="F41" s="8">
        <v>3413</v>
      </c>
      <c r="G41" s="70">
        <v>3413</v>
      </c>
      <c r="H41" s="47">
        <f t="shared" si="0"/>
        <v>341.3</v>
      </c>
      <c r="I41" s="15">
        <f t="shared" si="1"/>
        <v>339.1</v>
      </c>
    </row>
    <row r="42" spans="1:9" ht="15.75" x14ac:dyDescent="0.25">
      <c r="A42" s="8">
        <v>37</v>
      </c>
      <c r="B42" s="106" t="s">
        <v>582</v>
      </c>
      <c r="C42" s="6" t="s">
        <v>9</v>
      </c>
      <c r="D42" s="8">
        <v>522</v>
      </c>
      <c r="E42" s="8">
        <v>0</v>
      </c>
      <c r="F42" s="8">
        <v>270</v>
      </c>
      <c r="G42" s="70">
        <v>270</v>
      </c>
      <c r="H42" s="47">
        <f t="shared" si="0"/>
        <v>27</v>
      </c>
      <c r="I42" s="15">
        <f t="shared" si="1"/>
        <v>24.8</v>
      </c>
    </row>
    <row r="43" spans="1:9" ht="15.75" x14ac:dyDescent="0.25">
      <c r="A43" s="8">
        <v>38</v>
      </c>
      <c r="B43" s="106" t="s">
        <v>583</v>
      </c>
      <c r="C43" s="6" t="s">
        <v>9</v>
      </c>
      <c r="D43" s="8">
        <v>2234</v>
      </c>
      <c r="E43" s="8">
        <v>0</v>
      </c>
      <c r="F43" s="8">
        <v>2234</v>
      </c>
      <c r="G43" s="8">
        <v>2234</v>
      </c>
      <c r="H43" s="47">
        <f t="shared" si="0"/>
        <v>223.39999999999998</v>
      </c>
      <c r="I43" s="15">
        <f t="shared" si="1"/>
        <v>221.2</v>
      </c>
    </row>
    <row r="44" spans="1:9" ht="15.75" x14ac:dyDescent="0.25">
      <c r="A44" s="8">
        <v>39</v>
      </c>
      <c r="B44" s="7" t="s">
        <v>751</v>
      </c>
      <c r="C44" s="6" t="s">
        <v>9</v>
      </c>
      <c r="D44" s="33">
        <v>2483</v>
      </c>
      <c r="E44" s="8" t="s">
        <v>752</v>
      </c>
      <c r="F44" s="8">
        <v>1266</v>
      </c>
      <c r="G44" s="8">
        <v>1266</v>
      </c>
      <c r="H44" s="44">
        <f>F44*0.06+G44*0.04</f>
        <v>126.6</v>
      </c>
      <c r="I44" s="15">
        <f t="shared" si="1"/>
        <v>124.39999999999999</v>
      </c>
    </row>
    <row r="45" spans="1:9" ht="15.75" x14ac:dyDescent="0.25">
      <c r="A45" s="8">
        <v>40</v>
      </c>
      <c r="B45" s="7" t="s">
        <v>753</v>
      </c>
      <c r="C45" s="6" t="s">
        <v>9</v>
      </c>
      <c r="D45" s="33">
        <v>590</v>
      </c>
      <c r="E45" s="8" t="s">
        <v>752</v>
      </c>
      <c r="F45" s="8">
        <v>391</v>
      </c>
      <c r="G45" s="8"/>
      <c r="H45" s="44">
        <f t="shared" ref="H45:H46" si="2">F45*0.06+G45*0.04</f>
        <v>23.46</v>
      </c>
      <c r="I45" s="15">
        <f t="shared" si="1"/>
        <v>21.26</v>
      </c>
    </row>
    <row r="46" spans="1:9" ht="15.75" x14ac:dyDescent="0.25">
      <c r="A46" s="8">
        <v>41</v>
      </c>
      <c r="B46" s="7" t="s">
        <v>754</v>
      </c>
      <c r="C46" s="6" t="s">
        <v>755</v>
      </c>
      <c r="D46" s="33">
        <v>4212</v>
      </c>
      <c r="E46" s="8" t="s">
        <v>752</v>
      </c>
      <c r="F46" s="8">
        <v>4212</v>
      </c>
      <c r="G46" s="8">
        <v>4212</v>
      </c>
      <c r="H46" s="44">
        <f t="shared" si="2"/>
        <v>421.2</v>
      </c>
      <c r="I46" s="15">
        <f t="shared" si="1"/>
        <v>419</v>
      </c>
    </row>
    <row r="47" spans="1:9" ht="15.75" x14ac:dyDescent="0.25">
      <c r="A47" s="8">
        <v>42</v>
      </c>
      <c r="B47" s="19" t="s">
        <v>767</v>
      </c>
      <c r="C47" s="23" t="s">
        <v>9</v>
      </c>
      <c r="D47" s="135">
        <v>5295</v>
      </c>
      <c r="E47" s="135">
        <v>295</v>
      </c>
      <c r="F47" s="135">
        <v>5295</v>
      </c>
      <c r="G47" s="135">
        <v>5295</v>
      </c>
      <c r="H47" s="47">
        <f t="shared" ref="H47:H49" si="3">E47*0.01+F47*0.06+G47*0.04</f>
        <v>532.45000000000005</v>
      </c>
      <c r="I47" s="15">
        <f t="shared" si="1"/>
        <v>530.25</v>
      </c>
    </row>
    <row r="48" spans="1:9" ht="15.75" x14ac:dyDescent="0.25">
      <c r="A48" s="8">
        <v>43</v>
      </c>
      <c r="B48" s="19" t="s">
        <v>768</v>
      </c>
      <c r="C48" s="23" t="s">
        <v>9</v>
      </c>
      <c r="D48" s="135">
        <v>2394</v>
      </c>
      <c r="E48" s="135"/>
      <c r="F48" s="135">
        <v>1197</v>
      </c>
      <c r="G48" s="135">
        <v>1197</v>
      </c>
      <c r="H48" s="47">
        <f t="shared" si="3"/>
        <v>119.69999999999999</v>
      </c>
      <c r="I48" s="15">
        <f t="shared" si="1"/>
        <v>117.49999999999999</v>
      </c>
    </row>
    <row r="49" spans="1:9" ht="15.75" x14ac:dyDescent="0.25">
      <c r="A49" s="8">
        <v>44</v>
      </c>
      <c r="B49" s="5" t="s">
        <v>769</v>
      </c>
      <c r="C49" s="23" t="s">
        <v>9</v>
      </c>
      <c r="D49" s="155">
        <v>799</v>
      </c>
      <c r="E49" s="135"/>
      <c r="F49" s="135">
        <v>799</v>
      </c>
      <c r="G49" s="135">
        <v>799</v>
      </c>
      <c r="H49" s="47">
        <f t="shared" si="3"/>
        <v>79.900000000000006</v>
      </c>
      <c r="I49" s="15">
        <f t="shared" si="1"/>
        <v>77.7</v>
      </c>
    </row>
    <row r="50" spans="1:9" ht="15.75" x14ac:dyDescent="0.25">
      <c r="A50" s="8">
        <v>45</v>
      </c>
      <c r="B50" s="7" t="s">
        <v>805</v>
      </c>
      <c r="C50" s="6" t="s">
        <v>9</v>
      </c>
      <c r="D50" s="8">
        <v>1302</v>
      </c>
      <c r="E50" s="8"/>
      <c r="F50" s="8">
        <v>1302</v>
      </c>
      <c r="G50" s="8">
        <v>1302</v>
      </c>
      <c r="H50" s="44">
        <f>F50*0.06+G50*0.04</f>
        <v>130.19999999999999</v>
      </c>
      <c r="I50" s="15">
        <f t="shared" si="1"/>
        <v>127.99999999999999</v>
      </c>
    </row>
    <row r="51" spans="1:9" ht="15.75" x14ac:dyDescent="0.25">
      <c r="A51" s="8">
        <v>46</v>
      </c>
      <c r="B51" s="7" t="s">
        <v>806</v>
      </c>
      <c r="C51" s="6" t="s">
        <v>9</v>
      </c>
      <c r="D51" s="8">
        <v>934</v>
      </c>
      <c r="E51" s="8"/>
      <c r="F51" s="8">
        <v>445</v>
      </c>
      <c r="G51" s="8">
        <v>445</v>
      </c>
      <c r="H51" s="44">
        <f t="shared" ref="H51:H74" si="4">F51*0.06+G51*0.04</f>
        <v>44.5</v>
      </c>
      <c r="I51" s="15">
        <f t="shared" si="1"/>
        <v>42.3</v>
      </c>
    </row>
    <row r="52" spans="1:9" ht="15.75" x14ac:dyDescent="0.25">
      <c r="A52" s="8">
        <v>47</v>
      </c>
      <c r="B52" s="7" t="s">
        <v>807</v>
      </c>
      <c r="C52" s="6" t="s">
        <v>9</v>
      </c>
      <c r="D52" s="8">
        <v>2528</v>
      </c>
      <c r="E52" s="8"/>
      <c r="F52" s="8">
        <v>2528</v>
      </c>
      <c r="G52" s="8">
        <v>2528</v>
      </c>
      <c r="H52" s="44">
        <f t="shared" si="4"/>
        <v>252.8</v>
      </c>
      <c r="I52" s="15">
        <f t="shared" si="1"/>
        <v>250.60000000000002</v>
      </c>
    </row>
    <row r="53" spans="1:9" ht="15.75" x14ac:dyDescent="0.25">
      <c r="A53" s="8">
        <v>48</v>
      </c>
      <c r="B53" s="7" t="s">
        <v>808</v>
      </c>
      <c r="C53" s="6" t="s">
        <v>9</v>
      </c>
      <c r="D53" s="8">
        <v>2006</v>
      </c>
      <c r="E53" s="8"/>
      <c r="F53" s="8">
        <v>1103</v>
      </c>
      <c r="G53" s="8">
        <v>1103</v>
      </c>
      <c r="H53" s="44">
        <f t="shared" si="4"/>
        <v>110.29999999999998</v>
      </c>
      <c r="I53" s="15">
        <f t="shared" si="1"/>
        <v>108.09999999999998</v>
      </c>
    </row>
    <row r="54" spans="1:9" ht="15.75" x14ac:dyDescent="0.25">
      <c r="A54" s="8">
        <v>49</v>
      </c>
      <c r="B54" s="7" t="s">
        <v>809</v>
      </c>
      <c r="C54" s="6" t="s">
        <v>9</v>
      </c>
      <c r="D54" s="8">
        <v>501</v>
      </c>
      <c r="E54" s="8"/>
      <c r="F54" s="8">
        <v>260</v>
      </c>
      <c r="G54" s="8"/>
      <c r="H54" s="44">
        <f t="shared" si="4"/>
        <v>15.6</v>
      </c>
      <c r="I54" s="15">
        <f t="shared" si="1"/>
        <v>13.399999999999999</v>
      </c>
    </row>
    <row r="55" spans="1:9" ht="15.75" x14ac:dyDescent="0.25">
      <c r="A55" s="8">
        <v>50</v>
      </c>
      <c r="B55" s="7" t="s">
        <v>810</v>
      </c>
      <c r="C55" s="6" t="s">
        <v>9</v>
      </c>
      <c r="D55" s="8">
        <v>2105</v>
      </c>
      <c r="E55" s="8"/>
      <c r="F55" s="8">
        <v>2105</v>
      </c>
      <c r="G55" s="8">
        <v>2105</v>
      </c>
      <c r="H55" s="44">
        <f t="shared" si="4"/>
        <v>210.5</v>
      </c>
      <c r="I55" s="15">
        <f t="shared" si="1"/>
        <v>208.3</v>
      </c>
    </row>
    <row r="56" spans="1:9" ht="15.75" x14ac:dyDescent="0.25">
      <c r="A56" s="8">
        <v>51</v>
      </c>
      <c r="B56" s="7" t="s">
        <v>811</v>
      </c>
      <c r="C56" s="6" t="s">
        <v>9</v>
      </c>
      <c r="D56" s="8">
        <v>922</v>
      </c>
      <c r="E56" s="8"/>
      <c r="F56" s="8">
        <v>922</v>
      </c>
      <c r="G56" s="8">
        <v>922</v>
      </c>
      <c r="H56" s="44">
        <f t="shared" si="4"/>
        <v>92.2</v>
      </c>
      <c r="I56" s="15">
        <f t="shared" si="1"/>
        <v>90</v>
      </c>
    </row>
    <row r="57" spans="1:9" ht="15.75" x14ac:dyDescent="0.25">
      <c r="A57" s="8">
        <v>52</v>
      </c>
      <c r="B57" s="7" t="s">
        <v>812</v>
      </c>
      <c r="C57" s="6" t="s">
        <v>9</v>
      </c>
      <c r="D57" s="8">
        <v>2421</v>
      </c>
      <c r="E57" s="8"/>
      <c r="F57" s="8">
        <v>2421</v>
      </c>
      <c r="G57" s="8">
        <v>2421</v>
      </c>
      <c r="H57" s="44">
        <f t="shared" si="4"/>
        <v>242.1</v>
      </c>
      <c r="I57" s="15">
        <f t="shared" si="1"/>
        <v>239.9</v>
      </c>
    </row>
    <row r="58" spans="1:9" ht="15.75" x14ac:dyDescent="0.25">
      <c r="A58" s="8">
        <v>53</v>
      </c>
      <c r="B58" s="7" t="s">
        <v>813</v>
      </c>
      <c r="C58" s="6" t="s">
        <v>9</v>
      </c>
      <c r="D58" s="8">
        <v>1614</v>
      </c>
      <c r="E58" s="8"/>
      <c r="F58" s="8">
        <v>1614</v>
      </c>
      <c r="G58" s="8">
        <v>1614</v>
      </c>
      <c r="H58" s="44">
        <f t="shared" si="4"/>
        <v>161.4</v>
      </c>
      <c r="I58" s="15">
        <f t="shared" si="1"/>
        <v>159.20000000000002</v>
      </c>
    </row>
    <row r="59" spans="1:9" ht="15.75" x14ac:dyDescent="0.25">
      <c r="A59" s="8">
        <v>54</v>
      </c>
      <c r="B59" s="7" t="s">
        <v>814</v>
      </c>
      <c r="C59" s="6" t="s">
        <v>9</v>
      </c>
      <c r="D59" s="8">
        <v>5129</v>
      </c>
      <c r="E59" s="8">
        <v>129</v>
      </c>
      <c r="F59" s="8">
        <v>5129</v>
      </c>
      <c r="G59" s="8">
        <v>5129</v>
      </c>
      <c r="H59" s="44">
        <f>F59*0.06+G59*0.04+E59*0.01</f>
        <v>514.18999999999994</v>
      </c>
      <c r="I59" s="15">
        <f t="shared" si="1"/>
        <v>511.98999999999995</v>
      </c>
    </row>
    <row r="60" spans="1:9" ht="15.75" x14ac:dyDescent="0.25">
      <c r="A60" s="8">
        <v>55</v>
      </c>
      <c r="B60" s="7" t="s">
        <v>815</v>
      </c>
      <c r="C60" s="6" t="s">
        <v>9</v>
      </c>
      <c r="D60" s="8">
        <v>866</v>
      </c>
      <c r="E60" s="8"/>
      <c r="F60" s="8">
        <v>866</v>
      </c>
      <c r="G60" s="8">
        <v>866</v>
      </c>
      <c r="H60" s="44">
        <f t="shared" si="4"/>
        <v>86.6</v>
      </c>
      <c r="I60" s="15">
        <f t="shared" si="1"/>
        <v>84.399999999999991</v>
      </c>
    </row>
    <row r="61" spans="1:9" ht="15.75" x14ac:dyDescent="0.25">
      <c r="A61" s="8">
        <v>56</v>
      </c>
      <c r="B61" s="7" t="s">
        <v>816</v>
      </c>
      <c r="C61" s="6" t="s">
        <v>9</v>
      </c>
      <c r="D61" s="8">
        <v>557</v>
      </c>
      <c r="E61" s="8"/>
      <c r="F61" s="8">
        <v>557</v>
      </c>
      <c r="G61" s="8">
        <v>557</v>
      </c>
      <c r="H61" s="44">
        <f t="shared" si="4"/>
        <v>55.7</v>
      </c>
      <c r="I61" s="15">
        <f t="shared" si="1"/>
        <v>53.5</v>
      </c>
    </row>
    <row r="62" spans="1:9" ht="15.75" x14ac:dyDescent="0.25">
      <c r="A62" s="8">
        <v>57</v>
      </c>
      <c r="B62" s="7" t="s">
        <v>817</v>
      </c>
      <c r="C62" s="6" t="s">
        <v>9</v>
      </c>
      <c r="D62" s="8">
        <v>664</v>
      </c>
      <c r="E62" s="8"/>
      <c r="F62" s="8">
        <v>323</v>
      </c>
      <c r="G62" s="8"/>
      <c r="H62" s="44">
        <f t="shared" si="4"/>
        <v>19.38</v>
      </c>
      <c r="I62" s="15">
        <f t="shared" si="1"/>
        <v>17.18</v>
      </c>
    </row>
    <row r="63" spans="1:9" ht="15.75" x14ac:dyDescent="0.25">
      <c r="A63" s="8">
        <v>58</v>
      </c>
      <c r="B63" s="7" t="s">
        <v>818</v>
      </c>
      <c r="C63" s="6" t="s">
        <v>9</v>
      </c>
      <c r="D63" s="8">
        <v>860</v>
      </c>
      <c r="E63" s="8"/>
      <c r="F63" s="8">
        <v>860</v>
      </c>
      <c r="G63" s="8">
        <v>860</v>
      </c>
      <c r="H63" s="44">
        <f t="shared" si="4"/>
        <v>86</v>
      </c>
      <c r="I63" s="15">
        <f t="shared" si="1"/>
        <v>83.8</v>
      </c>
    </row>
    <row r="64" spans="1:9" ht="15.75" x14ac:dyDescent="0.25">
      <c r="A64" s="8">
        <v>59</v>
      </c>
      <c r="B64" s="7" t="s">
        <v>819</v>
      </c>
      <c r="C64" s="6" t="s">
        <v>9</v>
      </c>
      <c r="D64" s="8">
        <v>1718</v>
      </c>
      <c r="E64" s="8"/>
      <c r="F64" s="8">
        <v>1718</v>
      </c>
      <c r="G64" s="8">
        <v>1718</v>
      </c>
      <c r="H64" s="44">
        <f t="shared" si="4"/>
        <v>171.8</v>
      </c>
      <c r="I64" s="15">
        <f t="shared" si="1"/>
        <v>169.60000000000002</v>
      </c>
    </row>
    <row r="65" spans="1:9" ht="15.75" x14ac:dyDescent="0.25">
      <c r="A65" s="8">
        <v>60</v>
      </c>
      <c r="B65" s="7" t="s">
        <v>820</v>
      </c>
      <c r="C65" s="6" t="s">
        <v>9</v>
      </c>
      <c r="D65" s="8">
        <v>3994</v>
      </c>
      <c r="E65" s="8"/>
      <c r="F65" s="8">
        <v>3994</v>
      </c>
      <c r="G65" s="8">
        <v>3994</v>
      </c>
      <c r="H65" s="44">
        <f t="shared" si="4"/>
        <v>399.4</v>
      </c>
      <c r="I65" s="15">
        <f t="shared" si="1"/>
        <v>397.2</v>
      </c>
    </row>
    <row r="66" spans="1:9" ht="15.75" x14ac:dyDescent="0.25">
      <c r="A66" s="8">
        <v>61</v>
      </c>
      <c r="B66" s="7" t="s">
        <v>821</v>
      </c>
      <c r="C66" s="6" t="s">
        <v>9</v>
      </c>
      <c r="D66" s="8">
        <v>831</v>
      </c>
      <c r="E66" s="8"/>
      <c r="F66" s="8">
        <v>831</v>
      </c>
      <c r="G66" s="8">
        <v>831</v>
      </c>
      <c r="H66" s="44">
        <f t="shared" si="4"/>
        <v>83.1</v>
      </c>
      <c r="I66" s="15">
        <f t="shared" si="1"/>
        <v>80.899999999999991</v>
      </c>
    </row>
    <row r="67" spans="1:9" ht="15.75" x14ac:dyDescent="0.25">
      <c r="A67" s="8">
        <v>62</v>
      </c>
      <c r="B67" s="7" t="s">
        <v>829</v>
      </c>
      <c r="C67" s="6" t="s">
        <v>9</v>
      </c>
      <c r="D67" s="8">
        <v>560</v>
      </c>
      <c r="E67" s="8"/>
      <c r="F67" s="8">
        <v>283</v>
      </c>
      <c r="G67" s="8"/>
      <c r="H67" s="44">
        <f t="shared" si="4"/>
        <v>16.98</v>
      </c>
      <c r="I67" s="15">
        <f t="shared" si="1"/>
        <v>14.780000000000001</v>
      </c>
    </row>
    <row r="68" spans="1:9" ht="15.75" x14ac:dyDescent="0.25">
      <c r="A68" s="8">
        <v>63</v>
      </c>
      <c r="B68" s="7" t="s">
        <v>822</v>
      </c>
      <c r="C68" s="6" t="s">
        <v>9</v>
      </c>
      <c r="D68" s="8">
        <v>565</v>
      </c>
      <c r="E68" s="8"/>
      <c r="F68" s="8">
        <v>565</v>
      </c>
      <c r="G68" s="8">
        <v>565</v>
      </c>
      <c r="H68" s="44">
        <f t="shared" si="4"/>
        <v>56.5</v>
      </c>
      <c r="I68" s="15">
        <f t="shared" si="1"/>
        <v>54.3</v>
      </c>
    </row>
    <row r="69" spans="1:9" ht="15.75" x14ac:dyDescent="0.25">
      <c r="A69" s="8">
        <v>64</v>
      </c>
      <c r="B69" s="7" t="s">
        <v>823</v>
      </c>
      <c r="C69" s="6" t="s">
        <v>9</v>
      </c>
      <c r="D69" s="8">
        <v>585</v>
      </c>
      <c r="E69" s="8"/>
      <c r="F69" s="8">
        <v>585</v>
      </c>
      <c r="G69" s="8">
        <v>585</v>
      </c>
      <c r="H69" s="44">
        <f t="shared" si="4"/>
        <v>58.5</v>
      </c>
      <c r="I69" s="15">
        <f t="shared" si="1"/>
        <v>56.3</v>
      </c>
    </row>
    <row r="70" spans="1:9" ht="15.75" x14ac:dyDescent="0.25">
      <c r="A70" s="8">
        <v>65</v>
      </c>
      <c r="B70" s="7" t="s">
        <v>824</v>
      </c>
      <c r="C70" s="6" t="s">
        <v>9</v>
      </c>
      <c r="D70" s="8">
        <v>1156</v>
      </c>
      <c r="E70" s="8"/>
      <c r="F70" s="8">
        <v>1156</v>
      </c>
      <c r="G70" s="8">
        <v>1156</v>
      </c>
      <c r="H70" s="44">
        <f t="shared" si="4"/>
        <v>115.6</v>
      </c>
      <c r="I70" s="15">
        <f t="shared" si="1"/>
        <v>113.39999999999999</v>
      </c>
    </row>
    <row r="71" spans="1:9" ht="15.75" x14ac:dyDescent="0.25">
      <c r="A71" s="8">
        <v>66</v>
      </c>
      <c r="B71" s="7" t="s">
        <v>825</v>
      </c>
      <c r="C71" s="6" t="s">
        <v>9</v>
      </c>
      <c r="D71" s="8">
        <v>1423</v>
      </c>
      <c r="E71" s="8"/>
      <c r="F71" s="8">
        <v>1423</v>
      </c>
      <c r="G71" s="8">
        <v>1423</v>
      </c>
      <c r="H71" s="44">
        <f t="shared" si="4"/>
        <v>142.30000000000001</v>
      </c>
      <c r="I71" s="15">
        <f t="shared" si="1"/>
        <v>140.10000000000002</v>
      </c>
    </row>
    <row r="72" spans="1:9" ht="15.75" x14ac:dyDescent="0.25">
      <c r="A72" s="8">
        <v>67</v>
      </c>
      <c r="B72" s="7" t="s">
        <v>826</v>
      </c>
      <c r="C72" s="6" t="s">
        <v>9</v>
      </c>
      <c r="D72" s="8">
        <v>1881</v>
      </c>
      <c r="E72" s="8"/>
      <c r="F72" s="8">
        <v>1881</v>
      </c>
      <c r="G72" s="8">
        <v>888</v>
      </c>
      <c r="H72" s="44">
        <f t="shared" si="4"/>
        <v>148.38</v>
      </c>
      <c r="I72" s="15">
        <f t="shared" si="1"/>
        <v>146.18</v>
      </c>
    </row>
    <row r="73" spans="1:9" ht="15.75" x14ac:dyDescent="0.25">
      <c r="A73" s="8">
        <v>68</v>
      </c>
      <c r="B73" s="7" t="s">
        <v>827</v>
      </c>
      <c r="C73" s="6" t="s">
        <v>9</v>
      </c>
      <c r="D73" s="8">
        <v>1687</v>
      </c>
      <c r="E73" s="8"/>
      <c r="F73" s="8">
        <v>1687</v>
      </c>
      <c r="G73" s="8">
        <v>1687</v>
      </c>
      <c r="H73" s="44">
        <f t="shared" si="4"/>
        <v>168.7</v>
      </c>
      <c r="I73" s="15">
        <f t="shared" si="1"/>
        <v>166.5</v>
      </c>
    </row>
    <row r="74" spans="1:9" ht="15.75" x14ac:dyDescent="0.25">
      <c r="A74" s="8">
        <v>69</v>
      </c>
      <c r="B74" s="7" t="s">
        <v>828</v>
      </c>
      <c r="C74" s="6" t="s">
        <v>9</v>
      </c>
      <c r="D74" s="8">
        <v>1405</v>
      </c>
      <c r="E74" s="8"/>
      <c r="F74" s="8">
        <v>1405</v>
      </c>
      <c r="G74" s="8">
        <v>1405</v>
      </c>
      <c r="H74" s="44">
        <f t="shared" si="4"/>
        <v>140.5</v>
      </c>
      <c r="I74" s="15">
        <f t="shared" si="1"/>
        <v>138.30000000000001</v>
      </c>
    </row>
    <row r="75" spans="1:9" ht="15.75" x14ac:dyDescent="0.25">
      <c r="A75" s="8">
        <v>70</v>
      </c>
      <c r="B75" s="209" t="s">
        <v>839</v>
      </c>
      <c r="C75" s="121" t="s">
        <v>9</v>
      </c>
      <c r="D75" s="121">
        <v>611</v>
      </c>
      <c r="E75" s="121"/>
      <c r="F75" s="121">
        <v>305</v>
      </c>
      <c r="G75" s="121">
        <v>0</v>
      </c>
      <c r="H75" s="122">
        <f>F75*0.06+G75*0.04</f>
        <v>18.3</v>
      </c>
      <c r="I75" s="15">
        <f t="shared" si="1"/>
        <v>16.100000000000001</v>
      </c>
    </row>
    <row r="76" spans="1:9" ht="15.75" x14ac:dyDescent="0.25">
      <c r="A76" s="8">
        <v>71</v>
      </c>
      <c r="B76" s="209" t="s">
        <v>840</v>
      </c>
      <c r="C76" s="121" t="s">
        <v>9</v>
      </c>
      <c r="D76" s="121">
        <v>1916</v>
      </c>
      <c r="E76" s="121"/>
      <c r="F76" s="121">
        <v>1916</v>
      </c>
      <c r="G76" s="121">
        <v>1916</v>
      </c>
      <c r="H76" s="122">
        <f t="shared" ref="H76:H86" si="5">F76*0.06+G76*0.04</f>
        <v>191.6</v>
      </c>
      <c r="I76" s="15">
        <f t="shared" si="1"/>
        <v>189.4</v>
      </c>
    </row>
    <row r="77" spans="1:9" ht="15.75" x14ac:dyDescent="0.25">
      <c r="A77" s="8">
        <v>72</v>
      </c>
      <c r="B77" s="209" t="s">
        <v>841</v>
      </c>
      <c r="C77" s="121" t="s">
        <v>9</v>
      </c>
      <c r="D77" s="121">
        <v>1065</v>
      </c>
      <c r="E77" s="121"/>
      <c r="F77" s="121">
        <v>479</v>
      </c>
      <c r="G77" s="121">
        <v>479</v>
      </c>
      <c r="H77" s="122">
        <f t="shared" si="5"/>
        <v>47.9</v>
      </c>
      <c r="I77" s="15">
        <f t="shared" si="1"/>
        <v>45.699999999999996</v>
      </c>
    </row>
    <row r="78" spans="1:9" ht="15.75" x14ac:dyDescent="0.25">
      <c r="A78" s="8">
        <v>73</v>
      </c>
      <c r="B78" s="209" t="s">
        <v>842</v>
      </c>
      <c r="C78" s="121" t="s">
        <v>9</v>
      </c>
      <c r="D78" s="121">
        <v>940</v>
      </c>
      <c r="E78" s="121"/>
      <c r="F78" s="121">
        <v>940</v>
      </c>
      <c r="G78" s="121">
        <v>470</v>
      </c>
      <c r="H78" s="122">
        <f t="shared" si="5"/>
        <v>75.2</v>
      </c>
      <c r="I78" s="15">
        <f t="shared" si="1"/>
        <v>73</v>
      </c>
    </row>
    <row r="79" spans="1:9" ht="15.75" x14ac:dyDescent="0.25">
      <c r="A79" s="8">
        <v>74</v>
      </c>
      <c r="B79" s="209" t="s">
        <v>843</v>
      </c>
      <c r="C79" s="121" t="s">
        <v>9</v>
      </c>
      <c r="D79" s="121">
        <v>1489</v>
      </c>
      <c r="E79" s="121"/>
      <c r="F79" s="121">
        <v>1489</v>
      </c>
      <c r="G79" s="121">
        <v>1489</v>
      </c>
      <c r="H79" s="122">
        <f t="shared" si="5"/>
        <v>148.9</v>
      </c>
      <c r="I79" s="15">
        <f t="shared" si="1"/>
        <v>146.70000000000002</v>
      </c>
    </row>
    <row r="80" spans="1:9" ht="15.75" x14ac:dyDescent="0.25">
      <c r="A80" s="8">
        <v>75</v>
      </c>
      <c r="B80" s="209" t="s">
        <v>844</v>
      </c>
      <c r="C80" s="121" t="s">
        <v>9</v>
      </c>
      <c r="D80" s="121">
        <v>2267</v>
      </c>
      <c r="E80" s="121"/>
      <c r="F80" s="121">
        <v>2267</v>
      </c>
      <c r="G80" s="121">
        <v>2267</v>
      </c>
      <c r="H80" s="122">
        <f t="shared" si="5"/>
        <v>226.7</v>
      </c>
      <c r="I80" s="15">
        <f t="shared" si="1"/>
        <v>224.5</v>
      </c>
    </row>
    <row r="81" spans="1:9" ht="15.75" x14ac:dyDescent="0.25">
      <c r="A81" s="8">
        <v>76</v>
      </c>
      <c r="B81" s="209" t="s">
        <v>845</v>
      </c>
      <c r="C81" s="121" t="s">
        <v>9</v>
      </c>
      <c r="D81" s="121">
        <v>1056</v>
      </c>
      <c r="E81" s="121"/>
      <c r="F81" s="121">
        <v>685</v>
      </c>
      <c r="G81" s="121">
        <v>685</v>
      </c>
      <c r="H81" s="122">
        <f t="shared" si="5"/>
        <v>68.5</v>
      </c>
      <c r="I81" s="15">
        <f t="shared" si="1"/>
        <v>66.3</v>
      </c>
    </row>
    <row r="82" spans="1:9" ht="15.75" x14ac:dyDescent="0.25">
      <c r="A82" s="8">
        <v>77</v>
      </c>
      <c r="B82" s="209" t="s">
        <v>846</v>
      </c>
      <c r="C82" s="121" t="s">
        <v>9</v>
      </c>
      <c r="D82" s="121">
        <v>987</v>
      </c>
      <c r="E82" s="121"/>
      <c r="F82" s="121">
        <v>515</v>
      </c>
      <c r="G82" s="121">
        <v>515</v>
      </c>
      <c r="H82" s="122">
        <f t="shared" si="5"/>
        <v>51.5</v>
      </c>
      <c r="I82" s="15">
        <f t="shared" si="1"/>
        <v>49.3</v>
      </c>
    </row>
    <row r="83" spans="1:9" ht="15.75" x14ac:dyDescent="0.25">
      <c r="A83" s="8">
        <v>78</v>
      </c>
      <c r="B83" s="209" t="s">
        <v>847</v>
      </c>
      <c r="C83" s="121" t="s">
        <v>9</v>
      </c>
      <c r="D83" s="121">
        <v>704</v>
      </c>
      <c r="E83" s="121"/>
      <c r="F83" s="121">
        <v>704</v>
      </c>
      <c r="G83" s="121">
        <v>352</v>
      </c>
      <c r="H83" s="122">
        <f t="shared" si="5"/>
        <v>56.319999999999993</v>
      </c>
      <c r="I83" s="15">
        <f t="shared" si="1"/>
        <v>54.11999999999999</v>
      </c>
    </row>
    <row r="84" spans="1:9" ht="15.75" x14ac:dyDescent="0.25">
      <c r="A84" s="8">
        <v>79</v>
      </c>
      <c r="B84" s="209" t="s">
        <v>848</v>
      </c>
      <c r="C84" s="121" t="s">
        <v>9</v>
      </c>
      <c r="D84" s="121">
        <v>1039</v>
      </c>
      <c r="E84" s="121"/>
      <c r="F84" s="121">
        <v>1039</v>
      </c>
      <c r="G84" s="121">
        <v>519</v>
      </c>
      <c r="H84" s="122">
        <f t="shared" si="5"/>
        <v>83.1</v>
      </c>
      <c r="I84" s="15">
        <f t="shared" si="1"/>
        <v>80.899999999999991</v>
      </c>
    </row>
    <row r="85" spans="1:9" ht="15.75" x14ac:dyDescent="0.25">
      <c r="A85" s="8">
        <v>80</v>
      </c>
      <c r="B85" s="209" t="s">
        <v>849</v>
      </c>
      <c r="C85" s="121" t="s">
        <v>9</v>
      </c>
      <c r="D85" s="121">
        <v>2676</v>
      </c>
      <c r="E85" s="121"/>
      <c r="F85" s="121">
        <v>2676</v>
      </c>
      <c r="G85" s="121">
        <v>1338</v>
      </c>
      <c r="H85" s="122">
        <f t="shared" si="5"/>
        <v>214.08</v>
      </c>
      <c r="I85" s="15">
        <f t="shared" si="1"/>
        <v>211.88000000000002</v>
      </c>
    </row>
    <row r="86" spans="1:9" ht="15.75" x14ac:dyDescent="0.25">
      <c r="A86" s="8">
        <v>81</v>
      </c>
      <c r="B86" s="209" t="s">
        <v>850</v>
      </c>
      <c r="C86" s="121" t="s">
        <v>9</v>
      </c>
      <c r="D86" s="121">
        <v>550</v>
      </c>
      <c r="E86" s="121"/>
      <c r="F86" s="121">
        <v>550</v>
      </c>
      <c r="G86" s="121">
        <v>550</v>
      </c>
      <c r="H86" s="122">
        <f t="shared" si="5"/>
        <v>55</v>
      </c>
      <c r="I86" s="15">
        <f t="shared" si="1"/>
        <v>52.8</v>
      </c>
    </row>
    <row r="87" spans="1:9" ht="31.5" customHeight="1" x14ac:dyDescent="0.25">
      <c r="A87" s="215" t="s">
        <v>18</v>
      </c>
      <c r="B87" s="216"/>
      <c r="C87" s="217"/>
      <c r="D87" s="72">
        <f t="shared" ref="D87:H87" si="6">SUM(D6:D86)</f>
        <v>222969</v>
      </c>
      <c r="E87" s="72">
        <f t="shared" si="6"/>
        <v>75130</v>
      </c>
      <c r="F87" s="72">
        <f t="shared" si="6"/>
        <v>213843</v>
      </c>
      <c r="G87" s="72">
        <f t="shared" si="6"/>
        <v>202333</v>
      </c>
      <c r="H87" s="17">
        <f t="shared" si="6"/>
        <v>21675.199999999997</v>
      </c>
      <c r="I87" s="17">
        <f>SUM(I6:I86)</f>
        <v>21492.600000000006</v>
      </c>
    </row>
  </sheetData>
  <mergeCells count="2">
    <mergeCell ref="A3:I4"/>
    <mergeCell ref="A87:C87"/>
  </mergeCells>
  <conditionalFormatting sqref="B7">
    <cfRule type="duplicateValues" dxfId="139" priority="30"/>
    <cfRule type="duplicateValues" dxfId="138" priority="31"/>
  </conditionalFormatting>
  <conditionalFormatting sqref="B7">
    <cfRule type="duplicateValues" dxfId="137" priority="32" stopIfTrue="1"/>
  </conditionalFormatting>
  <conditionalFormatting sqref="B7">
    <cfRule type="duplicateValues" dxfId="136" priority="28"/>
    <cfRule type="duplicateValues" dxfId="135" priority="29"/>
  </conditionalFormatting>
  <conditionalFormatting sqref="B38:B39">
    <cfRule type="duplicateValues" dxfId="134" priority="1423" stopIfTrue="1"/>
  </conditionalFormatting>
  <conditionalFormatting sqref="B88:B1048576 B1:B2 B5:B6 B8:B75 B77:B86">
    <cfRule type="duplicateValues" dxfId="133" priority="1424"/>
  </conditionalFormatting>
  <conditionalFormatting sqref="B76">
    <cfRule type="duplicateValues" dxfId="132" priority="1429"/>
    <cfRule type="duplicateValues" dxfId="131" priority="1430"/>
  </conditionalFormatting>
  <conditionalFormatting sqref="B76">
    <cfRule type="duplicateValues" dxfId="130" priority="1431"/>
    <cfRule type="duplicateValues" dxfId="129" priority="1432"/>
    <cfRule type="duplicateValues" dxfId="128" priority="1433"/>
    <cfRule type="duplicateValues" dxfId="127" priority="1434"/>
  </conditionalFormatting>
  <conditionalFormatting sqref="B76">
    <cfRule type="duplicateValues" dxfId="126" priority="1435" stopIfTrue="1"/>
  </conditionalFormatting>
  <conditionalFormatting sqref="B1:B1048576">
    <cfRule type="duplicateValues" dxfId="125" priority="1436"/>
    <cfRule type="duplicateValues" dxfId="124" priority="1437"/>
    <cfRule type="duplicateValues" dxfId="123" priority="1438"/>
  </conditionalFormatting>
  <conditionalFormatting sqref="B77:B1048576 B1:B6 B8:B75">
    <cfRule type="duplicateValues" dxfId="122" priority="1439"/>
  </conditionalFormatting>
  <conditionalFormatting sqref="B77:B1048576 B1:B75">
    <cfRule type="duplicateValues" dxfId="121" priority="1442"/>
    <cfRule type="duplicateValues" dxfId="120" priority="1443"/>
    <cfRule type="duplicateValues" dxfId="119" priority="1444"/>
  </conditionalFormatting>
  <conditionalFormatting sqref="B77:B1048576 B1:B75">
    <cfRule type="duplicateValues" dxfId="118" priority="1454"/>
  </conditionalFormatting>
  <conditionalFormatting sqref="B1:B1048576">
    <cfRule type="duplicateValues" dxfId="117" priority="1458"/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63"/>
  <sheetViews>
    <sheetView workbookViewId="0">
      <selection activeCell="P13" sqref="P13"/>
    </sheetView>
  </sheetViews>
  <sheetFormatPr defaultRowHeight="15" x14ac:dyDescent="0.25"/>
  <cols>
    <col min="1" max="1" width="6.28515625" style="1" customWidth="1"/>
    <col min="2" max="2" width="29.28515625" style="40" customWidth="1"/>
    <col min="3" max="3" width="10.42578125" style="159" bestFit="1" customWidth="1"/>
    <col min="4" max="4" width="8.28515625" style="1" bestFit="1" customWidth="1"/>
    <col min="5" max="5" width="6" style="1" bestFit="1" customWidth="1"/>
    <col min="6" max="7" width="7" style="1" bestFit="1" customWidth="1"/>
    <col min="8" max="8" width="12" style="1" bestFit="1" customWidth="1"/>
    <col min="9" max="9" width="14.5703125" customWidth="1"/>
  </cols>
  <sheetData>
    <row r="3" spans="1:9" ht="15" customHeight="1" x14ac:dyDescent="0.25">
      <c r="A3" s="214" t="s">
        <v>36</v>
      </c>
      <c r="B3" s="214"/>
      <c r="C3" s="214"/>
      <c r="D3" s="214"/>
      <c r="E3" s="214"/>
      <c r="F3" s="214"/>
      <c r="G3" s="214"/>
      <c r="H3" s="214"/>
      <c r="I3" s="214"/>
    </row>
    <row r="4" spans="1:9" ht="23.25" customHeight="1" x14ac:dyDescent="0.25">
      <c r="A4" s="214"/>
      <c r="B4" s="214"/>
      <c r="C4" s="214"/>
      <c r="D4" s="214"/>
      <c r="E4" s="214"/>
      <c r="F4" s="214"/>
      <c r="G4" s="214"/>
      <c r="H4" s="214"/>
      <c r="I4" s="214"/>
    </row>
    <row r="5" spans="1:9" ht="45" customHeight="1" x14ac:dyDescent="0.25">
      <c r="A5" s="58" t="s">
        <v>0</v>
      </c>
      <c r="B5" s="177" t="s">
        <v>1</v>
      </c>
      <c r="C5" s="59" t="s">
        <v>2</v>
      </c>
      <c r="D5" s="58" t="s">
        <v>3</v>
      </c>
      <c r="E5" s="58">
        <v>0.01</v>
      </c>
      <c r="F5" s="58">
        <v>0.06</v>
      </c>
      <c r="G5" s="58">
        <v>0.04</v>
      </c>
      <c r="H5" s="60" t="s">
        <v>26</v>
      </c>
      <c r="I5" s="14" t="s">
        <v>5</v>
      </c>
    </row>
    <row r="6" spans="1:9" ht="15.75" x14ac:dyDescent="0.25">
      <c r="A6" s="8">
        <v>1</v>
      </c>
      <c r="B6" s="187" t="s">
        <v>252</v>
      </c>
      <c r="C6" s="28" t="s">
        <v>12</v>
      </c>
      <c r="D6" s="28">
        <v>5145</v>
      </c>
      <c r="E6" s="28">
        <v>145</v>
      </c>
      <c r="F6" s="28">
        <v>5145</v>
      </c>
      <c r="G6" s="28">
        <v>5145</v>
      </c>
      <c r="H6" s="47">
        <f t="shared" ref="H6:H9" si="0">E6*0.01+F6*0.06+G6*0.04</f>
        <v>515.95000000000005</v>
      </c>
      <c r="I6" s="17">
        <f>H6-2.2</f>
        <v>513.75</v>
      </c>
    </row>
    <row r="7" spans="1:9" ht="15.75" x14ac:dyDescent="0.25">
      <c r="A7" s="34">
        <v>2</v>
      </c>
      <c r="B7" s="179" t="s">
        <v>335</v>
      </c>
      <c r="C7" s="33" t="s">
        <v>12</v>
      </c>
      <c r="D7" s="34">
        <v>7969</v>
      </c>
      <c r="E7" s="8">
        <v>2969</v>
      </c>
      <c r="F7" s="8">
        <v>7969</v>
      </c>
      <c r="G7" s="70">
        <v>7969</v>
      </c>
      <c r="H7" s="47">
        <f t="shared" si="0"/>
        <v>826.58999999999992</v>
      </c>
      <c r="I7" s="17">
        <f t="shared" ref="I7:I62" si="1">H7-2.2</f>
        <v>824.38999999999987</v>
      </c>
    </row>
    <row r="8" spans="1:9" ht="15.75" x14ac:dyDescent="0.25">
      <c r="A8" s="8">
        <v>3</v>
      </c>
      <c r="B8" s="179" t="s">
        <v>336</v>
      </c>
      <c r="C8" s="33" t="s">
        <v>12</v>
      </c>
      <c r="D8" s="34">
        <v>8826</v>
      </c>
      <c r="E8" s="8">
        <v>3826</v>
      </c>
      <c r="F8" s="8">
        <v>8826</v>
      </c>
      <c r="G8" s="70">
        <v>8826</v>
      </c>
      <c r="H8" s="47">
        <f t="shared" si="0"/>
        <v>920.8599999999999</v>
      </c>
      <c r="I8" s="17">
        <f t="shared" si="1"/>
        <v>918.65999999999985</v>
      </c>
    </row>
    <row r="9" spans="1:9" ht="15.75" x14ac:dyDescent="0.25">
      <c r="A9" s="34">
        <v>4</v>
      </c>
      <c r="B9" s="179" t="s">
        <v>337</v>
      </c>
      <c r="C9" s="33" t="s">
        <v>12</v>
      </c>
      <c r="D9" s="34">
        <v>8970</v>
      </c>
      <c r="E9" s="8">
        <v>3970</v>
      </c>
      <c r="F9" s="8">
        <v>8970</v>
      </c>
      <c r="G9" s="70">
        <v>8970</v>
      </c>
      <c r="H9" s="47">
        <f t="shared" si="0"/>
        <v>936.7</v>
      </c>
      <c r="I9" s="17">
        <f t="shared" si="1"/>
        <v>934.5</v>
      </c>
    </row>
    <row r="10" spans="1:9" ht="15.75" x14ac:dyDescent="0.25">
      <c r="A10" s="8">
        <v>5</v>
      </c>
      <c r="B10" s="18" t="s">
        <v>424</v>
      </c>
      <c r="C10" s="6" t="s">
        <v>12</v>
      </c>
      <c r="D10" s="8">
        <v>1910</v>
      </c>
      <c r="E10" s="25"/>
      <c r="F10" s="25">
        <v>1910</v>
      </c>
      <c r="G10" s="138"/>
      <c r="H10" s="139">
        <f>F10*0.08</f>
        <v>152.80000000000001</v>
      </c>
      <c r="I10" s="17">
        <f t="shared" si="1"/>
        <v>150.60000000000002</v>
      </c>
    </row>
    <row r="11" spans="1:9" ht="15.75" x14ac:dyDescent="0.25">
      <c r="A11" s="34">
        <v>6</v>
      </c>
      <c r="B11" s="106" t="s">
        <v>644</v>
      </c>
      <c r="C11" s="6" t="s">
        <v>12</v>
      </c>
      <c r="D11" s="8">
        <v>709</v>
      </c>
      <c r="E11" s="8">
        <v>0</v>
      </c>
      <c r="F11" s="8">
        <v>396</v>
      </c>
      <c r="G11" s="8">
        <v>396</v>
      </c>
      <c r="H11" s="47">
        <f t="shared" ref="H11:H35" si="2">E11*0.01+F11*0.06+G11*0.04</f>
        <v>39.599999999999994</v>
      </c>
      <c r="I11" s="17">
        <f t="shared" si="1"/>
        <v>37.399999999999991</v>
      </c>
    </row>
    <row r="12" spans="1:9" ht="15.75" x14ac:dyDescent="0.25">
      <c r="A12" s="8">
        <v>7</v>
      </c>
      <c r="B12" s="106" t="s">
        <v>645</v>
      </c>
      <c r="C12" s="6" t="s">
        <v>12</v>
      </c>
      <c r="D12" s="8">
        <v>503</v>
      </c>
      <c r="E12" s="8">
        <v>0</v>
      </c>
      <c r="F12" s="8">
        <v>503</v>
      </c>
      <c r="G12" s="8">
        <v>0</v>
      </c>
      <c r="H12" s="47">
        <f t="shared" si="2"/>
        <v>30.18</v>
      </c>
      <c r="I12" s="17">
        <f t="shared" si="1"/>
        <v>27.98</v>
      </c>
    </row>
    <row r="13" spans="1:9" ht="15.75" x14ac:dyDescent="0.25">
      <c r="A13" s="34">
        <v>8</v>
      </c>
      <c r="B13" s="106" t="s">
        <v>646</v>
      </c>
      <c r="C13" s="6" t="s">
        <v>12</v>
      </c>
      <c r="D13" s="8">
        <v>561</v>
      </c>
      <c r="E13" s="8">
        <v>0</v>
      </c>
      <c r="F13" s="8">
        <v>561</v>
      </c>
      <c r="G13" s="8">
        <v>0</v>
      </c>
      <c r="H13" s="47">
        <f t="shared" si="2"/>
        <v>33.659999999999997</v>
      </c>
      <c r="I13" s="17">
        <f t="shared" si="1"/>
        <v>31.459999999999997</v>
      </c>
    </row>
    <row r="14" spans="1:9" ht="15.75" x14ac:dyDescent="0.25">
      <c r="A14" s="8">
        <v>9</v>
      </c>
      <c r="B14" s="106" t="s">
        <v>647</v>
      </c>
      <c r="C14" s="6" t="s">
        <v>12</v>
      </c>
      <c r="D14" s="8">
        <v>793</v>
      </c>
      <c r="E14" s="8">
        <v>0</v>
      </c>
      <c r="F14" s="8">
        <v>793</v>
      </c>
      <c r="G14" s="8">
        <v>793</v>
      </c>
      <c r="H14" s="47">
        <f t="shared" si="2"/>
        <v>79.3</v>
      </c>
      <c r="I14" s="17">
        <f t="shared" si="1"/>
        <v>77.099999999999994</v>
      </c>
    </row>
    <row r="15" spans="1:9" ht="15.75" x14ac:dyDescent="0.25">
      <c r="A15" s="34">
        <v>10</v>
      </c>
      <c r="B15" s="106" t="s">
        <v>648</v>
      </c>
      <c r="C15" s="6" t="s">
        <v>12</v>
      </c>
      <c r="D15" s="8">
        <v>574</v>
      </c>
      <c r="E15" s="8">
        <v>0</v>
      </c>
      <c r="F15" s="8">
        <v>574</v>
      </c>
      <c r="G15" s="8">
        <v>574</v>
      </c>
      <c r="H15" s="47">
        <f t="shared" si="2"/>
        <v>57.4</v>
      </c>
      <c r="I15" s="17">
        <f t="shared" si="1"/>
        <v>55.199999999999996</v>
      </c>
    </row>
    <row r="16" spans="1:9" ht="15.75" x14ac:dyDescent="0.25">
      <c r="A16" s="8">
        <v>11</v>
      </c>
      <c r="B16" s="106" t="s">
        <v>649</v>
      </c>
      <c r="C16" s="6" t="s">
        <v>12</v>
      </c>
      <c r="D16" s="8">
        <v>739</v>
      </c>
      <c r="E16" s="8">
        <v>0</v>
      </c>
      <c r="F16" s="8">
        <v>739</v>
      </c>
      <c r="G16" s="8">
        <v>0</v>
      </c>
      <c r="H16" s="47">
        <f t="shared" si="2"/>
        <v>44.339999999999996</v>
      </c>
      <c r="I16" s="17">
        <f t="shared" si="1"/>
        <v>42.139999999999993</v>
      </c>
    </row>
    <row r="17" spans="1:9" ht="15.75" x14ac:dyDescent="0.25">
      <c r="A17" s="34">
        <v>12</v>
      </c>
      <c r="B17" s="106" t="s">
        <v>650</v>
      </c>
      <c r="C17" s="6" t="s">
        <v>12</v>
      </c>
      <c r="D17" s="8">
        <v>670</v>
      </c>
      <c r="E17" s="8">
        <v>0</v>
      </c>
      <c r="F17" s="8">
        <v>670</v>
      </c>
      <c r="G17" s="8">
        <v>670</v>
      </c>
      <c r="H17" s="47">
        <f t="shared" si="2"/>
        <v>67</v>
      </c>
      <c r="I17" s="17">
        <f t="shared" si="1"/>
        <v>64.8</v>
      </c>
    </row>
    <row r="18" spans="1:9" ht="15.75" x14ac:dyDescent="0.25">
      <c r="A18" s="8">
        <v>13</v>
      </c>
      <c r="B18" s="106" t="s">
        <v>651</v>
      </c>
      <c r="C18" s="6" t="s">
        <v>12</v>
      </c>
      <c r="D18" s="8">
        <v>618</v>
      </c>
      <c r="E18" s="8">
        <v>0</v>
      </c>
      <c r="F18" s="8">
        <v>618</v>
      </c>
      <c r="G18" s="8">
        <v>315</v>
      </c>
      <c r="H18" s="47">
        <f t="shared" si="2"/>
        <v>49.68</v>
      </c>
      <c r="I18" s="17">
        <f t="shared" si="1"/>
        <v>47.48</v>
      </c>
    </row>
    <row r="19" spans="1:9" ht="15.75" x14ac:dyDescent="0.25">
      <c r="A19" s="34">
        <v>14</v>
      </c>
      <c r="B19" s="106" t="s">
        <v>652</v>
      </c>
      <c r="C19" s="6" t="s">
        <v>12</v>
      </c>
      <c r="D19" s="8">
        <v>1535</v>
      </c>
      <c r="E19" s="8">
        <v>0</v>
      </c>
      <c r="F19" s="8">
        <v>1535</v>
      </c>
      <c r="G19" s="8">
        <v>1535</v>
      </c>
      <c r="H19" s="47">
        <f t="shared" si="2"/>
        <v>153.5</v>
      </c>
      <c r="I19" s="17">
        <f t="shared" si="1"/>
        <v>151.30000000000001</v>
      </c>
    </row>
    <row r="20" spans="1:9" ht="15.75" x14ac:dyDescent="0.25">
      <c r="A20" s="8">
        <v>15</v>
      </c>
      <c r="B20" s="106" t="s">
        <v>653</v>
      </c>
      <c r="C20" s="6" t="s">
        <v>12</v>
      </c>
      <c r="D20" s="8">
        <v>895</v>
      </c>
      <c r="E20" s="8">
        <v>0</v>
      </c>
      <c r="F20" s="8">
        <v>895</v>
      </c>
      <c r="G20" s="8">
        <v>363</v>
      </c>
      <c r="H20" s="47">
        <f t="shared" si="2"/>
        <v>68.22</v>
      </c>
      <c r="I20" s="17">
        <f t="shared" si="1"/>
        <v>66.02</v>
      </c>
    </row>
    <row r="21" spans="1:9" ht="15.75" x14ac:dyDescent="0.25">
      <c r="A21" s="34">
        <v>16</v>
      </c>
      <c r="B21" s="106" t="s">
        <v>654</v>
      </c>
      <c r="C21" s="6" t="s">
        <v>12</v>
      </c>
      <c r="D21" s="8">
        <v>850</v>
      </c>
      <c r="E21" s="8">
        <v>0</v>
      </c>
      <c r="F21" s="8">
        <v>850</v>
      </c>
      <c r="G21" s="8">
        <v>850</v>
      </c>
      <c r="H21" s="47">
        <f t="shared" si="2"/>
        <v>85</v>
      </c>
      <c r="I21" s="17">
        <f t="shared" si="1"/>
        <v>82.8</v>
      </c>
    </row>
    <row r="22" spans="1:9" ht="15.75" x14ac:dyDescent="0.25">
      <c r="A22" s="8">
        <v>17</v>
      </c>
      <c r="B22" s="106" t="s">
        <v>655</v>
      </c>
      <c r="C22" s="6" t="s">
        <v>12</v>
      </c>
      <c r="D22" s="8">
        <v>3094</v>
      </c>
      <c r="E22" s="8">
        <v>0</v>
      </c>
      <c r="F22" s="8">
        <v>3094</v>
      </c>
      <c r="G22" s="8">
        <v>3094</v>
      </c>
      <c r="H22" s="47">
        <f t="shared" si="2"/>
        <v>309.39999999999998</v>
      </c>
      <c r="I22" s="17">
        <f t="shared" si="1"/>
        <v>307.2</v>
      </c>
    </row>
    <row r="23" spans="1:9" ht="15.75" x14ac:dyDescent="0.25">
      <c r="A23" s="34">
        <v>18</v>
      </c>
      <c r="B23" s="106" t="s">
        <v>656</v>
      </c>
      <c r="C23" s="6" t="s">
        <v>12</v>
      </c>
      <c r="D23" s="8">
        <v>825</v>
      </c>
      <c r="E23" s="8">
        <v>0</v>
      </c>
      <c r="F23" s="8">
        <v>435</v>
      </c>
      <c r="G23" s="8">
        <v>0</v>
      </c>
      <c r="H23" s="47">
        <f t="shared" si="2"/>
        <v>26.099999999999998</v>
      </c>
      <c r="I23" s="17">
        <f t="shared" si="1"/>
        <v>23.9</v>
      </c>
    </row>
    <row r="24" spans="1:9" ht="15.75" x14ac:dyDescent="0.25">
      <c r="A24" s="8">
        <v>19</v>
      </c>
      <c r="B24" s="106" t="s">
        <v>657</v>
      </c>
      <c r="C24" s="6" t="s">
        <v>12</v>
      </c>
      <c r="D24" s="8">
        <v>1121</v>
      </c>
      <c r="E24" s="8">
        <v>0</v>
      </c>
      <c r="F24" s="8">
        <v>1121</v>
      </c>
      <c r="G24" s="8">
        <v>590</v>
      </c>
      <c r="H24" s="47">
        <f t="shared" si="2"/>
        <v>90.859999999999985</v>
      </c>
      <c r="I24" s="17">
        <f t="shared" si="1"/>
        <v>88.659999999999982</v>
      </c>
    </row>
    <row r="25" spans="1:9" ht="15.75" x14ac:dyDescent="0.25">
      <c r="A25" s="34">
        <v>20</v>
      </c>
      <c r="B25" s="106" t="s">
        <v>658</v>
      </c>
      <c r="C25" s="6" t="s">
        <v>12</v>
      </c>
      <c r="D25" s="8">
        <v>15883</v>
      </c>
      <c r="E25" s="8">
        <v>10883</v>
      </c>
      <c r="F25" s="8">
        <v>15883</v>
      </c>
      <c r="G25" s="8">
        <v>15883</v>
      </c>
      <c r="H25" s="47">
        <f t="shared" si="2"/>
        <v>1697.13</v>
      </c>
      <c r="I25" s="17">
        <f t="shared" si="1"/>
        <v>1694.93</v>
      </c>
    </row>
    <row r="26" spans="1:9" ht="15.75" x14ac:dyDescent="0.25">
      <c r="A26" s="8">
        <v>21</v>
      </c>
      <c r="B26" s="106" t="s">
        <v>659</v>
      </c>
      <c r="C26" s="6" t="s">
        <v>12</v>
      </c>
      <c r="D26" s="8">
        <v>3467</v>
      </c>
      <c r="E26" s="8">
        <v>0</v>
      </c>
      <c r="F26" s="8">
        <v>3467</v>
      </c>
      <c r="G26" s="8">
        <v>3467</v>
      </c>
      <c r="H26" s="47">
        <f t="shared" si="2"/>
        <v>346.7</v>
      </c>
      <c r="I26" s="17">
        <f t="shared" si="1"/>
        <v>344.5</v>
      </c>
    </row>
    <row r="27" spans="1:9" ht="15.75" x14ac:dyDescent="0.25">
      <c r="A27" s="34">
        <v>22</v>
      </c>
      <c r="B27" s="106" t="s">
        <v>660</v>
      </c>
      <c r="C27" s="6" t="s">
        <v>12</v>
      </c>
      <c r="D27" s="8">
        <v>681</v>
      </c>
      <c r="E27" s="8">
        <v>0</v>
      </c>
      <c r="F27" s="8">
        <v>337</v>
      </c>
      <c r="G27" s="8">
        <v>0</v>
      </c>
      <c r="H27" s="47">
        <f t="shared" si="2"/>
        <v>20.22</v>
      </c>
      <c r="I27" s="17">
        <f t="shared" si="1"/>
        <v>18.02</v>
      </c>
    </row>
    <row r="28" spans="1:9" ht="15.75" x14ac:dyDescent="0.25">
      <c r="A28" s="8">
        <v>23</v>
      </c>
      <c r="B28" s="194" t="s">
        <v>731</v>
      </c>
      <c r="C28" s="6" t="s">
        <v>12</v>
      </c>
      <c r="D28" s="141">
        <v>1354</v>
      </c>
      <c r="E28" s="141"/>
      <c r="F28" s="141">
        <v>1354</v>
      </c>
      <c r="G28" s="142">
        <v>1354</v>
      </c>
      <c r="H28" s="47">
        <f t="shared" si="2"/>
        <v>135.4</v>
      </c>
      <c r="I28" s="17">
        <f t="shared" si="1"/>
        <v>133.20000000000002</v>
      </c>
    </row>
    <row r="29" spans="1:9" ht="15.75" x14ac:dyDescent="0.25">
      <c r="A29" s="34">
        <v>24</v>
      </c>
      <c r="B29" s="53" t="s">
        <v>732</v>
      </c>
      <c r="C29" s="6" t="s">
        <v>12</v>
      </c>
      <c r="D29" s="33">
        <v>2968</v>
      </c>
      <c r="E29" s="33"/>
      <c r="F29" s="33">
        <v>2968</v>
      </c>
      <c r="G29" s="117">
        <v>1484</v>
      </c>
      <c r="H29" s="47">
        <f t="shared" si="2"/>
        <v>237.44</v>
      </c>
      <c r="I29" s="17">
        <f t="shared" si="1"/>
        <v>235.24</v>
      </c>
    </row>
    <row r="30" spans="1:9" ht="15.75" x14ac:dyDescent="0.25">
      <c r="A30" s="8">
        <v>25</v>
      </c>
      <c r="B30" s="53" t="s">
        <v>733</v>
      </c>
      <c r="C30" s="6" t="s">
        <v>12</v>
      </c>
      <c r="D30" s="33">
        <v>1629</v>
      </c>
      <c r="E30" s="33"/>
      <c r="F30" s="33">
        <v>1629</v>
      </c>
      <c r="G30" s="117">
        <v>993</v>
      </c>
      <c r="H30" s="47">
        <f t="shared" si="2"/>
        <v>137.45999999999998</v>
      </c>
      <c r="I30" s="17">
        <f t="shared" si="1"/>
        <v>135.26</v>
      </c>
    </row>
    <row r="31" spans="1:9" ht="15.75" x14ac:dyDescent="0.25">
      <c r="A31" s="34">
        <v>26</v>
      </c>
      <c r="B31" s="53" t="s">
        <v>734</v>
      </c>
      <c r="C31" s="6" t="s">
        <v>12</v>
      </c>
      <c r="D31" s="33">
        <v>6902</v>
      </c>
      <c r="E31" s="33">
        <v>1902</v>
      </c>
      <c r="F31" s="33">
        <v>6902</v>
      </c>
      <c r="G31" s="117">
        <v>6902</v>
      </c>
      <c r="H31" s="47">
        <f t="shared" si="2"/>
        <v>709.22</v>
      </c>
      <c r="I31" s="17">
        <f t="shared" si="1"/>
        <v>707.02</v>
      </c>
    </row>
    <row r="32" spans="1:9" ht="15.75" x14ac:dyDescent="0.25">
      <c r="A32" s="8">
        <v>27</v>
      </c>
      <c r="B32" s="189" t="s">
        <v>735</v>
      </c>
      <c r="C32" s="6" t="s">
        <v>12</v>
      </c>
      <c r="D32" s="33">
        <v>11477</v>
      </c>
      <c r="E32" s="33">
        <v>6477</v>
      </c>
      <c r="F32" s="33">
        <v>11477</v>
      </c>
      <c r="G32" s="117">
        <v>11477</v>
      </c>
      <c r="H32" s="47">
        <f t="shared" si="2"/>
        <v>1212.47</v>
      </c>
      <c r="I32" s="17">
        <f t="shared" si="1"/>
        <v>1210.27</v>
      </c>
    </row>
    <row r="33" spans="1:9" ht="15.75" x14ac:dyDescent="0.25">
      <c r="A33" s="34">
        <v>28</v>
      </c>
      <c r="B33" s="195" t="s">
        <v>736</v>
      </c>
      <c r="C33" s="6" t="s">
        <v>12</v>
      </c>
      <c r="D33" s="118">
        <v>1584</v>
      </c>
      <c r="E33" s="118"/>
      <c r="F33" s="118">
        <v>1584</v>
      </c>
      <c r="G33" s="119">
        <v>1584</v>
      </c>
      <c r="H33" s="47">
        <f t="shared" si="2"/>
        <v>158.39999999999998</v>
      </c>
      <c r="I33" s="17">
        <f t="shared" si="1"/>
        <v>156.19999999999999</v>
      </c>
    </row>
    <row r="34" spans="1:9" ht="15.75" x14ac:dyDescent="0.25">
      <c r="A34" s="8">
        <v>29</v>
      </c>
      <c r="B34" s="213" t="s">
        <v>930</v>
      </c>
      <c r="C34" s="6" t="s">
        <v>12</v>
      </c>
      <c r="D34" s="118">
        <v>1102</v>
      </c>
      <c r="E34" s="118"/>
      <c r="F34" s="118">
        <v>1102</v>
      </c>
      <c r="G34" s="119">
        <v>1102</v>
      </c>
      <c r="H34" s="47">
        <f t="shared" si="2"/>
        <v>110.2</v>
      </c>
      <c r="I34" s="17">
        <f t="shared" si="1"/>
        <v>108</v>
      </c>
    </row>
    <row r="35" spans="1:9" ht="15.75" x14ac:dyDescent="0.25">
      <c r="A35" s="34">
        <v>30</v>
      </c>
      <c r="B35" s="195" t="s">
        <v>737</v>
      </c>
      <c r="C35" s="6" t="s">
        <v>12</v>
      </c>
      <c r="D35" s="118">
        <v>1218</v>
      </c>
      <c r="E35" s="120"/>
      <c r="F35" s="118">
        <v>1218</v>
      </c>
      <c r="G35" s="119">
        <v>1218</v>
      </c>
      <c r="H35" s="47">
        <f t="shared" si="2"/>
        <v>121.8</v>
      </c>
      <c r="I35" s="17">
        <f t="shared" si="1"/>
        <v>119.6</v>
      </c>
    </row>
    <row r="36" spans="1:9" ht="15.75" x14ac:dyDescent="0.25">
      <c r="A36" s="8">
        <v>31</v>
      </c>
      <c r="B36" s="18" t="s">
        <v>738</v>
      </c>
      <c r="C36" s="8" t="s">
        <v>739</v>
      </c>
      <c r="D36" s="121">
        <v>2032</v>
      </c>
      <c r="E36" s="121"/>
      <c r="F36" s="121">
        <v>2032</v>
      </c>
      <c r="G36" s="121">
        <v>2032</v>
      </c>
      <c r="H36" s="44">
        <f t="shared" ref="H36:H40" si="3">F36*0.06+G36*0.04</f>
        <v>203.2</v>
      </c>
      <c r="I36" s="17">
        <f t="shared" si="1"/>
        <v>201</v>
      </c>
    </row>
    <row r="37" spans="1:9" ht="15.75" x14ac:dyDescent="0.25">
      <c r="A37" s="34">
        <v>32</v>
      </c>
      <c r="B37" s="157" t="s">
        <v>740</v>
      </c>
      <c r="C37" s="8" t="s">
        <v>739</v>
      </c>
      <c r="D37" s="121">
        <v>1770</v>
      </c>
      <c r="E37" s="121"/>
      <c r="F37" s="121">
        <v>1770</v>
      </c>
      <c r="G37" s="121">
        <v>0</v>
      </c>
      <c r="H37" s="44">
        <f t="shared" si="3"/>
        <v>106.2</v>
      </c>
      <c r="I37" s="17">
        <f t="shared" si="1"/>
        <v>104</v>
      </c>
    </row>
    <row r="38" spans="1:9" ht="15.75" x14ac:dyDescent="0.25">
      <c r="A38" s="8">
        <v>33</v>
      </c>
      <c r="B38" s="18" t="s">
        <v>741</v>
      </c>
      <c r="C38" s="8" t="s">
        <v>739</v>
      </c>
      <c r="D38" s="121">
        <v>1240</v>
      </c>
      <c r="E38" s="121"/>
      <c r="F38" s="121">
        <v>1240</v>
      </c>
      <c r="G38" s="121">
        <v>1240</v>
      </c>
      <c r="H38" s="122">
        <f t="shared" si="3"/>
        <v>124</v>
      </c>
      <c r="I38" s="17">
        <f t="shared" si="1"/>
        <v>121.8</v>
      </c>
    </row>
    <row r="39" spans="1:9" ht="15.75" x14ac:dyDescent="0.25">
      <c r="A39" s="34">
        <v>34</v>
      </c>
      <c r="B39" s="18" t="s">
        <v>742</v>
      </c>
      <c r="C39" s="8" t="s">
        <v>739</v>
      </c>
      <c r="D39" s="121">
        <v>2240</v>
      </c>
      <c r="E39" s="121"/>
      <c r="F39" s="121">
        <v>2240</v>
      </c>
      <c r="G39" s="121">
        <v>2240</v>
      </c>
      <c r="H39" s="122">
        <f t="shared" si="3"/>
        <v>224</v>
      </c>
      <c r="I39" s="17">
        <f t="shared" si="1"/>
        <v>221.8</v>
      </c>
    </row>
    <row r="40" spans="1:9" ht="15.75" x14ac:dyDescent="0.25">
      <c r="A40" s="8">
        <v>35</v>
      </c>
      <c r="B40" s="106" t="s">
        <v>743</v>
      </c>
      <c r="C40" s="8" t="s">
        <v>739</v>
      </c>
      <c r="D40" s="8">
        <v>1252</v>
      </c>
      <c r="E40" s="8"/>
      <c r="F40" s="8">
        <v>626</v>
      </c>
      <c r="G40" s="8">
        <v>0</v>
      </c>
      <c r="H40" s="47">
        <f t="shared" si="3"/>
        <v>37.559999999999995</v>
      </c>
      <c r="I40" s="17">
        <f t="shared" si="1"/>
        <v>35.359999999999992</v>
      </c>
    </row>
    <row r="41" spans="1:9" ht="15.75" x14ac:dyDescent="0.25">
      <c r="A41" s="34">
        <v>36</v>
      </c>
      <c r="B41" s="18" t="s">
        <v>744</v>
      </c>
      <c r="C41" s="8" t="s">
        <v>739</v>
      </c>
      <c r="D41" s="8">
        <v>1730</v>
      </c>
      <c r="E41" s="8"/>
      <c r="F41" s="8">
        <v>865</v>
      </c>
      <c r="G41" s="70">
        <v>0</v>
      </c>
      <c r="H41" s="47">
        <f>F41*0.06+G41*0.04</f>
        <v>51.9</v>
      </c>
      <c r="I41" s="17">
        <f t="shared" si="1"/>
        <v>49.699999999999996</v>
      </c>
    </row>
    <row r="42" spans="1:9" s="108" customFormat="1" ht="15.75" x14ac:dyDescent="0.25">
      <c r="A42" s="8">
        <v>37</v>
      </c>
      <c r="B42" s="7" t="s">
        <v>749</v>
      </c>
      <c r="C42" s="6" t="s">
        <v>739</v>
      </c>
      <c r="D42" s="33">
        <v>850</v>
      </c>
      <c r="E42" s="8"/>
      <c r="F42" s="8">
        <v>850</v>
      </c>
      <c r="G42" s="8">
        <v>377</v>
      </c>
      <c r="H42" s="44">
        <f>F42*0.06+G42*0.04</f>
        <v>66.08</v>
      </c>
      <c r="I42" s="107">
        <f t="shared" si="1"/>
        <v>63.879999999999995</v>
      </c>
    </row>
    <row r="43" spans="1:9" ht="15.75" x14ac:dyDescent="0.25">
      <c r="A43" s="34">
        <v>38</v>
      </c>
      <c r="B43" s="5" t="s">
        <v>750</v>
      </c>
      <c r="C43" s="8" t="s">
        <v>739</v>
      </c>
      <c r="D43" s="8">
        <v>3720</v>
      </c>
      <c r="E43" s="8"/>
      <c r="F43" s="8">
        <v>3720</v>
      </c>
      <c r="G43" s="8">
        <v>3720</v>
      </c>
      <c r="H43" s="44">
        <f>F43*0.06+G43*0.04</f>
        <v>372</v>
      </c>
      <c r="I43" s="17">
        <f t="shared" si="1"/>
        <v>369.8</v>
      </c>
    </row>
    <row r="44" spans="1:9" ht="15.75" x14ac:dyDescent="0.25">
      <c r="A44" s="8">
        <v>39</v>
      </c>
      <c r="B44" s="5" t="s">
        <v>756</v>
      </c>
      <c r="C44" s="8" t="s">
        <v>12</v>
      </c>
      <c r="D44" s="8">
        <v>8451</v>
      </c>
      <c r="E44" s="8">
        <v>0</v>
      </c>
      <c r="F44" s="8">
        <v>4225</v>
      </c>
      <c r="G44" s="8">
        <v>4225</v>
      </c>
      <c r="H44" s="47">
        <f t="shared" ref="H44:H47" si="4">E44*0.01+F44*0.06+G44*0.04</f>
        <v>422.5</v>
      </c>
      <c r="I44" s="17">
        <f t="shared" si="1"/>
        <v>420.3</v>
      </c>
    </row>
    <row r="45" spans="1:9" ht="15.75" x14ac:dyDescent="0.25">
      <c r="A45" s="34">
        <v>40</v>
      </c>
      <c r="B45" s="5" t="s">
        <v>758</v>
      </c>
      <c r="C45" s="8" t="s">
        <v>12</v>
      </c>
      <c r="D45" s="8">
        <v>2632</v>
      </c>
      <c r="E45" s="8"/>
      <c r="F45" s="8">
        <v>1316</v>
      </c>
      <c r="G45" s="8">
        <v>1316</v>
      </c>
      <c r="H45" s="47">
        <f t="shared" si="4"/>
        <v>131.6</v>
      </c>
      <c r="I45" s="17">
        <f t="shared" si="1"/>
        <v>129.4</v>
      </c>
    </row>
    <row r="46" spans="1:9" ht="15.75" x14ac:dyDescent="0.25">
      <c r="A46" s="8">
        <v>41</v>
      </c>
      <c r="B46" s="5" t="s">
        <v>759</v>
      </c>
      <c r="C46" s="8" t="s">
        <v>12</v>
      </c>
      <c r="D46" s="8">
        <v>408</v>
      </c>
      <c r="E46" s="8"/>
      <c r="F46" s="8">
        <v>204</v>
      </c>
      <c r="G46" s="8">
        <v>204</v>
      </c>
      <c r="H46" s="47">
        <f t="shared" si="4"/>
        <v>20.399999999999999</v>
      </c>
      <c r="I46" s="17">
        <f t="shared" si="1"/>
        <v>18.2</v>
      </c>
    </row>
    <row r="47" spans="1:9" ht="15.75" x14ac:dyDescent="0.25">
      <c r="A47" s="34">
        <v>42</v>
      </c>
      <c r="B47" s="206" t="s">
        <v>760</v>
      </c>
      <c r="C47" s="181" t="s">
        <v>12</v>
      </c>
      <c r="D47" s="181">
        <v>444</v>
      </c>
      <c r="E47" s="181"/>
      <c r="F47" s="181">
        <v>222</v>
      </c>
      <c r="G47" s="181">
        <v>222</v>
      </c>
      <c r="H47" s="183">
        <f t="shared" si="4"/>
        <v>22.200000000000003</v>
      </c>
      <c r="I47" s="107">
        <f t="shared" si="1"/>
        <v>20.000000000000004</v>
      </c>
    </row>
    <row r="48" spans="1:9" ht="15.75" x14ac:dyDescent="0.25">
      <c r="A48" s="8">
        <v>43</v>
      </c>
      <c r="B48" s="207" t="s">
        <v>803</v>
      </c>
      <c r="C48" s="181" t="s">
        <v>12</v>
      </c>
      <c r="D48" s="208">
        <v>535</v>
      </c>
      <c r="E48" s="208"/>
      <c r="F48" s="208">
        <v>535</v>
      </c>
      <c r="G48" s="145"/>
      <c r="H48" s="97">
        <f t="shared" ref="H48" si="5">F48*0.06+G48*0.04</f>
        <v>32.1</v>
      </c>
      <c r="I48" s="17">
        <f t="shared" si="1"/>
        <v>29.900000000000002</v>
      </c>
    </row>
    <row r="49" spans="1:9" ht="15.75" x14ac:dyDescent="0.25">
      <c r="A49" s="34">
        <v>44</v>
      </c>
      <c r="B49" s="19" t="s">
        <v>804</v>
      </c>
      <c r="C49" s="8" t="s">
        <v>12</v>
      </c>
      <c r="D49" s="8">
        <v>3500</v>
      </c>
      <c r="E49" s="8"/>
      <c r="F49" s="8">
        <v>3500</v>
      </c>
      <c r="G49" s="121"/>
      <c r="H49" s="149">
        <f>F49*0.08</f>
        <v>280</v>
      </c>
      <c r="I49" s="17">
        <f t="shared" si="1"/>
        <v>277.8</v>
      </c>
    </row>
    <row r="50" spans="1:9" ht="15.75" x14ac:dyDescent="0.25">
      <c r="A50" s="8">
        <v>45</v>
      </c>
      <c r="B50" s="7" t="s">
        <v>830</v>
      </c>
      <c r="C50" s="6" t="s">
        <v>12</v>
      </c>
      <c r="D50" s="8">
        <v>471</v>
      </c>
      <c r="E50" s="8"/>
      <c r="F50" s="8">
        <v>471</v>
      </c>
      <c r="G50" s="8">
        <v>235</v>
      </c>
      <c r="H50" s="44">
        <f>F50*0.06+G50*0.04</f>
        <v>37.659999999999997</v>
      </c>
      <c r="I50" s="17">
        <f t="shared" si="1"/>
        <v>35.459999999999994</v>
      </c>
    </row>
    <row r="51" spans="1:9" ht="15.75" x14ac:dyDescent="0.25">
      <c r="A51" s="34">
        <v>46</v>
      </c>
      <c r="B51" s="7" t="s">
        <v>831</v>
      </c>
      <c r="C51" s="6" t="s">
        <v>12</v>
      </c>
      <c r="D51" s="8">
        <v>1256</v>
      </c>
      <c r="E51" s="8"/>
      <c r="F51" s="8">
        <v>1256</v>
      </c>
      <c r="G51" s="8">
        <v>1256</v>
      </c>
      <c r="H51" s="44">
        <f t="shared" ref="H51:H62" si="6">F51*0.06+G51*0.04</f>
        <v>125.6</v>
      </c>
      <c r="I51" s="17">
        <f t="shared" si="1"/>
        <v>123.39999999999999</v>
      </c>
    </row>
    <row r="52" spans="1:9" ht="15.75" x14ac:dyDescent="0.25">
      <c r="A52" s="8">
        <v>47</v>
      </c>
      <c r="B52" s="7" t="s">
        <v>832</v>
      </c>
      <c r="C52" s="6" t="s">
        <v>12</v>
      </c>
      <c r="D52" s="8">
        <v>1122</v>
      </c>
      <c r="E52" s="8"/>
      <c r="F52" s="8">
        <v>1122</v>
      </c>
      <c r="G52" s="8">
        <v>1122</v>
      </c>
      <c r="H52" s="44">
        <f t="shared" si="6"/>
        <v>112.19999999999999</v>
      </c>
      <c r="I52" s="17">
        <f t="shared" si="1"/>
        <v>109.99999999999999</v>
      </c>
    </row>
    <row r="53" spans="1:9" ht="15.75" x14ac:dyDescent="0.25">
      <c r="A53" s="34">
        <v>48</v>
      </c>
      <c r="B53" s="7" t="s">
        <v>833</v>
      </c>
      <c r="C53" s="6" t="s">
        <v>12</v>
      </c>
      <c r="D53" s="8">
        <v>4495</v>
      </c>
      <c r="E53" s="8"/>
      <c r="F53" s="8">
        <v>4495</v>
      </c>
      <c r="G53" s="8">
        <v>2247</v>
      </c>
      <c r="H53" s="44">
        <f t="shared" si="6"/>
        <v>359.58</v>
      </c>
      <c r="I53" s="17">
        <f t="shared" si="1"/>
        <v>357.38</v>
      </c>
    </row>
    <row r="54" spans="1:9" ht="15.75" x14ac:dyDescent="0.25">
      <c r="A54" s="8">
        <v>49</v>
      </c>
      <c r="B54" s="7" t="s">
        <v>834</v>
      </c>
      <c r="C54" s="6" t="s">
        <v>12</v>
      </c>
      <c r="D54" s="8">
        <v>1137</v>
      </c>
      <c r="E54" s="8"/>
      <c r="F54" s="8">
        <v>1137</v>
      </c>
      <c r="G54" s="8"/>
      <c r="H54" s="44">
        <f t="shared" si="6"/>
        <v>68.22</v>
      </c>
      <c r="I54" s="17">
        <f t="shared" si="1"/>
        <v>66.02</v>
      </c>
    </row>
    <row r="55" spans="1:9" ht="15.75" x14ac:dyDescent="0.25">
      <c r="A55" s="34">
        <v>50</v>
      </c>
      <c r="B55" s="7" t="s">
        <v>835</v>
      </c>
      <c r="C55" s="6" t="s">
        <v>12</v>
      </c>
      <c r="D55" s="8">
        <v>2100</v>
      </c>
      <c r="E55" s="8"/>
      <c r="F55" s="8">
        <v>2100</v>
      </c>
      <c r="G55" s="8">
        <v>2100</v>
      </c>
      <c r="H55" s="44">
        <f t="shared" si="6"/>
        <v>210</v>
      </c>
      <c r="I55" s="17">
        <f t="shared" si="1"/>
        <v>207.8</v>
      </c>
    </row>
    <row r="56" spans="1:9" ht="15.75" x14ac:dyDescent="0.25">
      <c r="A56" s="8">
        <v>51</v>
      </c>
      <c r="B56" s="7" t="s">
        <v>836</v>
      </c>
      <c r="C56" s="6" t="s">
        <v>12</v>
      </c>
      <c r="D56" s="8">
        <v>1290</v>
      </c>
      <c r="E56" s="8"/>
      <c r="F56" s="8">
        <v>1290</v>
      </c>
      <c r="G56" s="8">
        <v>645</v>
      </c>
      <c r="H56" s="44">
        <f t="shared" si="6"/>
        <v>103.19999999999999</v>
      </c>
      <c r="I56" s="17">
        <f t="shared" si="1"/>
        <v>100.99999999999999</v>
      </c>
    </row>
    <row r="57" spans="1:9" ht="15.75" x14ac:dyDescent="0.25">
      <c r="A57" s="34">
        <v>52</v>
      </c>
      <c r="B57" s="7" t="s">
        <v>837</v>
      </c>
      <c r="C57" s="6" t="s">
        <v>12</v>
      </c>
      <c r="D57" s="8">
        <v>512</v>
      </c>
      <c r="E57" s="8"/>
      <c r="F57" s="8">
        <v>512</v>
      </c>
      <c r="G57" s="8">
        <v>256</v>
      </c>
      <c r="H57" s="44">
        <f t="shared" si="6"/>
        <v>40.96</v>
      </c>
      <c r="I57" s="17">
        <f t="shared" si="1"/>
        <v>38.76</v>
      </c>
    </row>
    <row r="58" spans="1:9" ht="15.75" x14ac:dyDescent="0.25">
      <c r="A58" s="8">
        <v>53</v>
      </c>
      <c r="B58" s="7" t="s">
        <v>838</v>
      </c>
      <c r="C58" s="6" t="s">
        <v>12</v>
      </c>
      <c r="D58" s="8">
        <v>790</v>
      </c>
      <c r="E58" s="8"/>
      <c r="F58" s="8">
        <v>790</v>
      </c>
      <c r="G58" s="8">
        <v>790</v>
      </c>
      <c r="H58" s="44">
        <f t="shared" si="6"/>
        <v>79</v>
      </c>
      <c r="I58" s="17">
        <f t="shared" si="1"/>
        <v>76.8</v>
      </c>
    </row>
    <row r="59" spans="1:9" ht="15.75" x14ac:dyDescent="0.25">
      <c r="A59" s="34">
        <v>54</v>
      </c>
      <c r="B59" s="209" t="s">
        <v>851</v>
      </c>
      <c r="C59" s="121" t="s">
        <v>12</v>
      </c>
      <c r="D59" s="121">
        <v>1215</v>
      </c>
      <c r="E59" s="121"/>
      <c r="F59" s="121">
        <v>584</v>
      </c>
      <c r="G59" s="121">
        <v>584</v>
      </c>
      <c r="H59" s="122">
        <f t="shared" si="6"/>
        <v>58.4</v>
      </c>
      <c r="I59" s="17">
        <f t="shared" si="1"/>
        <v>56.199999999999996</v>
      </c>
    </row>
    <row r="60" spans="1:9" ht="15.75" x14ac:dyDescent="0.25">
      <c r="A60" s="8">
        <v>55</v>
      </c>
      <c r="B60" s="209" t="s">
        <v>852</v>
      </c>
      <c r="C60" s="121" t="s">
        <v>12</v>
      </c>
      <c r="D60" s="121">
        <v>1163</v>
      </c>
      <c r="E60" s="121"/>
      <c r="F60" s="121">
        <v>1163</v>
      </c>
      <c r="G60" s="121">
        <v>1163</v>
      </c>
      <c r="H60" s="122">
        <f t="shared" si="6"/>
        <v>116.30000000000001</v>
      </c>
      <c r="I60" s="17">
        <f t="shared" si="1"/>
        <v>114.10000000000001</v>
      </c>
    </row>
    <row r="61" spans="1:9" ht="15.75" x14ac:dyDescent="0.25">
      <c r="A61" s="34">
        <v>56</v>
      </c>
      <c r="B61" s="209" t="s">
        <v>853</v>
      </c>
      <c r="C61" s="121" t="s">
        <v>12</v>
      </c>
      <c r="D61" s="121">
        <v>454</v>
      </c>
      <c r="E61" s="121"/>
      <c r="F61" s="121">
        <v>235</v>
      </c>
      <c r="G61" s="121">
        <v>0</v>
      </c>
      <c r="H61" s="122">
        <f t="shared" si="6"/>
        <v>14.1</v>
      </c>
      <c r="I61" s="17">
        <f t="shared" si="1"/>
        <v>11.899999999999999</v>
      </c>
    </row>
    <row r="62" spans="1:9" ht="15.75" x14ac:dyDescent="0.25">
      <c r="A62" s="8">
        <v>57</v>
      </c>
      <c r="B62" s="209" t="s">
        <v>854</v>
      </c>
      <c r="C62" s="121" t="s">
        <v>12</v>
      </c>
      <c r="D62" s="121">
        <v>738</v>
      </c>
      <c r="E62" s="121"/>
      <c r="F62" s="121">
        <v>738</v>
      </c>
      <c r="G62" s="121">
        <v>369</v>
      </c>
      <c r="H62" s="122">
        <f t="shared" si="6"/>
        <v>59.04</v>
      </c>
      <c r="I62" s="17">
        <f t="shared" si="1"/>
        <v>56.839999999999996</v>
      </c>
    </row>
    <row r="63" spans="1:9" ht="27.75" customHeight="1" x14ac:dyDescent="0.25">
      <c r="A63" s="215" t="s">
        <v>18</v>
      </c>
      <c r="B63" s="216"/>
      <c r="C63" s="217"/>
      <c r="D63" s="109">
        <f t="shared" ref="D63:H63" si="7">SUM(D6:D62)</f>
        <v>142119</v>
      </c>
      <c r="E63" s="109">
        <f t="shared" si="7"/>
        <v>30172</v>
      </c>
      <c r="F63" s="109">
        <f t="shared" si="7"/>
        <v>132763</v>
      </c>
      <c r="G63" s="109">
        <f t="shared" si="7"/>
        <v>111897</v>
      </c>
      <c r="H63" s="29">
        <f t="shared" si="7"/>
        <v>12851.58</v>
      </c>
      <c r="I63" s="17">
        <f>SUM(I6:I62)</f>
        <v>12726.179999999997</v>
      </c>
    </row>
  </sheetData>
  <mergeCells count="2">
    <mergeCell ref="A63:C63"/>
    <mergeCell ref="A3:I4"/>
  </mergeCells>
  <conditionalFormatting sqref="B49">
    <cfRule type="duplicateValues" dxfId="116" priority="134"/>
  </conditionalFormatting>
  <conditionalFormatting sqref="B49">
    <cfRule type="duplicateValues" dxfId="115" priority="133"/>
  </conditionalFormatting>
  <conditionalFormatting sqref="B49">
    <cfRule type="duplicateValues" dxfId="114" priority="136"/>
    <cfRule type="duplicateValues" dxfId="113" priority="137"/>
  </conditionalFormatting>
  <conditionalFormatting sqref="B49">
    <cfRule type="duplicateValues" dxfId="112" priority="132"/>
  </conditionalFormatting>
  <conditionalFormatting sqref="B49">
    <cfRule type="duplicateValues" dxfId="111" priority="131"/>
  </conditionalFormatting>
  <conditionalFormatting sqref="B50">
    <cfRule type="duplicateValues" dxfId="110" priority="130"/>
  </conditionalFormatting>
  <conditionalFormatting sqref="B50">
    <cfRule type="duplicateValues" dxfId="109" priority="129"/>
  </conditionalFormatting>
  <conditionalFormatting sqref="B50">
    <cfRule type="duplicateValues" dxfId="108" priority="126"/>
    <cfRule type="duplicateValues" dxfId="107" priority="128"/>
  </conditionalFormatting>
  <conditionalFormatting sqref="B50">
    <cfRule type="duplicateValues" dxfId="106" priority="127"/>
  </conditionalFormatting>
  <conditionalFormatting sqref="B47">
    <cfRule type="duplicateValues" dxfId="105" priority="97"/>
  </conditionalFormatting>
  <conditionalFormatting sqref="B37">
    <cfRule type="duplicateValues" dxfId="104" priority="37"/>
  </conditionalFormatting>
  <conditionalFormatting sqref="B37">
    <cfRule type="duplicateValues" dxfId="103" priority="36"/>
  </conditionalFormatting>
  <conditionalFormatting sqref="B37">
    <cfRule type="duplicateValues" dxfId="102" priority="33"/>
    <cfRule type="duplicateValues" dxfId="101" priority="35"/>
  </conditionalFormatting>
  <conditionalFormatting sqref="B37">
    <cfRule type="duplicateValues" dxfId="100" priority="34"/>
  </conditionalFormatting>
  <conditionalFormatting sqref="B34">
    <cfRule type="duplicateValues" dxfId="99" priority="1"/>
  </conditionalFormatting>
  <conditionalFormatting sqref="B64:B1048576 B1:B2 B5:B9 B16:B33 B54:B62 B48 B41:B46">
    <cfRule type="duplicateValues" dxfId="98" priority="1459"/>
  </conditionalFormatting>
  <conditionalFormatting sqref="B63:B1048576">
    <cfRule type="duplicateValues" dxfId="97" priority="1472"/>
  </conditionalFormatting>
  <conditionalFormatting sqref="B11:B14">
    <cfRule type="duplicateValues" dxfId="96" priority="1473"/>
  </conditionalFormatting>
  <conditionalFormatting sqref="B15">
    <cfRule type="duplicateValues" dxfId="95" priority="1477"/>
  </conditionalFormatting>
  <conditionalFormatting sqref="B35">
    <cfRule type="duplicateValues" dxfId="94" priority="1481"/>
  </conditionalFormatting>
  <conditionalFormatting sqref="B35">
    <cfRule type="duplicateValues" dxfId="93" priority="1483"/>
    <cfRule type="duplicateValues" dxfId="92" priority="1484"/>
  </conditionalFormatting>
  <conditionalFormatting sqref="B10">
    <cfRule type="duplicateValues" dxfId="91" priority="1486"/>
  </conditionalFormatting>
  <conditionalFormatting sqref="B10">
    <cfRule type="duplicateValues" dxfId="90" priority="1487"/>
    <cfRule type="duplicateValues" dxfId="89" priority="1488"/>
  </conditionalFormatting>
  <conditionalFormatting sqref="B51">
    <cfRule type="duplicateValues" dxfId="88" priority="1494"/>
  </conditionalFormatting>
  <conditionalFormatting sqref="B51">
    <cfRule type="duplicateValues" dxfId="87" priority="1496"/>
    <cfRule type="duplicateValues" dxfId="86" priority="1497"/>
  </conditionalFormatting>
  <conditionalFormatting sqref="B52">
    <cfRule type="duplicateValues" dxfId="85" priority="1500"/>
  </conditionalFormatting>
  <conditionalFormatting sqref="B52">
    <cfRule type="duplicateValues" dxfId="84" priority="1503"/>
    <cfRule type="duplicateValues" dxfId="83" priority="1504"/>
  </conditionalFormatting>
  <conditionalFormatting sqref="B53">
    <cfRule type="duplicateValues" dxfId="82" priority="1506"/>
  </conditionalFormatting>
  <conditionalFormatting sqref="B53">
    <cfRule type="duplicateValues" dxfId="81" priority="1509"/>
    <cfRule type="duplicateValues" dxfId="80" priority="1510"/>
  </conditionalFormatting>
  <conditionalFormatting sqref="B48 B1:B9 B11:B33 B54:B1048576 B41:B46">
    <cfRule type="duplicateValues" dxfId="79" priority="1512"/>
  </conditionalFormatting>
  <conditionalFormatting sqref="B1:B9 B16:B33 B54:B1048576 B48 B41:B46">
    <cfRule type="duplicateValues" dxfId="78" priority="1517"/>
  </conditionalFormatting>
  <conditionalFormatting sqref="B1:B9 B16:B33 B54:B1048576 B48 B41:B46">
    <cfRule type="duplicateValues" dxfId="77" priority="1526"/>
    <cfRule type="duplicateValues" dxfId="76" priority="1527"/>
  </conditionalFormatting>
  <conditionalFormatting sqref="B54:B1048576 B1:B9 B11:B33 B48 B41:B46 B35">
    <cfRule type="duplicateValues" dxfId="75" priority="1544"/>
  </conditionalFormatting>
  <conditionalFormatting sqref="B36">
    <cfRule type="duplicateValues" dxfId="74" priority="1550"/>
  </conditionalFormatting>
  <conditionalFormatting sqref="B36">
    <cfRule type="duplicateValues" dxfId="73" priority="1552"/>
    <cfRule type="duplicateValues" dxfId="72" priority="1553"/>
  </conditionalFormatting>
  <conditionalFormatting sqref="B38">
    <cfRule type="duplicateValues" dxfId="71" priority="1558"/>
  </conditionalFormatting>
  <conditionalFormatting sqref="B38">
    <cfRule type="duplicateValues" dxfId="70" priority="1560"/>
    <cfRule type="duplicateValues" dxfId="69" priority="1561"/>
  </conditionalFormatting>
  <conditionalFormatting sqref="B39">
    <cfRule type="duplicateValues" dxfId="68" priority="1564"/>
  </conditionalFormatting>
  <conditionalFormatting sqref="B39">
    <cfRule type="duplicateValues" dxfId="67" priority="1565"/>
    <cfRule type="duplicateValues" dxfId="66" priority="1566"/>
  </conditionalFormatting>
  <conditionalFormatting sqref="B40">
    <cfRule type="duplicateValues" dxfId="65" priority="1567"/>
  </conditionalFormatting>
  <conditionalFormatting sqref="B40">
    <cfRule type="duplicateValues" dxfId="64" priority="1570"/>
    <cfRule type="duplicateValues" dxfId="63" priority="1571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08"/>
  <sheetViews>
    <sheetView workbookViewId="0">
      <selection activeCell="C1" sqref="C1:C1048576"/>
    </sheetView>
  </sheetViews>
  <sheetFormatPr defaultRowHeight="15" x14ac:dyDescent="0.25"/>
  <cols>
    <col min="1" max="1" width="5.140625" style="1" customWidth="1"/>
    <col min="2" max="2" width="29.5703125" style="40" customWidth="1"/>
    <col min="3" max="3" width="9.42578125" style="1" customWidth="1"/>
    <col min="4" max="4" width="8.28515625" style="1" bestFit="1" customWidth="1"/>
    <col min="5" max="5" width="6.5703125" style="1" bestFit="1" customWidth="1"/>
    <col min="6" max="6" width="7" style="1" bestFit="1" customWidth="1"/>
    <col min="7" max="7" width="6" style="1" bestFit="1" customWidth="1"/>
    <col min="8" max="8" width="12" style="98" bestFit="1" customWidth="1"/>
    <col min="9" max="9" width="15.85546875" customWidth="1"/>
  </cols>
  <sheetData>
    <row r="3" spans="1:9" ht="15" customHeight="1" x14ac:dyDescent="0.25">
      <c r="A3" s="214" t="s">
        <v>37</v>
      </c>
      <c r="B3" s="214"/>
      <c r="C3" s="214"/>
      <c r="D3" s="214"/>
      <c r="E3" s="214"/>
      <c r="F3" s="214"/>
      <c r="G3" s="214"/>
      <c r="H3" s="214"/>
      <c r="I3" s="214"/>
    </row>
    <row r="4" spans="1:9" ht="29.25" customHeight="1" x14ac:dyDescent="0.25">
      <c r="A4" s="214"/>
      <c r="B4" s="214"/>
      <c r="C4" s="214"/>
      <c r="D4" s="214"/>
      <c r="E4" s="214"/>
      <c r="F4" s="214"/>
      <c r="G4" s="214"/>
      <c r="H4" s="214"/>
      <c r="I4" s="214"/>
    </row>
    <row r="5" spans="1:9" ht="47.25" customHeight="1" x14ac:dyDescent="0.25">
      <c r="A5" s="58" t="s">
        <v>0</v>
      </c>
      <c r="B5" s="177" t="s">
        <v>1</v>
      </c>
      <c r="C5" s="59" t="s">
        <v>2</v>
      </c>
      <c r="D5" s="58" t="s">
        <v>3</v>
      </c>
      <c r="E5" s="58">
        <v>0.01</v>
      </c>
      <c r="F5" s="58">
        <v>0.06</v>
      </c>
      <c r="G5" s="58">
        <v>0.04</v>
      </c>
      <c r="H5" s="60" t="s">
        <v>26</v>
      </c>
      <c r="I5" s="60" t="s">
        <v>5</v>
      </c>
    </row>
    <row r="6" spans="1:9" ht="15.75" x14ac:dyDescent="0.25">
      <c r="A6" s="8">
        <v>1</v>
      </c>
      <c r="B6" s="18" t="s">
        <v>345</v>
      </c>
      <c r="C6" s="8" t="s">
        <v>13</v>
      </c>
      <c r="D6" s="8">
        <v>3838</v>
      </c>
      <c r="E6" s="8"/>
      <c r="F6" s="8">
        <v>1919</v>
      </c>
      <c r="G6" s="8">
        <v>1919</v>
      </c>
      <c r="H6" s="44">
        <f>F6*0.06+G6*0.04</f>
        <v>191.9</v>
      </c>
      <c r="I6" s="17">
        <f>H6-2.2</f>
        <v>189.70000000000002</v>
      </c>
    </row>
    <row r="7" spans="1:9" ht="15.75" x14ac:dyDescent="0.25">
      <c r="A7" s="8">
        <v>2</v>
      </c>
      <c r="B7" s="18" t="s">
        <v>346</v>
      </c>
      <c r="C7" s="8" t="s">
        <v>13</v>
      </c>
      <c r="D7" s="8">
        <v>2091</v>
      </c>
      <c r="E7" s="8"/>
      <c r="F7" s="8">
        <v>2091</v>
      </c>
      <c r="G7" s="8">
        <v>1045</v>
      </c>
      <c r="H7" s="44">
        <f t="shared" ref="H7:H15" si="0">F7*0.06+G7*0.04</f>
        <v>167.26</v>
      </c>
      <c r="I7" s="17">
        <f t="shared" ref="I7:I27" si="1">H7-2.2</f>
        <v>165.06</v>
      </c>
    </row>
    <row r="8" spans="1:9" ht="15.75" x14ac:dyDescent="0.25">
      <c r="A8" s="8">
        <v>3</v>
      </c>
      <c r="B8" s="45" t="s">
        <v>347</v>
      </c>
      <c r="C8" s="8" t="s">
        <v>13</v>
      </c>
      <c r="D8" s="8">
        <v>671</v>
      </c>
      <c r="E8" s="8"/>
      <c r="F8" s="8">
        <v>335</v>
      </c>
      <c r="G8" s="8">
        <v>335</v>
      </c>
      <c r="H8" s="44">
        <f t="shared" si="0"/>
        <v>33.5</v>
      </c>
      <c r="I8" s="17">
        <f t="shared" si="1"/>
        <v>31.3</v>
      </c>
    </row>
    <row r="9" spans="1:9" ht="15.75" x14ac:dyDescent="0.25">
      <c r="A9" s="8">
        <v>4</v>
      </c>
      <c r="B9" s="18" t="s">
        <v>348</v>
      </c>
      <c r="C9" s="8" t="s">
        <v>13</v>
      </c>
      <c r="D9" s="8">
        <v>433</v>
      </c>
      <c r="E9" s="8"/>
      <c r="F9" s="8">
        <v>216</v>
      </c>
      <c r="G9" s="8">
        <v>216</v>
      </c>
      <c r="H9" s="44">
        <f t="shared" si="0"/>
        <v>21.6</v>
      </c>
      <c r="I9" s="17">
        <f t="shared" si="1"/>
        <v>19.400000000000002</v>
      </c>
    </row>
    <row r="10" spans="1:9" ht="15.75" x14ac:dyDescent="0.25">
      <c r="A10" s="8">
        <v>5</v>
      </c>
      <c r="B10" s="18" t="s">
        <v>349</v>
      </c>
      <c r="C10" s="8" t="s">
        <v>13</v>
      </c>
      <c r="D10" s="8">
        <v>871</v>
      </c>
      <c r="E10" s="8"/>
      <c r="F10" s="8">
        <v>871</v>
      </c>
      <c r="G10" s="8">
        <v>435</v>
      </c>
      <c r="H10" s="44">
        <f t="shared" si="0"/>
        <v>69.66</v>
      </c>
      <c r="I10" s="17">
        <f t="shared" si="1"/>
        <v>67.459999999999994</v>
      </c>
    </row>
    <row r="11" spans="1:9" ht="15.75" x14ac:dyDescent="0.25">
      <c r="A11" s="8">
        <v>6</v>
      </c>
      <c r="B11" s="18" t="s">
        <v>350</v>
      </c>
      <c r="C11" s="8" t="s">
        <v>13</v>
      </c>
      <c r="D11" s="8">
        <v>1314</v>
      </c>
      <c r="E11" s="8"/>
      <c r="F11" s="8">
        <v>1314</v>
      </c>
      <c r="G11" s="8">
        <v>1314</v>
      </c>
      <c r="H11" s="44">
        <f t="shared" si="0"/>
        <v>131.4</v>
      </c>
      <c r="I11" s="17">
        <f t="shared" si="1"/>
        <v>129.20000000000002</v>
      </c>
    </row>
    <row r="12" spans="1:9" ht="15.75" x14ac:dyDescent="0.25">
      <c r="A12" s="8">
        <v>7</v>
      </c>
      <c r="B12" s="18" t="s">
        <v>351</v>
      </c>
      <c r="C12" s="8" t="s">
        <v>13</v>
      </c>
      <c r="D12" s="8">
        <v>858</v>
      </c>
      <c r="E12" s="8"/>
      <c r="F12" s="8">
        <v>429</v>
      </c>
      <c r="G12" s="8">
        <v>429</v>
      </c>
      <c r="H12" s="44">
        <f t="shared" si="0"/>
        <v>42.9</v>
      </c>
      <c r="I12" s="17">
        <f t="shared" si="1"/>
        <v>40.699999999999996</v>
      </c>
    </row>
    <row r="13" spans="1:9" ht="15.75" x14ac:dyDescent="0.25">
      <c r="A13" s="8">
        <v>8</v>
      </c>
      <c r="B13" s="18" t="s">
        <v>352</v>
      </c>
      <c r="C13" s="8" t="s">
        <v>13</v>
      </c>
      <c r="D13" s="8">
        <v>717</v>
      </c>
      <c r="E13" s="8"/>
      <c r="F13" s="8">
        <v>358</v>
      </c>
      <c r="G13" s="8"/>
      <c r="H13" s="44">
        <f t="shared" si="0"/>
        <v>21.48</v>
      </c>
      <c r="I13" s="17">
        <f t="shared" si="1"/>
        <v>19.28</v>
      </c>
    </row>
    <row r="14" spans="1:9" ht="15.75" x14ac:dyDescent="0.25">
      <c r="A14" s="8">
        <v>9</v>
      </c>
      <c r="B14" s="18" t="s">
        <v>353</v>
      </c>
      <c r="C14" s="8" t="s">
        <v>13</v>
      </c>
      <c r="D14" s="8">
        <v>424</v>
      </c>
      <c r="E14" s="8"/>
      <c r="F14" s="8">
        <v>212</v>
      </c>
      <c r="G14" s="8"/>
      <c r="H14" s="44">
        <f t="shared" si="0"/>
        <v>12.719999999999999</v>
      </c>
      <c r="I14" s="17">
        <f t="shared" si="1"/>
        <v>10.52</v>
      </c>
    </row>
    <row r="15" spans="1:9" ht="15.75" x14ac:dyDescent="0.25">
      <c r="A15" s="8">
        <v>10</v>
      </c>
      <c r="B15" s="18" t="s">
        <v>354</v>
      </c>
      <c r="C15" s="8" t="s">
        <v>13</v>
      </c>
      <c r="D15" s="8">
        <v>621</v>
      </c>
      <c r="E15" s="8"/>
      <c r="F15" s="8">
        <v>311</v>
      </c>
      <c r="G15" s="8"/>
      <c r="H15" s="44">
        <f t="shared" si="0"/>
        <v>18.66</v>
      </c>
      <c r="I15" s="17">
        <f t="shared" si="1"/>
        <v>16.46</v>
      </c>
    </row>
    <row r="16" spans="1:9" ht="15.75" x14ac:dyDescent="0.25">
      <c r="A16" s="8">
        <v>11</v>
      </c>
      <c r="B16" s="106" t="s">
        <v>425</v>
      </c>
      <c r="C16" s="6" t="s">
        <v>13</v>
      </c>
      <c r="D16" s="8">
        <v>19455</v>
      </c>
      <c r="E16" s="170">
        <v>11400</v>
      </c>
      <c r="F16" s="8">
        <v>19455</v>
      </c>
      <c r="G16" s="8">
        <v>0</v>
      </c>
      <c r="H16" s="44">
        <v>1342.4</v>
      </c>
      <c r="I16" s="17">
        <f>H16-4.4</f>
        <v>1338</v>
      </c>
    </row>
    <row r="17" spans="1:16" ht="15.75" x14ac:dyDescent="0.25">
      <c r="A17" s="8">
        <v>12</v>
      </c>
      <c r="B17" s="106" t="s">
        <v>426</v>
      </c>
      <c r="C17" s="6" t="s">
        <v>13</v>
      </c>
      <c r="D17" s="8">
        <v>2595</v>
      </c>
      <c r="E17" s="8"/>
      <c r="F17" s="8">
        <v>2595</v>
      </c>
      <c r="G17" s="8">
        <v>1300</v>
      </c>
      <c r="H17" s="44">
        <f t="shared" ref="H17:H18" si="2">E17*0.01+F17*0.06+G17*0.04</f>
        <v>207.7</v>
      </c>
      <c r="I17" s="17">
        <f t="shared" si="1"/>
        <v>205.5</v>
      </c>
    </row>
    <row r="18" spans="1:16" ht="15.75" x14ac:dyDescent="0.25">
      <c r="A18" s="8">
        <v>13</v>
      </c>
      <c r="B18" s="106" t="s">
        <v>427</v>
      </c>
      <c r="C18" s="6" t="s">
        <v>13</v>
      </c>
      <c r="D18" s="8">
        <v>973</v>
      </c>
      <c r="E18" s="8"/>
      <c r="F18" s="8">
        <v>973</v>
      </c>
      <c r="G18" s="8">
        <v>486</v>
      </c>
      <c r="H18" s="44">
        <f t="shared" si="2"/>
        <v>77.819999999999993</v>
      </c>
      <c r="I18" s="17">
        <f t="shared" si="1"/>
        <v>75.61999999999999</v>
      </c>
      <c r="K18" s="57"/>
      <c r="L18" s="57"/>
      <c r="M18" s="57"/>
      <c r="N18" s="57"/>
      <c r="O18" s="57"/>
      <c r="P18" s="57"/>
    </row>
    <row r="19" spans="1:16" ht="15.75" x14ac:dyDescent="0.25">
      <c r="A19" s="8">
        <v>14</v>
      </c>
      <c r="B19" s="106" t="s">
        <v>677</v>
      </c>
      <c r="C19" s="6" t="s">
        <v>13</v>
      </c>
      <c r="D19" s="8">
        <v>525</v>
      </c>
      <c r="E19" s="8">
        <v>0</v>
      </c>
      <c r="F19" s="8">
        <v>525</v>
      </c>
      <c r="G19" s="8">
        <v>525</v>
      </c>
      <c r="H19" s="47">
        <f t="shared" ref="H19:H44" si="3">E19*0.01+F19*0.06+G19*0.04</f>
        <v>52.5</v>
      </c>
      <c r="I19" s="17">
        <f t="shared" si="1"/>
        <v>50.3</v>
      </c>
    </row>
    <row r="20" spans="1:16" ht="15.75" x14ac:dyDescent="0.25">
      <c r="A20" s="8">
        <v>15</v>
      </c>
      <c r="B20" s="106" t="s">
        <v>678</v>
      </c>
      <c r="C20" s="6" t="s">
        <v>13</v>
      </c>
      <c r="D20" s="8">
        <v>689</v>
      </c>
      <c r="E20" s="8">
        <v>0</v>
      </c>
      <c r="F20" s="8">
        <v>689</v>
      </c>
      <c r="G20" s="8">
        <v>689</v>
      </c>
      <c r="H20" s="47">
        <f t="shared" si="3"/>
        <v>68.900000000000006</v>
      </c>
      <c r="I20" s="17">
        <f t="shared" si="1"/>
        <v>66.7</v>
      </c>
    </row>
    <row r="21" spans="1:16" ht="15.75" x14ac:dyDescent="0.25">
      <c r="A21" s="8">
        <v>16</v>
      </c>
      <c r="B21" s="106" t="s">
        <v>679</v>
      </c>
      <c r="C21" s="6" t="s">
        <v>13</v>
      </c>
      <c r="D21" s="8">
        <v>790</v>
      </c>
      <c r="E21" s="8">
        <v>0</v>
      </c>
      <c r="F21" s="8">
        <v>366</v>
      </c>
      <c r="G21" s="8">
        <v>366</v>
      </c>
      <c r="H21" s="47">
        <f t="shared" si="3"/>
        <v>36.6</v>
      </c>
      <c r="I21" s="17">
        <f t="shared" si="1"/>
        <v>34.4</v>
      </c>
    </row>
    <row r="22" spans="1:16" ht="15.75" x14ac:dyDescent="0.25">
      <c r="A22" s="8">
        <v>17</v>
      </c>
      <c r="B22" s="106" t="s">
        <v>680</v>
      </c>
      <c r="C22" s="6" t="s">
        <v>13</v>
      </c>
      <c r="D22" s="8">
        <v>639</v>
      </c>
      <c r="E22" s="8">
        <v>0</v>
      </c>
      <c r="F22" s="8">
        <v>407</v>
      </c>
      <c r="G22" s="8">
        <v>407</v>
      </c>
      <c r="H22" s="47">
        <f t="shared" si="3"/>
        <v>40.700000000000003</v>
      </c>
      <c r="I22" s="17">
        <f t="shared" si="1"/>
        <v>38.5</v>
      </c>
    </row>
    <row r="23" spans="1:16" ht="15.75" x14ac:dyDescent="0.25">
      <c r="A23" s="8">
        <v>18</v>
      </c>
      <c r="B23" s="106" t="s">
        <v>681</v>
      </c>
      <c r="C23" s="6" t="s">
        <v>13</v>
      </c>
      <c r="D23" s="8">
        <v>2008</v>
      </c>
      <c r="E23" s="8">
        <v>0</v>
      </c>
      <c r="F23" s="8">
        <v>950</v>
      </c>
      <c r="G23" s="8">
        <v>950</v>
      </c>
      <c r="H23" s="47">
        <f t="shared" si="3"/>
        <v>95</v>
      </c>
      <c r="I23" s="17">
        <f t="shared" si="1"/>
        <v>92.8</v>
      </c>
    </row>
    <row r="24" spans="1:16" ht="15.75" x14ac:dyDescent="0.25">
      <c r="A24" s="8">
        <v>19</v>
      </c>
      <c r="B24" s="106" t="s">
        <v>682</v>
      </c>
      <c r="C24" s="6" t="s">
        <v>13</v>
      </c>
      <c r="D24" s="8">
        <v>563</v>
      </c>
      <c r="E24" s="8">
        <v>0</v>
      </c>
      <c r="F24" s="8">
        <v>563</v>
      </c>
      <c r="G24" s="8">
        <v>0</v>
      </c>
      <c r="H24" s="47">
        <f t="shared" si="3"/>
        <v>33.78</v>
      </c>
      <c r="I24" s="17">
        <f t="shared" si="1"/>
        <v>31.580000000000002</v>
      </c>
    </row>
    <row r="25" spans="1:16" ht="15.75" x14ac:dyDescent="0.25">
      <c r="A25" s="8">
        <v>20</v>
      </c>
      <c r="B25" s="106" t="s">
        <v>683</v>
      </c>
      <c r="C25" s="6" t="s">
        <v>13</v>
      </c>
      <c r="D25" s="8">
        <v>764</v>
      </c>
      <c r="E25" s="8">
        <v>0</v>
      </c>
      <c r="F25" s="8">
        <v>764</v>
      </c>
      <c r="G25" s="8">
        <v>764</v>
      </c>
      <c r="H25" s="47">
        <f t="shared" si="3"/>
        <v>76.400000000000006</v>
      </c>
      <c r="I25" s="17">
        <f t="shared" si="1"/>
        <v>74.2</v>
      </c>
    </row>
    <row r="26" spans="1:16" ht="15.75" x14ac:dyDescent="0.25">
      <c r="A26" s="8">
        <v>21</v>
      </c>
      <c r="B26" s="106" t="s">
        <v>684</v>
      </c>
      <c r="C26" s="6" t="s">
        <v>13</v>
      </c>
      <c r="D26" s="8">
        <v>870</v>
      </c>
      <c r="E26" s="8">
        <v>0</v>
      </c>
      <c r="F26" s="8">
        <v>870</v>
      </c>
      <c r="G26" s="8">
        <v>870</v>
      </c>
      <c r="H26" s="47">
        <f t="shared" si="3"/>
        <v>87</v>
      </c>
      <c r="I26" s="17">
        <f t="shared" si="1"/>
        <v>84.8</v>
      </c>
    </row>
    <row r="27" spans="1:16" ht="15.75" x14ac:dyDescent="0.25">
      <c r="A27" s="8">
        <v>22</v>
      </c>
      <c r="B27" s="106" t="s">
        <v>685</v>
      </c>
      <c r="C27" s="6" t="s">
        <v>13</v>
      </c>
      <c r="D27" s="8">
        <v>571</v>
      </c>
      <c r="E27" s="8">
        <v>0</v>
      </c>
      <c r="F27" s="8">
        <v>571</v>
      </c>
      <c r="G27" s="8">
        <v>571</v>
      </c>
      <c r="H27" s="47">
        <f t="shared" si="3"/>
        <v>57.099999999999994</v>
      </c>
      <c r="I27" s="17">
        <f t="shared" si="1"/>
        <v>54.899999999999991</v>
      </c>
    </row>
    <row r="28" spans="1:16" ht="15.75" x14ac:dyDescent="0.25">
      <c r="A28" s="8">
        <v>23</v>
      </c>
      <c r="B28" s="106" t="s">
        <v>686</v>
      </c>
      <c r="C28" s="6" t="s">
        <v>13</v>
      </c>
      <c r="D28" s="8">
        <v>1039</v>
      </c>
      <c r="E28" s="8">
        <v>0</v>
      </c>
      <c r="F28" s="8">
        <v>1039</v>
      </c>
      <c r="G28" s="8">
        <v>552</v>
      </c>
      <c r="H28" s="47">
        <f t="shared" si="3"/>
        <v>84.42</v>
      </c>
      <c r="I28" s="17">
        <f t="shared" ref="I28:I102" si="4">H28-2.2</f>
        <v>82.22</v>
      </c>
    </row>
    <row r="29" spans="1:16" ht="15.75" x14ac:dyDescent="0.25">
      <c r="A29" s="8">
        <v>24</v>
      </c>
      <c r="B29" s="106" t="s">
        <v>687</v>
      </c>
      <c r="C29" s="6" t="s">
        <v>13</v>
      </c>
      <c r="D29" s="8">
        <v>1300</v>
      </c>
      <c r="E29" s="8">
        <v>0</v>
      </c>
      <c r="F29" s="8">
        <v>1300</v>
      </c>
      <c r="G29" s="8">
        <v>652</v>
      </c>
      <c r="H29" s="47">
        <f t="shared" si="3"/>
        <v>104.08</v>
      </c>
      <c r="I29" s="17">
        <f t="shared" si="4"/>
        <v>101.88</v>
      </c>
    </row>
    <row r="30" spans="1:16" ht="15.75" x14ac:dyDescent="0.25">
      <c r="A30" s="8">
        <v>25</v>
      </c>
      <c r="B30" s="106" t="s">
        <v>688</v>
      </c>
      <c r="C30" s="6" t="s">
        <v>13</v>
      </c>
      <c r="D30" s="8">
        <v>794</v>
      </c>
      <c r="E30" s="8">
        <v>0</v>
      </c>
      <c r="F30" s="8">
        <v>794</v>
      </c>
      <c r="G30" s="8">
        <v>794</v>
      </c>
      <c r="H30" s="47">
        <f t="shared" si="3"/>
        <v>79.400000000000006</v>
      </c>
      <c r="I30" s="17">
        <f t="shared" si="4"/>
        <v>77.2</v>
      </c>
    </row>
    <row r="31" spans="1:16" ht="15.75" x14ac:dyDescent="0.25">
      <c r="A31" s="8">
        <v>26</v>
      </c>
      <c r="B31" s="106" t="s">
        <v>689</v>
      </c>
      <c r="C31" s="6" t="s">
        <v>13</v>
      </c>
      <c r="D31" s="8">
        <v>783</v>
      </c>
      <c r="E31" s="8">
        <v>0</v>
      </c>
      <c r="F31" s="8">
        <v>783</v>
      </c>
      <c r="G31" s="8">
        <v>783</v>
      </c>
      <c r="H31" s="47">
        <f t="shared" si="3"/>
        <v>78.3</v>
      </c>
      <c r="I31" s="17">
        <f t="shared" si="4"/>
        <v>76.099999999999994</v>
      </c>
    </row>
    <row r="32" spans="1:16" ht="15.75" x14ac:dyDescent="0.25">
      <c r="A32" s="8">
        <v>27</v>
      </c>
      <c r="B32" s="106" t="s">
        <v>690</v>
      </c>
      <c r="C32" s="6" t="s">
        <v>13</v>
      </c>
      <c r="D32" s="8">
        <v>1017</v>
      </c>
      <c r="E32" s="8">
        <v>0</v>
      </c>
      <c r="F32" s="8">
        <v>1017</v>
      </c>
      <c r="G32" s="8">
        <v>475</v>
      </c>
      <c r="H32" s="47">
        <f t="shared" si="3"/>
        <v>80.02</v>
      </c>
      <c r="I32" s="17">
        <f t="shared" si="4"/>
        <v>77.819999999999993</v>
      </c>
    </row>
    <row r="33" spans="1:9" s="108" customFormat="1" ht="15.75" x14ac:dyDescent="0.25">
      <c r="A33" s="8">
        <v>28</v>
      </c>
      <c r="B33" s="106" t="s">
        <v>691</v>
      </c>
      <c r="C33" s="6" t="s">
        <v>13</v>
      </c>
      <c r="D33" s="8">
        <v>2980</v>
      </c>
      <c r="E33" s="8">
        <v>0</v>
      </c>
      <c r="F33" s="8">
        <v>2980</v>
      </c>
      <c r="G33" s="8">
        <v>2980</v>
      </c>
      <c r="H33" s="47">
        <f t="shared" si="3"/>
        <v>298</v>
      </c>
      <c r="I33" s="107">
        <f t="shared" si="4"/>
        <v>295.8</v>
      </c>
    </row>
    <row r="34" spans="1:9" ht="15.75" x14ac:dyDescent="0.25">
      <c r="A34" s="8">
        <v>29</v>
      </c>
      <c r="B34" s="106" t="s">
        <v>692</v>
      </c>
      <c r="C34" s="6" t="s">
        <v>13</v>
      </c>
      <c r="D34" s="8">
        <v>541</v>
      </c>
      <c r="E34" s="8">
        <v>0</v>
      </c>
      <c r="F34" s="8">
        <v>541</v>
      </c>
      <c r="G34" s="8">
        <v>541</v>
      </c>
      <c r="H34" s="47">
        <f t="shared" si="3"/>
        <v>54.1</v>
      </c>
      <c r="I34" s="17">
        <f t="shared" si="4"/>
        <v>51.9</v>
      </c>
    </row>
    <row r="35" spans="1:9" ht="15.75" x14ac:dyDescent="0.25">
      <c r="A35" s="8">
        <v>30</v>
      </c>
      <c r="B35" s="106" t="s">
        <v>693</v>
      </c>
      <c r="C35" s="6" t="s">
        <v>13</v>
      </c>
      <c r="D35" s="8">
        <v>686</v>
      </c>
      <c r="E35" s="8">
        <v>0</v>
      </c>
      <c r="F35" s="8">
        <v>686</v>
      </c>
      <c r="G35" s="8">
        <v>0</v>
      </c>
      <c r="H35" s="47">
        <f t="shared" si="3"/>
        <v>41.16</v>
      </c>
      <c r="I35" s="17">
        <f t="shared" si="4"/>
        <v>38.959999999999994</v>
      </c>
    </row>
    <row r="36" spans="1:9" ht="15.75" x14ac:dyDescent="0.25">
      <c r="A36" s="8">
        <v>31</v>
      </c>
      <c r="B36" s="106" t="s">
        <v>694</v>
      </c>
      <c r="C36" s="6" t="s">
        <v>13</v>
      </c>
      <c r="D36" s="8">
        <v>675</v>
      </c>
      <c r="E36" s="8">
        <v>0</v>
      </c>
      <c r="F36" s="8">
        <v>675</v>
      </c>
      <c r="G36" s="8">
        <v>675</v>
      </c>
      <c r="H36" s="47">
        <f t="shared" si="3"/>
        <v>67.5</v>
      </c>
      <c r="I36" s="17">
        <f t="shared" si="4"/>
        <v>65.3</v>
      </c>
    </row>
    <row r="37" spans="1:9" ht="15.75" x14ac:dyDescent="0.25">
      <c r="A37" s="8">
        <v>32</v>
      </c>
      <c r="B37" s="106" t="s">
        <v>695</v>
      </c>
      <c r="C37" s="6" t="s">
        <v>13</v>
      </c>
      <c r="D37" s="8">
        <v>2794</v>
      </c>
      <c r="E37" s="8">
        <v>0</v>
      </c>
      <c r="F37" s="8">
        <v>2794</v>
      </c>
      <c r="G37" s="8">
        <v>2794</v>
      </c>
      <c r="H37" s="47">
        <f t="shared" si="3"/>
        <v>279.39999999999998</v>
      </c>
      <c r="I37" s="17">
        <f t="shared" si="4"/>
        <v>277.2</v>
      </c>
    </row>
    <row r="38" spans="1:9" ht="15.75" x14ac:dyDescent="0.25">
      <c r="A38" s="8">
        <v>33</v>
      </c>
      <c r="B38" s="106" t="s">
        <v>696</v>
      </c>
      <c r="C38" s="6" t="s">
        <v>13</v>
      </c>
      <c r="D38" s="8">
        <v>6735</v>
      </c>
      <c r="E38" s="8">
        <v>1735</v>
      </c>
      <c r="F38" s="8">
        <v>6735</v>
      </c>
      <c r="G38" s="8">
        <v>3333</v>
      </c>
      <c r="H38" s="47">
        <f t="shared" si="3"/>
        <v>554.77</v>
      </c>
      <c r="I38" s="17">
        <f t="shared" si="4"/>
        <v>552.56999999999994</v>
      </c>
    </row>
    <row r="39" spans="1:9" ht="15.75" x14ac:dyDescent="0.25">
      <c r="A39" s="8">
        <v>34</v>
      </c>
      <c r="B39" s="106" t="s">
        <v>697</v>
      </c>
      <c r="C39" s="6" t="s">
        <v>13</v>
      </c>
      <c r="D39" s="8">
        <v>5565</v>
      </c>
      <c r="E39" s="8">
        <v>565</v>
      </c>
      <c r="F39" s="8">
        <v>5565</v>
      </c>
      <c r="G39" s="8">
        <v>5565</v>
      </c>
      <c r="H39" s="47">
        <f t="shared" si="3"/>
        <v>562.15</v>
      </c>
      <c r="I39" s="17">
        <f t="shared" si="4"/>
        <v>559.94999999999993</v>
      </c>
    </row>
    <row r="40" spans="1:9" ht="15.75" x14ac:dyDescent="0.25">
      <c r="A40" s="8">
        <v>35</v>
      </c>
      <c r="B40" s="106" t="s">
        <v>698</v>
      </c>
      <c r="C40" s="6" t="s">
        <v>13</v>
      </c>
      <c r="D40" s="8">
        <v>4124</v>
      </c>
      <c r="E40" s="8">
        <v>0</v>
      </c>
      <c r="F40" s="8">
        <v>4124</v>
      </c>
      <c r="G40" s="8">
        <v>4124</v>
      </c>
      <c r="H40" s="47">
        <f t="shared" si="3"/>
        <v>412.4</v>
      </c>
      <c r="I40" s="17">
        <f t="shared" si="4"/>
        <v>410.2</v>
      </c>
    </row>
    <row r="41" spans="1:9" ht="15.75" x14ac:dyDescent="0.25">
      <c r="A41" s="8">
        <v>36</v>
      </c>
      <c r="B41" s="106" t="s">
        <v>699</v>
      </c>
      <c r="C41" s="6" t="s">
        <v>13</v>
      </c>
      <c r="D41" s="8">
        <v>1096</v>
      </c>
      <c r="E41" s="8">
        <v>0</v>
      </c>
      <c r="F41" s="8">
        <v>599</v>
      </c>
      <c r="G41" s="8">
        <v>599</v>
      </c>
      <c r="H41" s="47">
        <f t="shared" si="3"/>
        <v>59.9</v>
      </c>
      <c r="I41" s="17">
        <f t="shared" si="4"/>
        <v>57.699999999999996</v>
      </c>
    </row>
    <row r="42" spans="1:9" ht="15.75" x14ac:dyDescent="0.25">
      <c r="A42" s="8">
        <v>37</v>
      </c>
      <c r="B42" s="106" t="s">
        <v>700</v>
      </c>
      <c r="C42" s="6" t="s">
        <v>13</v>
      </c>
      <c r="D42" s="8">
        <v>573</v>
      </c>
      <c r="E42" s="8">
        <v>0</v>
      </c>
      <c r="F42" s="8">
        <v>573</v>
      </c>
      <c r="G42" s="8">
        <v>247</v>
      </c>
      <c r="H42" s="47">
        <f t="shared" si="3"/>
        <v>44.26</v>
      </c>
      <c r="I42" s="17">
        <f t="shared" si="4"/>
        <v>42.059999999999995</v>
      </c>
    </row>
    <row r="43" spans="1:9" ht="15.75" x14ac:dyDescent="0.25">
      <c r="A43" s="8">
        <v>38</v>
      </c>
      <c r="B43" s="106" t="s">
        <v>701</v>
      </c>
      <c r="C43" s="6" t="s">
        <v>13</v>
      </c>
      <c r="D43" s="8">
        <v>1217</v>
      </c>
      <c r="E43" s="8">
        <v>0</v>
      </c>
      <c r="F43" s="8">
        <v>1217</v>
      </c>
      <c r="G43" s="8">
        <v>0</v>
      </c>
      <c r="H43" s="47">
        <f t="shared" si="3"/>
        <v>73.02</v>
      </c>
      <c r="I43" s="17">
        <f t="shared" si="4"/>
        <v>70.819999999999993</v>
      </c>
    </row>
    <row r="44" spans="1:9" ht="15.75" x14ac:dyDescent="0.25">
      <c r="A44" s="8">
        <v>39</v>
      </c>
      <c r="B44" s="106" t="s">
        <v>702</v>
      </c>
      <c r="C44" s="6" t="s">
        <v>13</v>
      </c>
      <c r="D44" s="8">
        <v>1220</v>
      </c>
      <c r="E44" s="8">
        <v>0</v>
      </c>
      <c r="F44" s="8">
        <v>670</v>
      </c>
      <c r="G44" s="8">
        <v>670</v>
      </c>
      <c r="H44" s="47">
        <f t="shared" si="3"/>
        <v>67</v>
      </c>
      <c r="I44" s="17">
        <f t="shared" si="4"/>
        <v>64.8</v>
      </c>
    </row>
    <row r="45" spans="1:9" ht="15.75" x14ac:dyDescent="0.25">
      <c r="A45" s="8">
        <v>40</v>
      </c>
      <c r="B45" s="53" t="s">
        <v>703</v>
      </c>
      <c r="C45" s="6" t="s">
        <v>13</v>
      </c>
      <c r="D45" s="33">
        <v>612</v>
      </c>
      <c r="E45" s="8"/>
      <c r="F45" s="33">
        <v>310</v>
      </c>
      <c r="G45" s="117">
        <v>310</v>
      </c>
      <c r="H45" s="47">
        <f>E45*0.01+F45*0.06+G45*0.04</f>
        <v>31</v>
      </c>
      <c r="I45" s="17">
        <f t="shared" si="4"/>
        <v>28.8</v>
      </c>
    </row>
    <row r="46" spans="1:9" ht="15.75" x14ac:dyDescent="0.25">
      <c r="A46" s="8">
        <v>41</v>
      </c>
      <c r="B46" s="53" t="s">
        <v>704</v>
      </c>
      <c r="C46" s="6" t="s">
        <v>13</v>
      </c>
      <c r="D46" s="33">
        <v>628</v>
      </c>
      <c r="E46" s="33"/>
      <c r="F46" s="33">
        <v>628</v>
      </c>
      <c r="G46" s="117">
        <v>628</v>
      </c>
      <c r="H46" s="47">
        <f t="shared" ref="H46:H73" si="5">E46*0.01+F46*0.06+G46*0.04</f>
        <v>62.8</v>
      </c>
      <c r="I46" s="17">
        <f t="shared" si="4"/>
        <v>60.599999999999994</v>
      </c>
    </row>
    <row r="47" spans="1:9" ht="15.75" x14ac:dyDescent="0.25">
      <c r="A47" s="8">
        <v>42</v>
      </c>
      <c r="B47" s="53" t="s">
        <v>705</v>
      </c>
      <c r="C47" s="6" t="s">
        <v>13</v>
      </c>
      <c r="D47" s="33">
        <v>1434</v>
      </c>
      <c r="E47" s="8"/>
      <c r="F47" s="33">
        <v>744</v>
      </c>
      <c r="G47" s="117">
        <v>744</v>
      </c>
      <c r="H47" s="47">
        <f t="shared" si="5"/>
        <v>74.400000000000006</v>
      </c>
      <c r="I47" s="17">
        <f t="shared" si="4"/>
        <v>72.2</v>
      </c>
    </row>
    <row r="48" spans="1:9" ht="15.75" x14ac:dyDescent="0.25">
      <c r="A48" s="8">
        <v>43</v>
      </c>
      <c r="B48" s="189" t="s">
        <v>706</v>
      </c>
      <c r="C48" s="6" t="s">
        <v>13</v>
      </c>
      <c r="D48" s="33">
        <v>3414</v>
      </c>
      <c r="E48" s="33"/>
      <c r="F48" s="33">
        <v>3414</v>
      </c>
      <c r="G48" s="117">
        <v>3414</v>
      </c>
      <c r="H48" s="47">
        <f t="shared" si="5"/>
        <v>341.4</v>
      </c>
      <c r="I48" s="17">
        <f t="shared" si="4"/>
        <v>339.2</v>
      </c>
    </row>
    <row r="49" spans="1:9" ht="15.75" x14ac:dyDescent="0.25">
      <c r="A49" s="8">
        <v>44</v>
      </c>
      <c r="B49" s="53" t="s">
        <v>707</v>
      </c>
      <c r="C49" s="6" t="s">
        <v>13</v>
      </c>
      <c r="D49" s="33">
        <v>2188</v>
      </c>
      <c r="E49" s="8"/>
      <c r="F49" s="33">
        <v>2188</v>
      </c>
      <c r="G49" s="117">
        <v>1189</v>
      </c>
      <c r="H49" s="47">
        <f t="shared" si="5"/>
        <v>178.84</v>
      </c>
      <c r="I49" s="17">
        <f t="shared" si="4"/>
        <v>176.64000000000001</v>
      </c>
    </row>
    <row r="50" spans="1:9" ht="15.75" x14ac:dyDescent="0.25">
      <c r="A50" s="8">
        <v>45</v>
      </c>
      <c r="B50" s="53" t="s">
        <v>708</v>
      </c>
      <c r="C50" s="6" t="s">
        <v>13</v>
      </c>
      <c r="D50" s="33">
        <v>2105</v>
      </c>
      <c r="E50" s="33"/>
      <c r="F50" s="33">
        <v>2105</v>
      </c>
      <c r="G50" s="117">
        <v>2105</v>
      </c>
      <c r="H50" s="47">
        <f t="shared" si="5"/>
        <v>210.5</v>
      </c>
      <c r="I50" s="17">
        <f t="shared" si="4"/>
        <v>208.3</v>
      </c>
    </row>
    <row r="51" spans="1:9" ht="15.75" x14ac:dyDescent="0.25">
      <c r="A51" s="8">
        <v>46</v>
      </c>
      <c r="B51" s="53" t="s">
        <v>709</v>
      </c>
      <c r="C51" s="6" t="s">
        <v>13</v>
      </c>
      <c r="D51" s="33">
        <v>724</v>
      </c>
      <c r="E51" s="8"/>
      <c r="F51" s="33">
        <v>724</v>
      </c>
      <c r="G51" s="117">
        <v>724</v>
      </c>
      <c r="H51" s="47">
        <f t="shared" si="5"/>
        <v>72.400000000000006</v>
      </c>
      <c r="I51" s="17">
        <f t="shared" si="4"/>
        <v>70.2</v>
      </c>
    </row>
    <row r="52" spans="1:9" ht="15.75" x14ac:dyDescent="0.25">
      <c r="A52" s="8">
        <v>47</v>
      </c>
      <c r="B52" s="53" t="s">
        <v>710</v>
      </c>
      <c r="C52" s="6" t="s">
        <v>13</v>
      </c>
      <c r="D52" s="33">
        <v>2954</v>
      </c>
      <c r="E52" s="8"/>
      <c r="F52" s="33">
        <v>1474</v>
      </c>
      <c r="G52" s="117"/>
      <c r="H52" s="47">
        <f t="shared" si="5"/>
        <v>88.44</v>
      </c>
      <c r="I52" s="17">
        <f t="shared" si="4"/>
        <v>86.24</v>
      </c>
    </row>
    <row r="53" spans="1:9" ht="15.75" x14ac:dyDescent="0.25">
      <c r="A53" s="8">
        <v>48</v>
      </c>
      <c r="B53" s="189" t="s">
        <v>711</v>
      </c>
      <c r="C53" s="6" t="s">
        <v>13</v>
      </c>
      <c r="D53" s="33">
        <v>660</v>
      </c>
      <c r="E53" s="8"/>
      <c r="F53" s="33">
        <v>353</v>
      </c>
      <c r="G53" s="117">
        <v>353</v>
      </c>
      <c r="H53" s="47">
        <f t="shared" si="5"/>
        <v>35.299999999999997</v>
      </c>
      <c r="I53" s="17">
        <f t="shared" si="4"/>
        <v>33.099999999999994</v>
      </c>
    </row>
    <row r="54" spans="1:9" ht="15.75" x14ac:dyDescent="0.25">
      <c r="A54" s="8">
        <v>49</v>
      </c>
      <c r="B54" s="53" t="s">
        <v>712</v>
      </c>
      <c r="C54" s="6" t="s">
        <v>13</v>
      </c>
      <c r="D54" s="33">
        <v>2728</v>
      </c>
      <c r="E54" s="8"/>
      <c r="F54" s="33">
        <v>2728</v>
      </c>
      <c r="G54" s="117">
        <v>2728</v>
      </c>
      <c r="H54" s="47">
        <f t="shared" si="5"/>
        <v>272.8</v>
      </c>
      <c r="I54" s="17">
        <f t="shared" si="4"/>
        <v>270.60000000000002</v>
      </c>
    </row>
    <row r="55" spans="1:9" ht="15.75" x14ac:dyDescent="0.25">
      <c r="A55" s="8">
        <v>50</v>
      </c>
      <c r="B55" s="52" t="s">
        <v>713</v>
      </c>
      <c r="C55" s="6" t="s">
        <v>13</v>
      </c>
      <c r="D55" s="33">
        <v>885</v>
      </c>
      <c r="E55" s="8"/>
      <c r="F55" s="33">
        <v>417</v>
      </c>
      <c r="G55" s="117"/>
      <c r="H55" s="47">
        <f t="shared" si="5"/>
        <v>25.02</v>
      </c>
      <c r="I55" s="17">
        <f t="shared" si="4"/>
        <v>22.82</v>
      </c>
    </row>
    <row r="56" spans="1:9" ht="15.75" x14ac:dyDescent="0.25">
      <c r="A56" s="8">
        <v>51</v>
      </c>
      <c r="B56" s="53" t="s">
        <v>714</v>
      </c>
      <c r="C56" s="6" t="s">
        <v>13</v>
      </c>
      <c r="D56" s="33">
        <v>552</v>
      </c>
      <c r="E56" s="8"/>
      <c r="F56" s="33">
        <v>266</v>
      </c>
      <c r="G56" s="117">
        <v>266</v>
      </c>
      <c r="H56" s="47">
        <f t="shared" si="5"/>
        <v>26.6</v>
      </c>
      <c r="I56" s="17">
        <f t="shared" si="4"/>
        <v>24.400000000000002</v>
      </c>
    </row>
    <row r="57" spans="1:9" ht="15.75" x14ac:dyDescent="0.25">
      <c r="A57" s="8">
        <v>52</v>
      </c>
      <c r="B57" s="53" t="s">
        <v>715</v>
      </c>
      <c r="C57" s="6" t="s">
        <v>13</v>
      </c>
      <c r="D57" s="33">
        <v>1413</v>
      </c>
      <c r="E57" s="33"/>
      <c r="F57" s="33">
        <v>1413</v>
      </c>
      <c r="G57" s="117">
        <v>1413</v>
      </c>
      <c r="H57" s="47">
        <f t="shared" si="5"/>
        <v>141.30000000000001</v>
      </c>
      <c r="I57" s="17">
        <f t="shared" si="4"/>
        <v>139.10000000000002</v>
      </c>
    </row>
    <row r="58" spans="1:9" ht="15.75" x14ac:dyDescent="0.25">
      <c r="A58" s="8">
        <v>53</v>
      </c>
      <c r="B58" s="53" t="s">
        <v>716</v>
      </c>
      <c r="C58" s="6" t="s">
        <v>13</v>
      </c>
      <c r="D58" s="33">
        <v>603</v>
      </c>
      <c r="E58" s="8"/>
      <c r="F58" s="33">
        <v>603</v>
      </c>
      <c r="G58" s="117"/>
      <c r="H58" s="47">
        <f t="shared" si="5"/>
        <v>36.18</v>
      </c>
      <c r="I58" s="17">
        <f t="shared" si="4"/>
        <v>33.979999999999997</v>
      </c>
    </row>
    <row r="59" spans="1:9" ht="15.75" x14ac:dyDescent="0.25">
      <c r="A59" s="8">
        <v>54</v>
      </c>
      <c r="B59" s="53" t="s">
        <v>717</v>
      </c>
      <c r="C59" s="6" t="s">
        <v>13</v>
      </c>
      <c r="D59" s="33">
        <v>430</v>
      </c>
      <c r="E59" s="8"/>
      <c r="F59" s="33">
        <v>430</v>
      </c>
      <c r="G59" s="117">
        <v>430</v>
      </c>
      <c r="H59" s="47">
        <f t="shared" si="5"/>
        <v>43</v>
      </c>
      <c r="I59" s="17">
        <f t="shared" si="4"/>
        <v>40.799999999999997</v>
      </c>
    </row>
    <row r="60" spans="1:9" ht="15.75" x14ac:dyDescent="0.25">
      <c r="A60" s="8">
        <v>55</v>
      </c>
      <c r="B60" s="53" t="s">
        <v>718</v>
      </c>
      <c r="C60" s="6" t="s">
        <v>13</v>
      </c>
      <c r="D60" s="33">
        <v>530</v>
      </c>
      <c r="E60" s="8"/>
      <c r="F60" s="33">
        <v>267</v>
      </c>
      <c r="G60" s="117"/>
      <c r="H60" s="47">
        <f t="shared" si="5"/>
        <v>16.02</v>
      </c>
      <c r="I60" s="17">
        <f t="shared" si="4"/>
        <v>13.82</v>
      </c>
    </row>
    <row r="61" spans="1:9" ht="15.75" x14ac:dyDescent="0.25">
      <c r="A61" s="8">
        <v>56</v>
      </c>
      <c r="B61" s="52" t="s">
        <v>719</v>
      </c>
      <c r="C61" s="6" t="s">
        <v>13</v>
      </c>
      <c r="D61" s="33">
        <v>411</v>
      </c>
      <c r="E61" s="8"/>
      <c r="F61" s="33">
        <v>206</v>
      </c>
      <c r="G61" s="117">
        <v>206</v>
      </c>
      <c r="H61" s="47">
        <f t="shared" si="5"/>
        <v>20.6</v>
      </c>
      <c r="I61" s="17">
        <f t="shared" si="4"/>
        <v>18.400000000000002</v>
      </c>
    </row>
    <row r="62" spans="1:9" ht="15.75" x14ac:dyDescent="0.25">
      <c r="A62" s="8">
        <v>57</v>
      </c>
      <c r="B62" s="140" t="s">
        <v>720</v>
      </c>
      <c r="C62" s="6" t="s">
        <v>13</v>
      </c>
      <c r="D62" s="33">
        <v>897</v>
      </c>
      <c r="E62" s="8"/>
      <c r="F62" s="33">
        <v>897</v>
      </c>
      <c r="G62" s="117">
        <v>897</v>
      </c>
      <c r="H62" s="47">
        <f t="shared" si="5"/>
        <v>89.7</v>
      </c>
      <c r="I62" s="17">
        <f t="shared" si="4"/>
        <v>87.5</v>
      </c>
    </row>
    <row r="63" spans="1:9" ht="15.75" x14ac:dyDescent="0.25">
      <c r="A63" s="8">
        <v>58</v>
      </c>
      <c r="B63" s="189" t="s">
        <v>721</v>
      </c>
      <c r="C63" s="6" t="s">
        <v>13</v>
      </c>
      <c r="D63" s="33">
        <v>1304</v>
      </c>
      <c r="E63" s="33"/>
      <c r="F63" s="33">
        <v>1304</v>
      </c>
      <c r="G63" s="117">
        <v>1304</v>
      </c>
      <c r="H63" s="47">
        <f t="shared" si="5"/>
        <v>130.4</v>
      </c>
      <c r="I63" s="17">
        <f t="shared" si="4"/>
        <v>128.20000000000002</v>
      </c>
    </row>
    <row r="64" spans="1:9" ht="15.75" x14ac:dyDescent="0.25">
      <c r="A64" s="8">
        <v>59</v>
      </c>
      <c r="B64" s="190" t="s">
        <v>722</v>
      </c>
      <c r="C64" s="6" t="s">
        <v>13</v>
      </c>
      <c r="D64" s="191">
        <v>821</v>
      </c>
      <c r="E64" s="33"/>
      <c r="F64" s="33">
        <v>821</v>
      </c>
      <c r="G64" s="117">
        <v>442</v>
      </c>
      <c r="H64" s="47">
        <f t="shared" si="5"/>
        <v>66.94</v>
      </c>
      <c r="I64" s="17">
        <f t="shared" si="4"/>
        <v>64.739999999999995</v>
      </c>
    </row>
    <row r="65" spans="1:9" ht="15.75" x14ac:dyDescent="0.25">
      <c r="A65" s="8">
        <v>60</v>
      </c>
      <c r="B65" s="189" t="s">
        <v>723</v>
      </c>
      <c r="C65" s="6" t="s">
        <v>13</v>
      </c>
      <c r="D65" s="33">
        <v>570</v>
      </c>
      <c r="E65" s="33"/>
      <c r="F65" s="33">
        <v>333</v>
      </c>
      <c r="G65" s="117"/>
      <c r="H65" s="47">
        <f t="shared" si="5"/>
        <v>19.98</v>
      </c>
      <c r="I65" s="17">
        <f t="shared" si="4"/>
        <v>17.78</v>
      </c>
    </row>
    <row r="66" spans="1:9" ht="15.75" x14ac:dyDescent="0.25">
      <c r="A66" s="8">
        <v>61</v>
      </c>
      <c r="B66" s="192" t="s">
        <v>724</v>
      </c>
      <c r="C66" s="6" t="s">
        <v>13</v>
      </c>
      <c r="D66" s="33">
        <v>982</v>
      </c>
      <c r="E66" s="8"/>
      <c r="F66" s="33">
        <v>417</v>
      </c>
      <c r="G66" s="117">
        <v>417</v>
      </c>
      <c r="H66" s="47">
        <f t="shared" si="5"/>
        <v>41.7</v>
      </c>
      <c r="I66" s="17">
        <f t="shared" si="4"/>
        <v>39.5</v>
      </c>
    </row>
    <row r="67" spans="1:9" ht="15.75" x14ac:dyDescent="0.25">
      <c r="A67" s="8">
        <v>62</v>
      </c>
      <c r="B67" s="212" t="s">
        <v>929</v>
      </c>
      <c r="C67" s="6" t="s">
        <v>13</v>
      </c>
      <c r="D67" s="33">
        <v>1291</v>
      </c>
      <c r="E67" s="8"/>
      <c r="F67" s="33">
        <v>623</v>
      </c>
      <c r="G67" s="117"/>
      <c r="H67" s="47">
        <f t="shared" si="5"/>
        <v>37.379999999999995</v>
      </c>
      <c r="I67" s="17">
        <f t="shared" si="4"/>
        <v>35.179999999999993</v>
      </c>
    </row>
    <row r="68" spans="1:9" ht="15.75" x14ac:dyDescent="0.25">
      <c r="A68" s="8">
        <v>63</v>
      </c>
      <c r="B68" s="192" t="s">
        <v>725</v>
      </c>
      <c r="C68" s="6" t="s">
        <v>13</v>
      </c>
      <c r="D68" s="33">
        <v>1613</v>
      </c>
      <c r="E68" s="8"/>
      <c r="F68" s="33">
        <v>1613</v>
      </c>
      <c r="G68" s="117">
        <v>1613</v>
      </c>
      <c r="H68" s="47">
        <f t="shared" si="5"/>
        <v>161.30000000000001</v>
      </c>
      <c r="I68" s="17">
        <f t="shared" si="4"/>
        <v>159.10000000000002</v>
      </c>
    </row>
    <row r="69" spans="1:9" ht="15.75" x14ac:dyDescent="0.25">
      <c r="A69" s="8">
        <v>64</v>
      </c>
      <c r="B69" s="192" t="s">
        <v>726</v>
      </c>
      <c r="C69" s="6" t="s">
        <v>13</v>
      </c>
      <c r="D69" s="33">
        <v>752</v>
      </c>
      <c r="E69" s="8"/>
      <c r="F69" s="33">
        <v>752</v>
      </c>
      <c r="G69" s="117">
        <v>378</v>
      </c>
      <c r="H69" s="47">
        <f t="shared" si="5"/>
        <v>60.239999999999995</v>
      </c>
      <c r="I69" s="17">
        <f t="shared" si="4"/>
        <v>58.039999999999992</v>
      </c>
    </row>
    <row r="70" spans="1:9" ht="15.75" x14ac:dyDescent="0.25">
      <c r="A70" s="8">
        <v>65</v>
      </c>
      <c r="B70" s="192" t="s">
        <v>727</v>
      </c>
      <c r="C70" s="6" t="s">
        <v>13</v>
      </c>
      <c r="D70" s="193">
        <v>750</v>
      </c>
      <c r="E70" s="8"/>
      <c r="F70" s="33">
        <v>300</v>
      </c>
      <c r="G70" s="117"/>
      <c r="H70" s="47">
        <f t="shared" si="5"/>
        <v>18</v>
      </c>
      <c r="I70" s="17">
        <f t="shared" si="4"/>
        <v>15.8</v>
      </c>
    </row>
    <row r="71" spans="1:9" ht="15.75" x14ac:dyDescent="0.25">
      <c r="A71" s="8">
        <v>66</v>
      </c>
      <c r="B71" s="189" t="s">
        <v>728</v>
      </c>
      <c r="C71" s="6" t="s">
        <v>13</v>
      </c>
      <c r="D71" s="33">
        <v>496</v>
      </c>
      <c r="E71" s="33"/>
      <c r="F71" s="33">
        <v>496</v>
      </c>
      <c r="G71" s="117">
        <v>496</v>
      </c>
      <c r="H71" s="47">
        <f t="shared" si="5"/>
        <v>49.599999999999994</v>
      </c>
      <c r="I71" s="17">
        <f t="shared" si="4"/>
        <v>47.399999999999991</v>
      </c>
    </row>
    <row r="72" spans="1:9" ht="15.75" x14ac:dyDescent="0.25">
      <c r="A72" s="8">
        <v>67</v>
      </c>
      <c r="B72" s="189" t="s">
        <v>729</v>
      </c>
      <c r="C72" s="6" t="s">
        <v>13</v>
      </c>
      <c r="D72" s="33">
        <v>596</v>
      </c>
      <c r="E72" s="33"/>
      <c r="F72" s="33">
        <v>299</v>
      </c>
      <c r="G72" s="117">
        <v>299</v>
      </c>
      <c r="H72" s="47">
        <f t="shared" si="5"/>
        <v>29.9</v>
      </c>
      <c r="I72" s="17">
        <f t="shared" si="4"/>
        <v>27.7</v>
      </c>
    </row>
    <row r="73" spans="1:9" ht="15.75" x14ac:dyDescent="0.25">
      <c r="A73" s="8">
        <v>68</v>
      </c>
      <c r="B73" s="189" t="s">
        <v>730</v>
      </c>
      <c r="C73" s="6" t="s">
        <v>13</v>
      </c>
      <c r="D73" s="33">
        <v>429</v>
      </c>
      <c r="E73" s="33"/>
      <c r="F73" s="33">
        <v>429</v>
      </c>
      <c r="G73" s="117">
        <v>429</v>
      </c>
      <c r="H73" s="47">
        <f t="shared" si="5"/>
        <v>42.9</v>
      </c>
      <c r="I73" s="17">
        <f t="shared" si="4"/>
        <v>40.699999999999996</v>
      </c>
    </row>
    <row r="74" spans="1:9" ht="15.75" x14ac:dyDescent="0.25">
      <c r="A74" s="8">
        <v>69</v>
      </c>
      <c r="B74" s="7" t="s">
        <v>745</v>
      </c>
      <c r="C74" s="6" t="s">
        <v>13</v>
      </c>
      <c r="D74" s="33">
        <v>1917</v>
      </c>
      <c r="E74" s="8"/>
      <c r="F74" s="8">
        <v>693</v>
      </c>
      <c r="G74" s="8"/>
      <c r="H74" s="44">
        <f>F74*0.06+G74*0.04</f>
        <v>41.58</v>
      </c>
      <c r="I74" s="17">
        <f t="shared" si="4"/>
        <v>39.379999999999995</v>
      </c>
    </row>
    <row r="75" spans="1:9" ht="15.75" x14ac:dyDescent="0.25">
      <c r="A75" s="8">
        <v>70</v>
      </c>
      <c r="B75" s="5" t="s">
        <v>746</v>
      </c>
      <c r="C75" s="8" t="s">
        <v>13</v>
      </c>
      <c r="D75" s="8">
        <v>547</v>
      </c>
      <c r="E75" s="8"/>
      <c r="F75" s="8">
        <v>281</v>
      </c>
      <c r="G75" s="8">
        <v>281</v>
      </c>
      <c r="H75" s="44">
        <f t="shared" ref="H75:H77" si="6">F75*0.06+G75*0.04</f>
        <v>28.1</v>
      </c>
      <c r="I75" s="17">
        <f t="shared" si="4"/>
        <v>25.900000000000002</v>
      </c>
    </row>
    <row r="76" spans="1:9" ht="15.75" x14ac:dyDescent="0.25">
      <c r="A76" s="8">
        <v>71</v>
      </c>
      <c r="B76" s="5" t="s">
        <v>747</v>
      </c>
      <c r="C76" s="8" t="s">
        <v>13</v>
      </c>
      <c r="D76" s="8">
        <v>1236</v>
      </c>
      <c r="E76" s="8"/>
      <c r="F76" s="8">
        <v>493</v>
      </c>
      <c r="G76" s="8"/>
      <c r="H76" s="44">
        <f t="shared" si="6"/>
        <v>29.58</v>
      </c>
      <c r="I76" s="17">
        <f t="shared" si="4"/>
        <v>27.38</v>
      </c>
    </row>
    <row r="77" spans="1:9" ht="15.75" x14ac:dyDescent="0.25">
      <c r="A77" s="8">
        <v>72</v>
      </c>
      <c r="B77" s="5" t="s">
        <v>748</v>
      </c>
      <c r="C77" s="8" t="s">
        <v>13</v>
      </c>
      <c r="D77" s="8">
        <v>660</v>
      </c>
      <c r="E77" s="8"/>
      <c r="F77" s="8">
        <v>415</v>
      </c>
      <c r="G77" s="8">
        <v>415</v>
      </c>
      <c r="H77" s="44">
        <f t="shared" si="6"/>
        <v>41.5</v>
      </c>
      <c r="I77" s="17">
        <f t="shared" si="4"/>
        <v>39.299999999999997</v>
      </c>
    </row>
    <row r="78" spans="1:9" ht="15.75" x14ac:dyDescent="0.25">
      <c r="A78" s="8">
        <v>73</v>
      </c>
      <c r="B78" s="5" t="s">
        <v>757</v>
      </c>
      <c r="C78" s="8" t="s">
        <v>13</v>
      </c>
      <c r="D78" s="8">
        <v>4866</v>
      </c>
      <c r="E78" s="181"/>
      <c r="F78" s="8">
        <v>4866</v>
      </c>
      <c r="G78" s="8">
        <v>4866</v>
      </c>
      <c r="H78" s="47">
        <f t="shared" ref="H78" si="7">E78*0.01+F78*0.06+G78*0.04</f>
        <v>486.6</v>
      </c>
      <c r="I78" s="17">
        <f t="shared" si="4"/>
        <v>484.40000000000003</v>
      </c>
    </row>
    <row r="79" spans="1:9" ht="15.75" x14ac:dyDescent="0.25">
      <c r="A79" s="8">
        <v>74</v>
      </c>
      <c r="B79" s="198" t="s">
        <v>776</v>
      </c>
      <c r="C79" s="8" t="s">
        <v>13</v>
      </c>
      <c r="D79" s="197">
        <v>879</v>
      </c>
      <c r="E79" s="204"/>
      <c r="F79" s="202">
        <v>560</v>
      </c>
      <c r="G79" s="203">
        <v>560</v>
      </c>
      <c r="H79" s="97">
        <f>F79*0.06+G79*0.04</f>
        <v>56</v>
      </c>
      <c r="I79" s="17">
        <f t="shared" si="4"/>
        <v>53.8</v>
      </c>
    </row>
    <row r="80" spans="1:9" ht="15.75" x14ac:dyDescent="0.25">
      <c r="A80" s="8">
        <v>75</v>
      </c>
      <c r="B80" s="198" t="s">
        <v>777</v>
      </c>
      <c r="C80" s="8" t="s">
        <v>13</v>
      </c>
      <c r="D80" s="16">
        <v>489</v>
      </c>
      <c r="E80" s="202"/>
      <c r="F80" s="204">
        <v>249</v>
      </c>
      <c r="G80" s="205">
        <v>249</v>
      </c>
      <c r="H80" s="97">
        <f t="shared" ref="H80:H105" si="8">F80*0.06+G80*0.04</f>
        <v>24.9</v>
      </c>
      <c r="I80" s="17">
        <f t="shared" si="4"/>
        <v>22.7</v>
      </c>
    </row>
    <row r="81" spans="1:9" ht="15.75" x14ac:dyDescent="0.25">
      <c r="A81" s="8">
        <v>76</v>
      </c>
      <c r="B81" s="198" t="s">
        <v>778</v>
      </c>
      <c r="C81" s="8" t="s">
        <v>13</v>
      </c>
      <c r="D81" s="16">
        <v>1273</v>
      </c>
      <c r="E81" s="16"/>
      <c r="F81" s="16">
        <v>700</v>
      </c>
      <c r="G81" s="144">
        <v>700</v>
      </c>
      <c r="H81" s="97">
        <f t="shared" si="8"/>
        <v>70</v>
      </c>
      <c r="I81" s="17">
        <f t="shared" si="4"/>
        <v>67.8</v>
      </c>
    </row>
    <row r="82" spans="1:9" ht="15.75" x14ac:dyDescent="0.25">
      <c r="A82" s="8">
        <v>77</v>
      </c>
      <c r="B82" s="198" t="s">
        <v>779</v>
      </c>
      <c r="C82" s="8" t="s">
        <v>13</v>
      </c>
      <c r="D82" s="16">
        <v>659</v>
      </c>
      <c r="E82" s="145"/>
      <c r="F82" s="16">
        <v>299</v>
      </c>
      <c r="G82" s="144"/>
      <c r="H82" s="97">
        <f t="shared" si="8"/>
        <v>17.939999999999998</v>
      </c>
      <c r="I82" s="17">
        <f t="shared" si="4"/>
        <v>15.739999999999998</v>
      </c>
    </row>
    <row r="83" spans="1:9" ht="15.75" x14ac:dyDescent="0.25">
      <c r="A83" s="8">
        <v>78</v>
      </c>
      <c r="B83" s="198" t="s">
        <v>780</v>
      </c>
      <c r="C83" s="8" t="s">
        <v>13</v>
      </c>
      <c r="D83" s="16">
        <v>856</v>
      </c>
      <c r="E83" s="145"/>
      <c r="F83" s="16">
        <v>430</v>
      </c>
      <c r="G83" s="144">
        <v>430</v>
      </c>
      <c r="H83" s="97">
        <f t="shared" si="8"/>
        <v>43</v>
      </c>
      <c r="I83" s="17">
        <f t="shared" si="4"/>
        <v>40.799999999999997</v>
      </c>
    </row>
    <row r="84" spans="1:9" ht="15.75" x14ac:dyDescent="0.25">
      <c r="A84" s="8">
        <v>79</v>
      </c>
      <c r="B84" s="198" t="s">
        <v>781</v>
      </c>
      <c r="C84" s="8" t="s">
        <v>13</v>
      </c>
      <c r="D84" s="16">
        <v>3210</v>
      </c>
      <c r="E84" s="145"/>
      <c r="F84" s="16">
        <v>1800</v>
      </c>
      <c r="G84" s="144">
        <v>1800</v>
      </c>
      <c r="H84" s="97">
        <f t="shared" si="8"/>
        <v>180</v>
      </c>
      <c r="I84" s="17">
        <f t="shared" si="4"/>
        <v>177.8</v>
      </c>
    </row>
    <row r="85" spans="1:9" ht="15.75" x14ac:dyDescent="0.25">
      <c r="A85" s="8">
        <v>80</v>
      </c>
      <c r="B85" s="199" t="s">
        <v>782</v>
      </c>
      <c r="C85" s="8" t="s">
        <v>13</v>
      </c>
      <c r="D85" s="16">
        <v>401</v>
      </c>
      <c r="E85" s="145"/>
      <c r="F85" s="16">
        <v>401</v>
      </c>
      <c r="G85" s="144">
        <v>200</v>
      </c>
      <c r="H85" s="97">
        <f t="shared" si="8"/>
        <v>32.06</v>
      </c>
      <c r="I85" s="17">
        <f t="shared" si="4"/>
        <v>29.860000000000003</v>
      </c>
    </row>
    <row r="86" spans="1:9" ht="15.75" x14ac:dyDescent="0.25">
      <c r="A86" s="8">
        <v>81</v>
      </c>
      <c r="B86" s="199" t="s">
        <v>783</v>
      </c>
      <c r="C86" s="70" t="s">
        <v>13</v>
      </c>
      <c r="D86" s="16">
        <v>1070</v>
      </c>
      <c r="E86" s="145"/>
      <c r="F86" s="16">
        <v>1070</v>
      </c>
      <c r="G86" s="144">
        <v>504</v>
      </c>
      <c r="H86" s="97">
        <f t="shared" si="8"/>
        <v>84.36</v>
      </c>
      <c r="I86" s="17">
        <f t="shared" si="4"/>
        <v>82.16</v>
      </c>
    </row>
    <row r="87" spans="1:9" ht="15.75" x14ac:dyDescent="0.25">
      <c r="A87" s="8">
        <v>82</v>
      </c>
      <c r="B87" s="198" t="s">
        <v>784</v>
      </c>
      <c r="C87" s="8" t="s">
        <v>13</v>
      </c>
      <c r="D87" s="16">
        <v>942</v>
      </c>
      <c r="E87" s="145"/>
      <c r="F87" s="16">
        <v>942</v>
      </c>
      <c r="G87" s="144">
        <v>465</v>
      </c>
      <c r="H87" s="97">
        <f t="shared" si="8"/>
        <v>75.12</v>
      </c>
      <c r="I87" s="17">
        <f t="shared" si="4"/>
        <v>72.92</v>
      </c>
    </row>
    <row r="88" spans="1:9" ht="15.75" x14ac:dyDescent="0.25">
      <c r="A88" s="8">
        <v>83</v>
      </c>
      <c r="B88" s="198" t="s">
        <v>785</v>
      </c>
      <c r="C88" s="8" t="s">
        <v>13</v>
      </c>
      <c r="D88" s="16">
        <v>755</v>
      </c>
      <c r="E88" s="145"/>
      <c r="F88" s="16">
        <v>755</v>
      </c>
      <c r="G88" s="144">
        <v>294</v>
      </c>
      <c r="H88" s="97">
        <f t="shared" si="8"/>
        <v>57.059999999999995</v>
      </c>
      <c r="I88" s="17">
        <f t="shared" si="4"/>
        <v>54.859999999999992</v>
      </c>
    </row>
    <row r="89" spans="1:9" ht="15.75" x14ac:dyDescent="0.25">
      <c r="A89" s="8">
        <v>84</v>
      </c>
      <c r="B89" s="198" t="s">
        <v>786</v>
      </c>
      <c r="C89" s="8" t="s">
        <v>13</v>
      </c>
      <c r="D89" s="16">
        <v>941</v>
      </c>
      <c r="E89" s="145"/>
      <c r="F89" s="16">
        <v>492</v>
      </c>
      <c r="G89" s="144">
        <v>492</v>
      </c>
      <c r="H89" s="97">
        <f t="shared" si="8"/>
        <v>49.2</v>
      </c>
      <c r="I89" s="17">
        <f t="shared" si="4"/>
        <v>47</v>
      </c>
    </row>
    <row r="90" spans="1:9" ht="15.75" x14ac:dyDescent="0.25">
      <c r="A90" s="8">
        <v>85</v>
      </c>
      <c r="B90" s="198" t="s">
        <v>787</v>
      </c>
      <c r="C90" s="8" t="s">
        <v>13</v>
      </c>
      <c r="D90" s="16">
        <v>1504</v>
      </c>
      <c r="E90" s="145"/>
      <c r="F90" s="16">
        <v>705</v>
      </c>
      <c r="G90" s="144"/>
      <c r="H90" s="97">
        <f t="shared" si="8"/>
        <v>42.3</v>
      </c>
      <c r="I90" s="17">
        <f t="shared" si="4"/>
        <v>40.099999999999994</v>
      </c>
    </row>
    <row r="91" spans="1:9" ht="15.75" x14ac:dyDescent="0.25">
      <c r="A91" s="8">
        <v>86</v>
      </c>
      <c r="B91" s="198" t="s">
        <v>788</v>
      </c>
      <c r="C91" s="8" t="s">
        <v>13</v>
      </c>
      <c r="D91" s="16">
        <v>729</v>
      </c>
      <c r="E91" s="16"/>
      <c r="F91" s="16">
        <v>729</v>
      </c>
      <c r="G91" s="144">
        <v>388</v>
      </c>
      <c r="H91" s="97">
        <f t="shared" si="8"/>
        <v>59.259999999999991</v>
      </c>
      <c r="I91" s="17">
        <f t="shared" si="4"/>
        <v>57.059999999999988</v>
      </c>
    </row>
    <row r="92" spans="1:9" ht="15.75" x14ac:dyDescent="0.25">
      <c r="A92" s="8">
        <v>87</v>
      </c>
      <c r="B92" s="198" t="s">
        <v>789</v>
      </c>
      <c r="C92" s="8" t="s">
        <v>13</v>
      </c>
      <c r="D92" s="16">
        <v>565</v>
      </c>
      <c r="E92" s="16"/>
      <c r="F92" s="16">
        <v>565</v>
      </c>
      <c r="G92" s="144">
        <v>565</v>
      </c>
      <c r="H92" s="97">
        <f t="shared" si="8"/>
        <v>56.5</v>
      </c>
      <c r="I92" s="17">
        <f t="shared" si="4"/>
        <v>54.3</v>
      </c>
    </row>
    <row r="93" spans="1:9" ht="15.75" x14ac:dyDescent="0.25">
      <c r="A93" s="8">
        <v>88</v>
      </c>
      <c r="B93" s="200" t="s">
        <v>790</v>
      </c>
      <c r="C93" s="8" t="s">
        <v>13</v>
      </c>
      <c r="D93" s="16">
        <v>1410</v>
      </c>
      <c r="E93" s="16"/>
      <c r="F93" s="16">
        <v>732</v>
      </c>
      <c r="G93" s="144"/>
      <c r="H93" s="97">
        <f t="shared" si="8"/>
        <v>43.92</v>
      </c>
      <c r="I93" s="17">
        <f t="shared" si="4"/>
        <v>41.72</v>
      </c>
    </row>
    <row r="94" spans="1:9" ht="15.75" x14ac:dyDescent="0.25">
      <c r="A94" s="8">
        <v>89</v>
      </c>
      <c r="B94" s="201" t="s">
        <v>791</v>
      </c>
      <c r="C94" s="8" t="s">
        <v>13</v>
      </c>
      <c r="D94" s="145">
        <v>460</v>
      </c>
      <c r="E94" s="145"/>
      <c r="F94" s="146">
        <v>420</v>
      </c>
      <c r="G94" s="147"/>
      <c r="H94" s="97">
        <f t="shared" si="8"/>
        <v>25.2</v>
      </c>
      <c r="I94" s="17">
        <f t="shared" si="4"/>
        <v>23</v>
      </c>
    </row>
    <row r="95" spans="1:9" ht="15.75" x14ac:dyDescent="0.25">
      <c r="A95" s="8">
        <v>90</v>
      </c>
      <c r="B95" s="45" t="s">
        <v>792</v>
      </c>
      <c r="C95" s="8" t="s">
        <v>13</v>
      </c>
      <c r="D95" s="145">
        <v>6219</v>
      </c>
      <c r="E95" s="204"/>
      <c r="F95" s="204">
        <v>6219</v>
      </c>
      <c r="G95" s="147">
        <v>4567</v>
      </c>
      <c r="H95" s="97">
        <f t="shared" si="8"/>
        <v>555.81999999999994</v>
      </c>
      <c r="I95" s="17">
        <f>H95-4.4</f>
        <v>551.41999999999996</v>
      </c>
    </row>
    <row r="96" spans="1:9" ht="15.75" x14ac:dyDescent="0.25">
      <c r="A96" s="8">
        <v>91</v>
      </c>
      <c r="B96" s="143" t="s">
        <v>793</v>
      </c>
      <c r="C96" s="8" t="s">
        <v>13</v>
      </c>
      <c r="D96" s="145">
        <v>402</v>
      </c>
      <c r="E96" s="204"/>
      <c r="F96" s="204">
        <v>402</v>
      </c>
      <c r="G96" s="147">
        <v>300</v>
      </c>
      <c r="H96" s="97">
        <f t="shared" si="8"/>
        <v>36.119999999999997</v>
      </c>
      <c r="I96" s="17">
        <f t="shared" si="4"/>
        <v>33.919999999999995</v>
      </c>
    </row>
    <row r="97" spans="1:9" ht="15.75" x14ac:dyDescent="0.25">
      <c r="A97" s="8">
        <v>92</v>
      </c>
      <c r="B97" s="143" t="s">
        <v>794</v>
      </c>
      <c r="C97" s="8" t="s">
        <v>13</v>
      </c>
      <c r="D97" s="145">
        <v>933</v>
      </c>
      <c r="E97" s="145"/>
      <c r="F97" s="146">
        <v>494</v>
      </c>
      <c r="G97" s="147">
        <v>494</v>
      </c>
      <c r="H97" s="97">
        <f t="shared" si="8"/>
        <v>49.400000000000006</v>
      </c>
      <c r="I97" s="17">
        <f t="shared" si="4"/>
        <v>47.2</v>
      </c>
    </row>
    <row r="98" spans="1:9" ht="15.75" x14ac:dyDescent="0.25">
      <c r="A98" s="8">
        <v>93</v>
      </c>
      <c r="B98" s="143" t="s">
        <v>795</v>
      </c>
      <c r="C98" s="8" t="s">
        <v>13</v>
      </c>
      <c r="D98" s="145">
        <v>450</v>
      </c>
      <c r="E98" s="145"/>
      <c r="F98" s="145">
        <v>450</v>
      </c>
      <c r="G98" s="147">
        <v>450</v>
      </c>
      <c r="H98" s="97">
        <f t="shared" si="8"/>
        <v>45</v>
      </c>
      <c r="I98" s="17">
        <f t="shared" si="4"/>
        <v>42.8</v>
      </c>
    </row>
    <row r="99" spans="1:9" ht="15.75" x14ac:dyDescent="0.25">
      <c r="A99" s="8">
        <v>94</v>
      </c>
      <c r="B99" s="143" t="s">
        <v>796</v>
      </c>
      <c r="C99" s="8" t="s">
        <v>13</v>
      </c>
      <c r="D99" s="145">
        <v>440</v>
      </c>
      <c r="E99" s="145"/>
      <c r="F99" s="145">
        <v>440</v>
      </c>
      <c r="G99" s="147">
        <v>230</v>
      </c>
      <c r="H99" s="97">
        <f t="shared" si="8"/>
        <v>35.6</v>
      </c>
      <c r="I99" s="17">
        <f t="shared" si="4"/>
        <v>33.4</v>
      </c>
    </row>
    <row r="100" spans="1:9" ht="15.75" x14ac:dyDescent="0.25">
      <c r="A100" s="8">
        <v>95</v>
      </c>
      <c r="B100" s="143" t="s">
        <v>797</v>
      </c>
      <c r="C100" s="8" t="s">
        <v>13</v>
      </c>
      <c r="D100" s="145">
        <v>814</v>
      </c>
      <c r="E100" s="145"/>
      <c r="F100" s="145">
        <v>814</v>
      </c>
      <c r="G100" s="147">
        <v>412</v>
      </c>
      <c r="H100" s="97">
        <f t="shared" si="8"/>
        <v>65.319999999999993</v>
      </c>
      <c r="I100" s="17">
        <f t="shared" si="4"/>
        <v>63.11999999999999</v>
      </c>
    </row>
    <row r="101" spans="1:9" ht="15.75" x14ac:dyDescent="0.25">
      <c r="A101" s="8">
        <v>96</v>
      </c>
      <c r="B101" s="143" t="s">
        <v>798</v>
      </c>
      <c r="C101" s="8" t="s">
        <v>13</v>
      </c>
      <c r="D101" s="145">
        <v>1913</v>
      </c>
      <c r="E101" s="145"/>
      <c r="F101" s="145">
        <v>1913</v>
      </c>
      <c r="G101" s="147">
        <v>1913</v>
      </c>
      <c r="H101" s="97">
        <f t="shared" si="8"/>
        <v>191.3</v>
      </c>
      <c r="I101" s="17">
        <f t="shared" si="4"/>
        <v>189.10000000000002</v>
      </c>
    </row>
    <row r="102" spans="1:9" ht="15.75" x14ac:dyDescent="0.25">
      <c r="A102" s="8">
        <v>97</v>
      </c>
      <c r="B102" s="45" t="s">
        <v>799</v>
      </c>
      <c r="C102" s="8" t="s">
        <v>13</v>
      </c>
      <c r="D102" s="145">
        <v>3650</v>
      </c>
      <c r="E102" s="145"/>
      <c r="F102" s="145">
        <v>3650</v>
      </c>
      <c r="G102" s="147">
        <v>3650</v>
      </c>
      <c r="H102" s="97">
        <f t="shared" si="8"/>
        <v>365</v>
      </c>
      <c r="I102" s="17">
        <f t="shared" si="4"/>
        <v>362.8</v>
      </c>
    </row>
    <row r="103" spans="1:9" ht="15.75" x14ac:dyDescent="0.25">
      <c r="A103" s="8">
        <v>98</v>
      </c>
      <c r="B103" s="45" t="s">
        <v>800</v>
      </c>
      <c r="C103" s="8" t="s">
        <v>13</v>
      </c>
      <c r="D103" s="145">
        <v>578</v>
      </c>
      <c r="E103" s="16"/>
      <c r="F103" s="16">
        <v>281</v>
      </c>
      <c r="G103" s="147">
        <v>281</v>
      </c>
      <c r="H103" s="97">
        <f t="shared" si="8"/>
        <v>28.1</v>
      </c>
      <c r="I103" s="17">
        <f t="shared" ref="I103:I105" si="9">H103-2.2</f>
        <v>25.900000000000002</v>
      </c>
    </row>
    <row r="104" spans="1:9" ht="15.75" x14ac:dyDescent="0.25">
      <c r="A104" s="8">
        <v>99</v>
      </c>
      <c r="B104" s="45" t="s">
        <v>801</v>
      </c>
      <c r="C104" s="8" t="s">
        <v>13</v>
      </c>
      <c r="D104" s="148">
        <v>1584</v>
      </c>
      <c r="E104" s="16"/>
      <c r="F104" s="16">
        <v>1584</v>
      </c>
      <c r="G104" s="147">
        <v>1584</v>
      </c>
      <c r="H104" s="97">
        <f t="shared" si="8"/>
        <v>158.39999999999998</v>
      </c>
      <c r="I104" s="17">
        <f t="shared" si="9"/>
        <v>156.19999999999999</v>
      </c>
    </row>
    <row r="105" spans="1:9" ht="15.75" x14ac:dyDescent="0.25">
      <c r="A105" s="8">
        <v>100</v>
      </c>
      <c r="B105" s="45" t="s">
        <v>802</v>
      </c>
      <c r="C105" s="70" t="s">
        <v>13</v>
      </c>
      <c r="D105" s="16">
        <v>1211</v>
      </c>
      <c r="E105" s="16"/>
      <c r="F105" s="16">
        <v>559</v>
      </c>
      <c r="G105" s="147">
        <v>559</v>
      </c>
      <c r="H105" s="97">
        <f t="shared" si="8"/>
        <v>55.9</v>
      </c>
      <c r="I105" s="17">
        <f t="shared" si="9"/>
        <v>53.699999999999996</v>
      </c>
    </row>
    <row r="106" spans="1:9" ht="28.5" customHeight="1" x14ac:dyDescent="0.25">
      <c r="A106" s="215" t="s">
        <v>18</v>
      </c>
      <c r="B106" s="216"/>
      <c r="C106" s="217"/>
      <c r="D106" s="188">
        <f t="shared" ref="D106:H106" si="10">SUM(D6:D105)</f>
        <v>151754</v>
      </c>
      <c r="E106" s="188">
        <f t="shared" si="10"/>
        <v>13700</v>
      </c>
      <c r="F106" s="188">
        <f t="shared" si="10"/>
        <v>129833</v>
      </c>
      <c r="G106" s="188">
        <f t="shared" si="10"/>
        <v>84839</v>
      </c>
      <c r="H106" s="29">
        <f t="shared" si="10"/>
        <v>11381.640000000001</v>
      </c>
      <c r="I106" s="17">
        <f>SUM(I6:I105)</f>
        <v>11157.239999999996</v>
      </c>
    </row>
    <row r="107" spans="1:9" ht="20.25" customHeight="1" x14ac:dyDescent="0.25">
      <c r="A107" s="214"/>
      <c r="B107" s="214"/>
      <c r="C107" s="214"/>
      <c r="D107" s="214"/>
      <c r="E107" s="214"/>
      <c r="F107" s="214"/>
      <c r="G107" s="214"/>
      <c r="H107" s="214"/>
      <c r="I107" s="214"/>
    </row>
    <row r="108" spans="1:9" ht="18" customHeight="1" x14ac:dyDescent="0.25">
      <c r="A108" s="214"/>
      <c r="B108" s="214"/>
      <c r="C108" s="214"/>
      <c r="D108" s="214"/>
      <c r="E108" s="214"/>
      <c r="F108" s="214"/>
      <c r="G108" s="214"/>
      <c r="H108" s="214"/>
      <c r="I108" s="214"/>
    </row>
  </sheetData>
  <mergeCells count="3">
    <mergeCell ref="A3:I4"/>
    <mergeCell ref="A106:C106"/>
    <mergeCell ref="A107:I108"/>
  </mergeCells>
  <conditionalFormatting sqref="B78">
    <cfRule type="duplicateValues" dxfId="62" priority="14"/>
  </conditionalFormatting>
  <conditionalFormatting sqref="B78">
    <cfRule type="duplicateValues" dxfId="61" priority="15"/>
  </conditionalFormatting>
  <conditionalFormatting sqref="B78">
    <cfRule type="duplicateValues" dxfId="60" priority="16"/>
  </conditionalFormatting>
  <conditionalFormatting sqref="B78">
    <cfRule type="duplicateValues" dxfId="59" priority="17"/>
    <cfRule type="duplicateValues" dxfId="58" priority="18"/>
  </conditionalFormatting>
  <conditionalFormatting sqref="B78">
    <cfRule type="duplicateValues" dxfId="57" priority="19"/>
  </conditionalFormatting>
  <conditionalFormatting sqref="B109:B1048576 B1:B2 B5:B32 B43:B64 B34:B39 B105 B79:B103 B66:B77">
    <cfRule type="duplicateValues" dxfId="56" priority="1572"/>
  </conditionalFormatting>
  <conditionalFormatting sqref="B109:B1048576 B43:B64 B1:B32 B34:B39 B105:B106 B79:B103 B66:B77">
    <cfRule type="duplicateValues" dxfId="55" priority="1582"/>
    <cfRule type="duplicateValues" dxfId="54" priority="1583"/>
  </conditionalFormatting>
  <conditionalFormatting sqref="B40:B42">
    <cfRule type="duplicateValues" dxfId="53" priority="1600"/>
  </conditionalFormatting>
  <conditionalFormatting sqref="B40:B42">
    <cfRule type="duplicateValues" dxfId="52" priority="1602"/>
    <cfRule type="duplicateValues" dxfId="51" priority="1603"/>
  </conditionalFormatting>
  <conditionalFormatting sqref="B109:B1048576 B34:B64 B1:B32 B105:B106 B79:B103 B66:B77">
    <cfRule type="duplicateValues" dxfId="50" priority="1604"/>
    <cfRule type="duplicateValues" dxfId="49" priority="1605"/>
  </conditionalFormatting>
  <conditionalFormatting sqref="B33">
    <cfRule type="duplicateValues" dxfId="48" priority="1620"/>
  </conditionalFormatting>
  <conditionalFormatting sqref="B33">
    <cfRule type="duplicateValues" dxfId="47" priority="1622"/>
    <cfRule type="duplicateValues" dxfId="46" priority="1623"/>
  </conditionalFormatting>
  <conditionalFormatting sqref="B109:B1048576 B1:B64 B105:B106 B79:B103 B66:B77">
    <cfRule type="duplicateValues" dxfId="45" priority="1625"/>
  </conditionalFormatting>
  <conditionalFormatting sqref="B65">
    <cfRule type="duplicateValues" dxfId="44" priority="1632"/>
  </conditionalFormatting>
  <conditionalFormatting sqref="B104">
    <cfRule type="duplicateValues" dxfId="43" priority="1633"/>
  </conditionalFormatting>
  <conditionalFormatting sqref="B104">
    <cfRule type="duplicateValues" dxfId="42" priority="1636"/>
    <cfRule type="duplicateValues" dxfId="41" priority="1637"/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"/>
  <sheetViews>
    <sheetView workbookViewId="0">
      <selection activeCell="H17" sqref="H17"/>
    </sheetView>
  </sheetViews>
  <sheetFormatPr defaultRowHeight="15" x14ac:dyDescent="0.25"/>
  <cols>
    <col min="1" max="1" width="5.42578125" customWidth="1"/>
    <col min="2" max="2" width="19.85546875" customWidth="1"/>
    <col min="3" max="3" width="7.85546875" style="1" bestFit="1" customWidth="1"/>
    <col min="4" max="4" width="8.28515625" style="1" bestFit="1" customWidth="1"/>
    <col min="5" max="7" width="6.5703125" style="1" bestFit="1" customWidth="1"/>
    <col min="8" max="8" width="11.7109375" style="9" bestFit="1" customWidth="1"/>
    <col min="9" max="9" width="12.85546875" customWidth="1"/>
  </cols>
  <sheetData>
    <row r="2" spans="1:9" ht="15" customHeight="1" x14ac:dyDescent="0.25">
      <c r="A2" s="214" t="s">
        <v>38</v>
      </c>
      <c r="B2" s="214"/>
      <c r="C2" s="214"/>
      <c r="D2" s="214"/>
      <c r="E2" s="214"/>
      <c r="F2" s="214"/>
      <c r="G2" s="214"/>
      <c r="H2" s="214"/>
      <c r="I2" s="214"/>
    </row>
    <row r="3" spans="1:9" ht="27.75" customHeight="1" x14ac:dyDescent="0.25">
      <c r="A3" s="214"/>
      <c r="B3" s="214"/>
      <c r="C3" s="214"/>
      <c r="D3" s="214"/>
      <c r="E3" s="214"/>
      <c r="F3" s="214"/>
      <c r="G3" s="214"/>
      <c r="H3" s="214"/>
      <c r="I3" s="214"/>
    </row>
    <row r="4" spans="1:9" ht="47.25" x14ac:dyDescent="0.25">
      <c r="A4" s="13" t="s">
        <v>0</v>
      </c>
      <c r="B4" s="10" t="s">
        <v>1</v>
      </c>
      <c r="C4" s="10" t="s">
        <v>2</v>
      </c>
      <c r="D4" s="13" t="s">
        <v>3</v>
      </c>
      <c r="E4" s="13">
        <v>0.01</v>
      </c>
      <c r="F4" s="13">
        <v>0.06</v>
      </c>
      <c r="G4" s="13">
        <v>0.04</v>
      </c>
      <c r="H4" s="14" t="s">
        <v>26</v>
      </c>
      <c r="I4" s="30" t="s">
        <v>5</v>
      </c>
    </row>
    <row r="5" spans="1:9" s="82" customFormat="1" ht="18.75" customHeight="1" x14ac:dyDescent="0.25">
      <c r="A5" s="25">
        <v>1</v>
      </c>
      <c r="B5" s="85" t="s">
        <v>27</v>
      </c>
      <c r="C5" s="77" t="s">
        <v>16</v>
      </c>
      <c r="D5" s="93">
        <v>39500</v>
      </c>
      <c r="E5" s="93">
        <v>34500</v>
      </c>
      <c r="F5" s="93">
        <v>39500</v>
      </c>
      <c r="G5" s="93">
        <v>39500</v>
      </c>
      <c r="H5" s="94">
        <f>E5*0.01+F5*0.06+G5*0.04</f>
        <v>4295</v>
      </c>
      <c r="I5" s="17">
        <f>H5-11</f>
        <v>4284</v>
      </c>
    </row>
    <row r="6" spans="1:9" ht="27.75" customHeight="1" x14ac:dyDescent="0.25">
      <c r="A6" s="215" t="s">
        <v>18</v>
      </c>
      <c r="B6" s="216"/>
      <c r="C6" s="217"/>
      <c r="D6" s="31">
        <f t="shared" ref="D6:H6" si="0">SUM(D5)</f>
        <v>39500</v>
      </c>
      <c r="E6" s="31">
        <f t="shared" si="0"/>
        <v>34500</v>
      </c>
      <c r="F6" s="31">
        <f t="shared" si="0"/>
        <v>39500</v>
      </c>
      <c r="G6" s="31">
        <f t="shared" si="0"/>
        <v>39500</v>
      </c>
      <c r="H6" s="32">
        <f t="shared" si="0"/>
        <v>4295</v>
      </c>
      <c r="I6" s="17">
        <f>SUM(I5)</f>
        <v>4284</v>
      </c>
    </row>
  </sheetData>
  <mergeCells count="2">
    <mergeCell ref="A6:C6"/>
    <mergeCell ref="A2:I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44"/>
  <sheetViews>
    <sheetView workbookViewId="0">
      <selection activeCell="M12" sqref="M12"/>
    </sheetView>
  </sheetViews>
  <sheetFormatPr defaultRowHeight="15" x14ac:dyDescent="0.25"/>
  <cols>
    <col min="1" max="1" width="6.5703125" customWidth="1"/>
    <col min="2" max="2" width="28.140625" customWidth="1"/>
    <col min="3" max="3" width="7.85546875" style="1" bestFit="1" customWidth="1"/>
    <col min="4" max="4" width="8.28515625" style="1" bestFit="1" customWidth="1"/>
    <col min="5" max="5" width="5.42578125" style="1" customWidth="1"/>
    <col min="6" max="7" width="6" style="1" bestFit="1" customWidth="1"/>
    <col min="8" max="8" width="12" style="1" bestFit="1" customWidth="1"/>
    <col min="9" max="9" width="13.42578125" customWidth="1"/>
  </cols>
  <sheetData>
    <row r="3" spans="1:9" ht="15" customHeight="1" x14ac:dyDescent="0.25">
      <c r="A3" s="214" t="s">
        <v>39</v>
      </c>
      <c r="B3" s="214"/>
      <c r="C3" s="214"/>
      <c r="D3" s="214"/>
      <c r="E3" s="214"/>
      <c r="F3" s="214"/>
      <c r="G3" s="214"/>
      <c r="H3" s="214"/>
      <c r="I3" s="214"/>
    </row>
    <row r="4" spans="1:9" ht="24" customHeight="1" x14ac:dyDescent="0.25">
      <c r="A4" s="214"/>
      <c r="B4" s="214"/>
      <c r="C4" s="214"/>
      <c r="D4" s="214"/>
      <c r="E4" s="214"/>
      <c r="F4" s="214"/>
      <c r="G4" s="214"/>
      <c r="H4" s="214"/>
      <c r="I4" s="214"/>
    </row>
    <row r="5" spans="1:9" ht="49.5" customHeight="1" x14ac:dyDescent="0.25">
      <c r="A5" s="13" t="s">
        <v>0</v>
      </c>
      <c r="B5" s="10" t="s">
        <v>1</v>
      </c>
      <c r="C5" s="79" t="s">
        <v>2</v>
      </c>
      <c r="D5" s="78" t="s">
        <v>3</v>
      </c>
      <c r="E5" s="78">
        <v>0.01</v>
      </c>
      <c r="F5" s="78">
        <v>0.06</v>
      </c>
      <c r="G5" s="78">
        <v>0.04</v>
      </c>
      <c r="H5" s="14" t="s">
        <v>26</v>
      </c>
      <c r="I5" s="14" t="s">
        <v>5</v>
      </c>
    </row>
    <row r="6" spans="1:9" ht="15.75" x14ac:dyDescent="0.25">
      <c r="A6" s="8">
        <v>1</v>
      </c>
      <c r="B6" s="27" t="s">
        <v>253</v>
      </c>
      <c r="C6" s="28" t="s">
        <v>17</v>
      </c>
      <c r="D6" s="28">
        <v>707</v>
      </c>
      <c r="E6" s="28">
        <v>0</v>
      </c>
      <c r="F6" s="28">
        <v>707</v>
      </c>
      <c r="G6" s="28">
        <v>356</v>
      </c>
      <c r="H6" s="47">
        <f t="shared" ref="H6:H42" si="0">E6*0.01+F6*0.06+G6*0.04</f>
        <v>56.660000000000004</v>
      </c>
      <c r="I6" s="17">
        <f>H6-2.2</f>
        <v>54.46</v>
      </c>
    </row>
    <row r="7" spans="1:9" ht="15.75" x14ac:dyDescent="0.25">
      <c r="A7" s="8">
        <v>2</v>
      </c>
      <c r="B7" s="27" t="s">
        <v>254</v>
      </c>
      <c r="C7" s="28" t="s">
        <v>17</v>
      </c>
      <c r="D7" s="28">
        <v>920</v>
      </c>
      <c r="E7" s="28">
        <v>0</v>
      </c>
      <c r="F7" s="28">
        <v>430</v>
      </c>
      <c r="G7" s="28">
        <v>0</v>
      </c>
      <c r="H7" s="47">
        <f t="shared" si="0"/>
        <v>25.8</v>
      </c>
      <c r="I7" s="17">
        <f t="shared" ref="I7:I42" si="1">H7-2.2</f>
        <v>23.6</v>
      </c>
    </row>
    <row r="8" spans="1:9" ht="15.75" x14ac:dyDescent="0.25">
      <c r="A8" s="8">
        <v>3</v>
      </c>
      <c r="B8" s="27" t="s">
        <v>255</v>
      </c>
      <c r="C8" s="28" t="s">
        <v>17</v>
      </c>
      <c r="D8" s="28">
        <v>5840</v>
      </c>
      <c r="E8" s="28">
        <v>840</v>
      </c>
      <c r="F8" s="28">
        <v>5840</v>
      </c>
      <c r="G8" s="28">
        <v>5840</v>
      </c>
      <c r="H8" s="47">
        <f t="shared" si="0"/>
        <v>592.4</v>
      </c>
      <c r="I8" s="17">
        <f t="shared" si="1"/>
        <v>590.19999999999993</v>
      </c>
    </row>
    <row r="9" spans="1:9" ht="15.75" x14ac:dyDescent="0.25">
      <c r="A9" s="8">
        <v>4</v>
      </c>
      <c r="B9" s="27" t="s">
        <v>256</v>
      </c>
      <c r="C9" s="28" t="s">
        <v>17</v>
      </c>
      <c r="D9" s="28">
        <v>680</v>
      </c>
      <c r="E9" s="28">
        <v>0</v>
      </c>
      <c r="F9" s="28">
        <v>345</v>
      </c>
      <c r="G9" s="28">
        <v>345</v>
      </c>
      <c r="H9" s="47">
        <f t="shared" si="0"/>
        <v>34.5</v>
      </c>
      <c r="I9" s="17">
        <f t="shared" si="1"/>
        <v>32.299999999999997</v>
      </c>
    </row>
    <row r="10" spans="1:9" ht="15.75" x14ac:dyDescent="0.25">
      <c r="A10" s="8">
        <v>5</v>
      </c>
      <c r="B10" s="27" t="s">
        <v>257</v>
      </c>
      <c r="C10" s="28" t="s">
        <v>17</v>
      </c>
      <c r="D10" s="28">
        <v>540</v>
      </c>
      <c r="E10" s="28">
        <v>0</v>
      </c>
      <c r="F10" s="28">
        <v>121</v>
      </c>
      <c r="G10" s="28">
        <v>0</v>
      </c>
      <c r="H10" s="47">
        <f t="shared" si="0"/>
        <v>7.26</v>
      </c>
      <c r="I10" s="17">
        <f t="shared" si="1"/>
        <v>5.0599999999999996</v>
      </c>
    </row>
    <row r="11" spans="1:9" ht="15.75" x14ac:dyDescent="0.25">
      <c r="A11" s="8">
        <v>6</v>
      </c>
      <c r="B11" s="27" t="s">
        <v>258</v>
      </c>
      <c r="C11" s="28" t="s">
        <v>17</v>
      </c>
      <c r="D11" s="28">
        <v>427</v>
      </c>
      <c r="E11" s="28">
        <v>0</v>
      </c>
      <c r="F11" s="28">
        <v>209</v>
      </c>
      <c r="G11" s="28">
        <v>209</v>
      </c>
      <c r="H11" s="47">
        <f t="shared" si="0"/>
        <v>20.9</v>
      </c>
      <c r="I11" s="17">
        <f t="shared" si="1"/>
        <v>18.7</v>
      </c>
    </row>
    <row r="12" spans="1:9" ht="15.75" x14ac:dyDescent="0.25">
      <c r="A12" s="8">
        <v>7</v>
      </c>
      <c r="B12" s="27" t="s">
        <v>259</v>
      </c>
      <c r="C12" s="28" t="s">
        <v>17</v>
      </c>
      <c r="D12" s="28">
        <v>2509</v>
      </c>
      <c r="E12" s="28">
        <v>0</v>
      </c>
      <c r="F12" s="28">
        <v>1523</v>
      </c>
      <c r="G12" s="28">
        <v>1523</v>
      </c>
      <c r="H12" s="47">
        <f t="shared" si="0"/>
        <v>152.30000000000001</v>
      </c>
      <c r="I12" s="17">
        <f t="shared" si="1"/>
        <v>150.10000000000002</v>
      </c>
    </row>
    <row r="13" spans="1:9" ht="15.75" x14ac:dyDescent="0.25">
      <c r="A13" s="8">
        <v>8</v>
      </c>
      <c r="B13" s="27" t="s">
        <v>260</v>
      </c>
      <c r="C13" s="28" t="s">
        <v>17</v>
      </c>
      <c r="D13" s="28">
        <v>405</v>
      </c>
      <c r="E13" s="28">
        <v>0</v>
      </c>
      <c r="F13" s="28">
        <v>405</v>
      </c>
      <c r="G13" s="28">
        <v>195</v>
      </c>
      <c r="H13" s="47">
        <f t="shared" si="0"/>
        <v>32.1</v>
      </c>
      <c r="I13" s="17">
        <f t="shared" si="1"/>
        <v>29.900000000000002</v>
      </c>
    </row>
    <row r="14" spans="1:9" ht="15.75" x14ac:dyDescent="0.25">
      <c r="A14" s="8">
        <v>9</v>
      </c>
      <c r="B14" s="27" t="s">
        <v>261</v>
      </c>
      <c r="C14" s="28" t="s">
        <v>17</v>
      </c>
      <c r="D14" s="28">
        <v>2051</v>
      </c>
      <c r="E14" s="28">
        <v>0</v>
      </c>
      <c r="F14" s="28">
        <v>2051</v>
      </c>
      <c r="G14" s="28">
        <v>1026</v>
      </c>
      <c r="H14" s="47">
        <f t="shared" si="0"/>
        <v>164.1</v>
      </c>
      <c r="I14" s="17">
        <f t="shared" si="1"/>
        <v>161.9</v>
      </c>
    </row>
    <row r="15" spans="1:9" ht="15.75" x14ac:dyDescent="0.25">
      <c r="A15" s="8">
        <v>10</v>
      </c>
      <c r="B15" s="27" t="s">
        <v>262</v>
      </c>
      <c r="C15" s="28" t="s">
        <v>17</v>
      </c>
      <c r="D15" s="28">
        <v>1859</v>
      </c>
      <c r="E15" s="28">
        <v>0</v>
      </c>
      <c r="F15" s="28">
        <v>1859</v>
      </c>
      <c r="G15" s="28">
        <v>1859</v>
      </c>
      <c r="H15" s="47">
        <f t="shared" si="0"/>
        <v>185.89999999999998</v>
      </c>
      <c r="I15" s="17">
        <f t="shared" si="1"/>
        <v>183.7</v>
      </c>
    </row>
    <row r="16" spans="1:9" ht="15.75" x14ac:dyDescent="0.25">
      <c r="A16" s="8">
        <v>11</v>
      </c>
      <c r="B16" s="27" t="s">
        <v>263</v>
      </c>
      <c r="C16" s="28" t="s">
        <v>17</v>
      </c>
      <c r="D16" s="28">
        <v>2137</v>
      </c>
      <c r="E16" s="28">
        <v>0</v>
      </c>
      <c r="F16" s="28">
        <v>2137</v>
      </c>
      <c r="G16" s="28">
        <v>2137</v>
      </c>
      <c r="H16" s="47">
        <f t="shared" si="0"/>
        <v>213.7</v>
      </c>
      <c r="I16" s="17">
        <f t="shared" si="1"/>
        <v>211.5</v>
      </c>
    </row>
    <row r="17" spans="1:17" ht="15.75" x14ac:dyDescent="0.25">
      <c r="A17" s="8">
        <v>12</v>
      </c>
      <c r="B17" s="27" t="s">
        <v>264</v>
      </c>
      <c r="C17" s="28" t="s">
        <v>17</v>
      </c>
      <c r="D17" s="28">
        <v>7702</v>
      </c>
      <c r="E17" s="28">
        <v>2702</v>
      </c>
      <c r="F17" s="28">
        <v>7702</v>
      </c>
      <c r="G17" s="28">
        <v>7702</v>
      </c>
      <c r="H17" s="47">
        <f t="shared" si="0"/>
        <v>797.22</v>
      </c>
      <c r="I17" s="17">
        <f t="shared" si="1"/>
        <v>795.02</v>
      </c>
    </row>
    <row r="18" spans="1:17" ht="15.75" x14ac:dyDescent="0.25">
      <c r="A18" s="8">
        <v>13</v>
      </c>
      <c r="B18" s="27" t="s">
        <v>265</v>
      </c>
      <c r="C18" s="28" t="s">
        <v>17</v>
      </c>
      <c r="D18" s="28">
        <v>1798</v>
      </c>
      <c r="E18" s="28">
        <v>0</v>
      </c>
      <c r="F18" s="28">
        <v>1798</v>
      </c>
      <c r="G18" s="28">
        <v>1798</v>
      </c>
      <c r="H18" s="47">
        <f t="shared" si="0"/>
        <v>179.8</v>
      </c>
      <c r="I18" s="17">
        <f t="shared" si="1"/>
        <v>177.60000000000002</v>
      </c>
    </row>
    <row r="19" spans="1:17" ht="15.75" x14ac:dyDescent="0.25">
      <c r="A19" s="8">
        <v>14</v>
      </c>
      <c r="B19" s="27" t="s">
        <v>266</v>
      </c>
      <c r="C19" s="28" t="s">
        <v>17</v>
      </c>
      <c r="D19" s="28">
        <v>993</v>
      </c>
      <c r="E19" s="28">
        <v>0</v>
      </c>
      <c r="F19" s="28">
        <v>456</v>
      </c>
      <c r="G19" s="28">
        <v>456</v>
      </c>
      <c r="H19" s="47">
        <f t="shared" si="0"/>
        <v>45.6</v>
      </c>
      <c r="I19" s="17">
        <f t="shared" si="1"/>
        <v>43.4</v>
      </c>
    </row>
    <row r="20" spans="1:17" ht="15.75" x14ac:dyDescent="0.25">
      <c r="A20" s="8">
        <v>15</v>
      </c>
      <c r="B20" s="27" t="s">
        <v>267</v>
      </c>
      <c r="C20" s="28" t="s">
        <v>17</v>
      </c>
      <c r="D20" s="28">
        <v>805</v>
      </c>
      <c r="E20" s="28">
        <v>0</v>
      </c>
      <c r="F20" s="28">
        <v>400</v>
      </c>
      <c r="G20" s="28">
        <v>400</v>
      </c>
      <c r="H20" s="47">
        <f t="shared" si="0"/>
        <v>40</v>
      </c>
      <c r="I20" s="17">
        <f t="shared" si="1"/>
        <v>37.799999999999997</v>
      </c>
    </row>
    <row r="21" spans="1:17" ht="15.75" x14ac:dyDescent="0.25">
      <c r="A21" s="8">
        <v>16</v>
      </c>
      <c r="B21" s="27" t="s">
        <v>268</v>
      </c>
      <c r="C21" s="28" t="s">
        <v>17</v>
      </c>
      <c r="D21" s="28">
        <v>1841</v>
      </c>
      <c r="E21" s="28">
        <v>0</v>
      </c>
      <c r="F21" s="28">
        <v>922</v>
      </c>
      <c r="G21" s="28">
        <v>0</v>
      </c>
      <c r="H21" s="47">
        <f t="shared" si="0"/>
        <v>55.32</v>
      </c>
      <c r="I21" s="17">
        <f t="shared" si="1"/>
        <v>53.12</v>
      </c>
    </row>
    <row r="22" spans="1:17" ht="15.75" x14ac:dyDescent="0.25">
      <c r="A22" s="8">
        <v>17</v>
      </c>
      <c r="B22" s="27" t="s">
        <v>269</v>
      </c>
      <c r="C22" s="28" t="s">
        <v>17</v>
      </c>
      <c r="D22" s="28">
        <v>565</v>
      </c>
      <c r="E22" s="28">
        <v>0</v>
      </c>
      <c r="F22" s="28">
        <v>565</v>
      </c>
      <c r="G22" s="28">
        <v>565</v>
      </c>
      <c r="H22" s="47">
        <f t="shared" si="0"/>
        <v>56.5</v>
      </c>
      <c r="I22" s="17">
        <f t="shared" si="1"/>
        <v>54.3</v>
      </c>
    </row>
    <row r="23" spans="1:17" ht="15.75" x14ac:dyDescent="0.25">
      <c r="A23" s="8">
        <v>18</v>
      </c>
      <c r="B23" s="27" t="s">
        <v>270</v>
      </c>
      <c r="C23" s="28" t="s">
        <v>17</v>
      </c>
      <c r="D23" s="28">
        <v>5048</v>
      </c>
      <c r="E23" s="28">
        <v>48</v>
      </c>
      <c r="F23" s="28">
        <v>5048</v>
      </c>
      <c r="G23" s="28">
        <v>5048</v>
      </c>
      <c r="H23" s="47">
        <f t="shared" si="0"/>
        <v>505.28000000000003</v>
      </c>
      <c r="I23" s="17">
        <f t="shared" si="1"/>
        <v>503.08000000000004</v>
      </c>
    </row>
    <row r="24" spans="1:17" ht="15.75" x14ac:dyDescent="0.25">
      <c r="A24" s="8">
        <v>19</v>
      </c>
      <c r="B24" s="27" t="s">
        <v>271</v>
      </c>
      <c r="C24" s="28" t="s">
        <v>17</v>
      </c>
      <c r="D24" s="28">
        <v>1291</v>
      </c>
      <c r="E24" s="28">
        <v>0</v>
      </c>
      <c r="F24" s="28">
        <v>1291</v>
      </c>
      <c r="G24" s="28">
        <v>601</v>
      </c>
      <c r="H24" s="47">
        <f t="shared" si="0"/>
        <v>101.5</v>
      </c>
      <c r="I24" s="17">
        <f t="shared" si="1"/>
        <v>99.3</v>
      </c>
    </row>
    <row r="25" spans="1:17" ht="15.75" x14ac:dyDescent="0.25">
      <c r="A25" s="8">
        <v>20</v>
      </c>
      <c r="B25" s="27" t="s">
        <v>272</v>
      </c>
      <c r="C25" s="28" t="s">
        <v>17</v>
      </c>
      <c r="D25" s="28">
        <v>656</v>
      </c>
      <c r="E25" s="28">
        <v>0</v>
      </c>
      <c r="F25" s="28">
        <v>656</v>
      </c>
      <c r="G25" s="28">
        <v>656</v>
      </c>
      <c r="H25" s="47">
        <f t="shared" si="0"/>
        <v>65.599999999999994</v>
      </c>
      <c r="I25" s="17">
        <f t="shared" si="1"/>
        <v>63.399999999999991</v>
      </c>
    </row>
    <row r="26" spans="1:17" ht="15.75" x14ac:dyDescent="0.25">
      <c r="A26" s="8">
        <v>21</v>
      </c>
      <c r="B26" s="27" t="s">
        <v>273</v>
      </c>
      <c r="C26" s="28" t="s">
        <v>17</v>
      </c>
      <c r="D26" s="28">
        <v>1132</v>
      </c>
      <c r="E26" s="28">
        <v>0</v>
      </c>
      <c r="F26" s="28">
        <v>502</v>
      </c>
      <c r="G26" s="28">
        <v>502</v>
      </c>
      <c r="H26" s="47">
        <f t="shared" si="0"/>
        <v>50.2</v>
      </c>
      <c r="I26" s="17">
        <f t="shared" si="1"/>
        <v>48</v>
      </c>
    </row>
    <row r="27" spans="1:17" ht="15.75" x14ac:dyDescent="0.25">
      <c r="A27" s="8">
        <v>22</v>
      </c>
      <c r="B27" s="27" t="s">
        <v>274</v>
      </c>
      <c r="C27" s="28" t="s">
        <v>17</v>
      </c>
      <c r="D27" s="28">
        <v>590</v>
      </c>
      <c r="E27" s="28">
        <v>0</v>
      </c>
      <c r="F27" s="28">
        <v>590</v>
      </c>
      <c r="G27" s="28">
        <v>0</v>
      </c>
      <c r="H27" s="47">
        <f t="shared" si="0"/>
        <v>35.4</v>
      </c>
      <c r="I27" s="17">
        <f t="shared" si="1"/>
        <v>33.199999999999996</v>
      </c>
    </row>
    <row r="28" spans="1:17" ht="15.75" x14ac:dyDescent="0.25">
      <c r="A28" s="8">
        <v>23</v>
      </c>
      <c r="B28" s="27" t="s">
        <v>275</v>
      </c>
      <c r="C28" s="28" t="s">
        <v>17</v>
      </c>
      <c r="D28" s="28">
        <v>3082</v>
      </c>
      <c r="E28" s="28">
        <v>0</v>
      </c>
      <c r="F28" s="28">
        <v>3082</v>
      </c>
      <c r="G28" s="28">
        <v>3082</v>
      </c>
      <c r="H28" s="47">
        <f t="shared" si="0"/>
        <v>308.2</v>
      </c>
      <c r="I28" s="17">
        <f t="shared" si="1"/>
        <v>306</v>
      </c>
    </row>
    <row r="29" spans="1:17" ht="15.75" x14ac:dyDescent="0.25">
      <c r="A29" s="8">
        <v>24</v>
      </c>
      <c r="B29" s="27" t="s">
        <v>276</v>
      </c>
      <c r="C29" s="28" t="s">
        <v>17</v>
      </c>
      <c r="D29" s="28">
        <v>7789</v>
      </c>
      <c r="E29" s="28">
        <v>2789</v>
      </c>
      <c r="F29" s="28">
        <v>7789</v>
      </c>
      <c r="G29" s="28">
        <v>7789</v>
      </c>
      <c r="H29" s="47">
        <f t="shared" si="0"/>
        <v>806.79</v>
      </c>
      <c r="I29" s="17">
        <f t="shared" si="1"/>
        <v>804.58999999999992</v>
      </c>
    </row>
    <row r="30" spans="1:17" ht="15.75" x14ac:dyDescent="0.25">
      <c r="A30" s="8">
        <v>25</v>
      </c>
      <c r="B30" s="27" t="s">
        <v>277</v>
      </c>
      <c r="C30" s="28" t="s">
        <v>17</v>
      </c>
      <c r="D30" s="28">
        <v>1493</v>
      </c>
      <c r="E30" s="28">
        <v>0</v>
      </c>
      <c r="F30" s="28">
        <v>1493</v>
      </c>
      <c r="G30" s="28">
        <v>1493</v>
      </c>
      <c r="H30" s="47">
        <f t="shared" si="0"/>
        <v>149.30000000000001</v>
      </c>
      <c r="I30" s="17">
        <f t="shared" si="1"/>
        <v>147.10000000000002</v>
      </c>
      <c r="Q30" s="110"/>
    </row>
    <row r="31" spans="1:17" ht="15.75" x14ac:dyDescent="0.25">
      <c r="A31" s="8">
        <v>26</v>
      </c>
      <c r="B31" s="27" t="s">
        <v>278</v>
      </c>
      <c r="C31" s="28" t="s">
        <v>17</v>
      </c>
      <c r="D31" s="28">
        <v>1196</v>
      </c>
      <c r="E31" s="28">
        <v>0</v>
      </c>
      <c r="F31" s="28">
        <v>1196</v>
      </c>
      <c r="G31" s="28">
        <v>1196</v>
      </c>
      <c r="H31" s="47">
        <f t="shared" si="0"/>
        <v>119.6</v>
      </c>
      <c r="I31" s="17">
        <f t="shared" si="1"/>
        <v>117.39999999999999</v>
      </c>
    </row>
    <row r="32" spans="1:17" ht="15.75" x14ac:dyDescent="0.25">
      <c r="A32" s="8">
        <v>27</v>
      </c>
      <c r="B32" s="27" t="s">
        <v>279</v>
      </c>
      <c r="C32" s="28" t="s">
        <v>17</v>
      </c>
      <c r="D32" s="28">
        <v>3025</v>
      </c>
      <c r="E32" s="28">
        <v>0</v>
      </c>
      <c r="F32" s="28">
        <v>3025</v>
      </c>
      <c r="G32" s="28">
        <v>3025</v>
      </c>
      <c r="H32" s="47">
        <f t="shared" si="0"/>
        <v>302.5</v>
      </c>
      <c r="I32" s="17">
        <f t="shared" si="1"/>
        <v>300.3</v>
      </c>
    </row>
    <row r="33" spans="1:9" ht="15.75" x14ac:dyDescent="0.25">
      <c r="A33" s="8">
        <v>28</v>
      </c>
      <c r="B33" s="27" t="s">
        <v>280</v>
      </c>
      <c r="C33" s="28" t="s">
        <v>17</v>
      </c>
      <c r="D33" s="28">
        <v>602</v>
      </c>
      <c r="E33" s="28">
        <v>0</v>
      </c>
      <c r="F33" s="28">
        <v>602</v>
      </c>
      <c r="G33" s="28">
        <v>602</v>
      </c>
      <c r="H33" s="47">
        <f t="shared" si="0"/>
        <v>60.2</v>
      </c>
      <c r="I33" s="17">
        <f t="shared" si="1"/>
        <v>58</v>
      </c>
    </row>
    <row r="34" spans="1:9" ht="15.75" x14ac:dyDescent="0.25">
      <c r="A34" s="8">
        <v>29</v>
      </c>
      <c r="B34" s="27" t="s">
        <v>281</v>
      </c>
      <c r="C34" s="28" t="s">
        <v>17</v>
      </c>
      <c r="D34" s="28">
        <v>461</v>
      </c>
      <c r="E34" s="28">
        <v>0</v>
      </c>
      <c r="F34" s="28">
        <v>249</v>
      </c>
      <c r="G34" s="28">
        <v>249</v>
      </c>
      <c r="H34" s="47">
        <f t="shared" si="0"/>
        <v>24.9</v>
      </c>
      <c r="I34" s="17">
        <f t="shared" si="1"/>
        <v>22.7</v>
      </c>
    </row>
    <row r="35" spans="1:9" ht="15.75" x14ac:dyDescent="0.25">
      <c r="A35" s="8">
        <v>30</v>
      </c>
      <c r="B35" s="27" t="s">
        <v>282</v>
      </c>
      <c r="C35" s="28" t="s">
        <v>17</v>
      </c>
      <c r="D35" s="28">
        <v>428</v>
      </c>
      <c r="E35" s="28">
        <v>0</v>
      </c>
      <c r="F35" s="28">
        <v>177</v>
      </c>
      <c r="G35" s="28">
        <v>0</v>
      </c>
      <c r="H35" s="47">
        <f t="shared" si="0"/>
        <v>10.62</v>
      </c>
      <c r="I35" s="17">
        <f t="shared" si="1"/>
        <v>8.4199999999999982</v>
      </c>
    </row>
    <row r="36" spans="1:9" ht="15.75" x14ac:dyDescent="0.25">
      <c r="A36" s="8">
        <v>31</v>
      </c>
      <c r="B36" s="27" t="s">
        <v>283</v>
      </c>
      <c r="C36" s="28" t="s">
        <v>17</v>
      </c>
      <c r="D36" s="28">
        <v>838</v>
      </c>
      <c r="E36" s="28">
        <v>0</v>
      </c>
      <c r="F36" s="28">
        <v>838</v>
      </c>
      <c r="G36" s="28">
        <v>838</v>
      </c>
      <c r="H36" s="47">
        <f t="shared" si="0"/>
        <v>83.800000000000011</v>
      </c>
      <c r="I36" s="17">
        <f t="shared" si="1"/>
        <v>81.600000000000009</v>
      </c>
    </row>
    <row r="37" spans="1:9" ht="15.75" x14ac:dyDescent="0.25">
      <c r="A37" s="8">
        <v>32</v>
      </c>
      <c r="B37" s="27" t="s">
        <v>284</v>
      </c>
      <c r="C37" s="28" t="s">
        <v>17</v>
      </c>
      <c r="D37" s="28">
        <v>1046</v>
      </c>
      <c r="E37" s="28">
        <v>0</v>
      </c>
      <c r="F37" s="28">
        <v>475</v>
      </c>
      <c r="G37" s="28">
        <v>0</v>
      </c>
      <c r="H37" s="47">
        <f t="shared" si="0"/>
        <v>28.5</v>
      </c>
      <c r="I37" s="17">
        <f t="shared" si="1"/>
        <v>26.3</v>
      </c>
    </row>
    <row r="38" spans="1:9" ht="15.75" x14ac:dyDescent="0.25">
      <c r="A38" s="8">
        <v>33</v>
      </c>
      <c r="B38" s="27" t="s">
        <v>285</v>
      </c>
      <c r="C38" s="28" t="s">
        <v>17</v>
      </c>
      <c r="D38" s="28">
        <v>5100</v>
      </c>
      <c r="E38" s="28">
        <v>100</v>
      </c>
      <c r="F38" s="28">
        <v>5100</v>
      </c>
      <c r="G38" s="28">
        <v>5100</v>
      </c>
      <c r="H38" s="47">
        <f t="shared" si="0"/>
        <v>511</v>
      </c>
      <c r="I38" s="17">
        <f t="shared" si="1"/>
        <v>508.8</v>
      </c>
    </row>
    <row r="39" spans="1:9" ht="15.75" x14ac:dyDescent="0.25">
      <c r="A39" s="8">
        <v>34</v>
      </c>
      <c r="B39" s="27" t="s">
        <v>286</v>
      </c>
      <c r="C39" s="28" t="s">
        <v>17</v>
      </c>
      <c r="D39" s="28">
        <v>6058</v>
      </c>
      <c r="E39" s="28">
        <v>0</v>
      </c>
      <c r="F39" s="28">
        <v>2732</v>
      </c>
      <c r="G39" s="28">
        <v>2732</v>
      </c>
      <c r="H39" s="47">
        <f t="shared" si="0"/>
        <v>273.2</v>
      </c>
      <c r="I39" s="17">
        <f t="shared" si="1"/>
        <v>271</v>
      </c>
    </row>
    <row r="40" spans="1:9" ht="15.75" x14ac:dyDescent="0.25">
      <c r="A40" s="8">
        <v>35</v>
      </c>
      <c r="B40" s="27" t="s">
        <v>287</v>
      </c>
      <c r="C40" s="28" t="s">
        <v>17</v>
      </c>
      <c r="D40" s="28">
        <v>4634</v>
      </c>
      <c r="E40" s="28">
        <v>0</v>
      </c>
      <c r="F40" s="28">
        <v>4634</v>
      </c>
      <c r="G40" s="28">
        <v>4634</v>
      </c>
      <c r="H40" s="47">
        <f t="shared" si="0"/>
        <v>463.4</v>
      </c>
      <c r="I40" s="17">
        <f t="shared" si="1"/>
        <v>461.2</v>
      </c>
    </row>
    <row r="41" spans="1:9" ht="15.75" x14ac:dyDescent="0.25">
      <c r="A41" s="8">
        <v>36</v>
      </c>
      <c r="B41" s="27" t="s">
        <v>288</v>
      </c>
      <c r="C41" s="28" t="s">
        <v>17</v>
      </c>
      <c r="D41" s="28">
        <v>767</v>
      </c>
      <c r="E41" s="28">
        <v>0</v>
      </c>
      <c r="F41" s="28">
        <v>359</v>
      </c>
      <c r="G41" s="28">
        <v>359</v>
      </c>
      <c r="H41" s="47">
        <f t="shared" si="0"/>
        <v>35.9</v>
      </c>
      <c r="I41" s="17">
        <f t="shared" si="1"/>
        <v>33.699999999999996</v>
      </c>
    </row>
    <row r="42" spans="1:9" ht="15.75" x14ac:dyDescent="0.25">
      <c r="A42" s="8">
        <v>37</v>
      </c>
      <c r="B42" s="27" t="s">
        <v>289</v>
      </c>
      <c r="C42" s="28" t="s">
        <v>17</v>
      </c>
      <c r="D42" s="28">
        <v>536</v>
      </c>
      <c r="E42" s="28">
        <v>0</v>
      </c>
      <c r="F42" s="28">
        <v>536</v>
      </c>
      <c r="G42" s="28">
        <v>207</v>
      </c>
      <c r="H42" s="47">
        <f t="shared" si="0"/>
        <v>40.44</v>
      </c>
      <c r="I42" s="17">
        <f t="shared" si="1"/>
        <v>38.239999999999995</v>
      </c>
    </row>
    <row r="43" spans="1:9" ht="29.25" customHeight="1" x14ac:dyDescent="0.25">
      <c r="A43" s="215" t="s">
        <v>18</v>
      </c>
      <c r="B43" s="216"/>
      <c r="C43" s="217"/>
      <c r="D43" s="137">
        <f t="shared" ref="D43:H43" si="2">SUM(D6:D42)</f>
        <v>77551</v>
      </c>
      <c r="E43" s="137">
        <f t="shared" si="2"/>
        <v>6479</v>
      </c>
      <c r="F43" s="137">
        <f t="shared" si="2"/>
        <v>67844</v>
      </c>
      <c r="G43" s="137">
        <f t="shared" si="2"/>
        <v>62524</v>
      </c>
      <c r="H43" s="29">
        <f t="shared" si="2"/>
        <v>6636.3899999999994</v>
      </c>
      <c r="I43" s="17">
        <f>SUM(I6:I42)</f>
        <v>6554.9900000000007</v>
      </c>
    </row>
    <row r="44" spans="1:9" ht="15.75" x14ac:dyDescent="0.25">
      <c r="A44" s="11"/>
      <c r="B44" s="11"/>
      <c r="C44" s="20"/>
      <c r="D44" s="20"/>
      <c r="E44" s="20"/>
      <c r="F44" s="20"/>
      <c r="G44" s="20"/>
      <c r="H44" s="20"/>
    </row>
  </sheetData>
  <mergeCells count="2">
    <mergeCell ref="A43:C43"/>
    <mergeCell ref="A3:I4"/>
  </mergeCells>
  <conditionalFormatting sqref="B1:B1048576">
    <cfRule type="duplicateValues" dxfId="40" priority="1638"/>
    <cfRule type="duplicateValues" dxfId="39" priority="1639"/>
    <cfRule type="duplicateValues" dxfId="38" priority="1640"/>
  </conditionalFormatting>
  <conditionalFormatting sqref="B6:B42">
    <cfRule type="duplicateValues" dxfId="37" priority="1641" stopIfTrue="1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Pljevlja</vt:lpstr>
      <vt:lpstr>Žabljak</vt:lpstr>
      <vt:lpstr>Nikšić</vt:lpstr>
      <vt:lpstr>Nikšić pravna lica</vt:lpstr>
      <vt:lpstr>Danilovgrad</vt:lpstr>
      <vt:lpstr>Podgorica</vt:lpstr>
      <vt:lpstr>Tuzi</vt:lpstr>
      <vt:lpstr>Cetinje pravna lica</vt:lpstr>
      <vt:lpstr>Ulcinj</vt:lpstr>
      <vt:lpstr>Kotor Pravna lica</vt:lpstr>
      <vt:lpstr>Bijelo Polje</vt:lpstr>
      <vt:lpstr>Mojkovac</vt:lpstr>
      <vt:lpstr>Berane</vt:lpstr>
      <vt:lpstr>Rožaje</vt:lpstr>
      <vt:lpstr>Andrijevica</vt:lpstr>
      <vt:lpstr>Petnjica</vt:lpstr>
      <vt:lpstr>Ukupno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2021-06-29T12:43:46Z</dcterms:modified>
</cp:coreProperties>
</file>