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7980" tabRatio="597" activeTab="2"/>
  </bookViews>
  <sheets>
    <sheet name="I " sheetId="1" r:id="rId1"/>
    <sheet name=" II" sheetId="2" r:id="rId2"/>
    <sheet name="III " sheetId="3" r:id="rId3"/>
    <sheet name=" IV " sheetId="4" r:id="rId4"/>
    <sheet name="SINTETIKA " sheetId="5" r:id="rId5"/>
  </sheets>
  <definedNames/>
  <calcPr fullCalcOnLoad="1"/>
</workbook>
</file>

<file path=xl/sharedStrings.xml><?xml version="1.0" encoding="utf-8"?>
<sst xmlns="http://schemas.openxmlformats.org/spreadsheetml/2006/main" count="288" uniqueCount="105">
  <si>
    <t>Br.nosilaca prava</t>
  </si>
  <si>
    <t>Broj djece</t>
  </si>
  <si>
    <t>Iznos</t>
  </si>
  <si>
    <t>Broj porodica</t>
  </si>
  <si>
    <t>Broj</t>
  </si>
  <si>
    <t>Podgorica</t>
  </si>
  <si>
    <t>1.Podgorica</t>
  </si>
  <si>
    <t>2.Cetinje</t>
  </si>
  <si>
    <t>Bar</t>
  </si>
  <si>
    <t>1.Bar</t>
  </si>
  <si>
    <t>2.Ulcinj</t>
  </si>
  <si>
    <t>Kotor</t>
  </si>
  <si>
    <t>1.Kotor</t>
  </si>
  <si>
    <t>2.Tivat</t>
  </si>
  <si>
    <t>3.Budva</t>
  </si>
  <si>
    <t>H.Novi</t>
  </si>
  <si>
    <t>1.H.Novi</t>
  </si>
  <si>
    <t>Berane</t>
  </si>
  <si>
    <t>1.Berane</t>
  </si>
  <si>
    <t>Plav</t>
  </si>
  <si>
    <t>1.Plav</t>
  </si>
  <si>
    <t>B.Polje</t>
  </si>
  <si>
    <t>1.B.Polje</t>
  </si>
  <si>
    <t>Pljevlja</t>
  </si>
  <si>
    <t>1.Pljevlja</t>
  </si>
  <si>
    <t>Svega:</t>
  </si>
  <si>
    <t>2.Andrij.</t>
  </si>
  <si>
    <t>USTANOVE:</t>
  </si>
  <si>
    <t xml:space="preserve"> Iznos</t>
  </si>
  <si>
    <t>Nikšić</t>
  </si>
  <si>
    <t>1.Nikšić</t>
  </si>
  <si>
    <t>2.Plužine</t>
  </si>
  <si>
    <t>3.Šavnik</t>
  </si>
  <si>
    <t>1.Rožaje</t>
  </si>
  <si>
    <t>2. Žabljak</t>
  </si>
  <si>
    <t>Rožaje</t>
  </si>
  <si>
    <t>Lična invalidnina</t>
  </si>
  <si>
    <t>Zdravstvena zaštita</t>
  </si>
  <si>
    <t>Broj članova</t>
  </si>
  <si>
    <t xml:space="preserve">Materijalno obezbjeđenje </t>
  </si>
  <si>
    <t>Dodatak za  njegu i pomoć</t>
  </si>
  <si>
    <t>Dodatak za djecu</t>
  </si>
  <si>
    <t>Troškovi sahrane</t>
  </si>
  <si>
    <t>Naknada za novorođeno dijete</t>
  </si>
  <si>
    <t>Naknade po osnovu rođenja djeteta</t>
  </si>
  <si>
    <t>Cetinje</t>
  </si>
  <si>
    <t>1.Cetinje</t>
  </si>
  <si>
    <t>3.Petnjica</t>
  </si>
  <si>
    <t>2.Gusinje</t>
  </si>
  <si>
    <t xml:space="preserve"> Pravo na povlasticu na putovanje( Shodno zakonu o povastici na putovanje lica sa invaliditetom)</t>
  </si>
  <si>
    <t>Broj korisnika</t>
  </si>
  <si>
    <t>Broj putovanja</t>
  </si>
  <si>
    <t>Pravo na troškove prevoza djece i mladih sa POP ( Shodno zakonu o socijalnoj i dječjoj zaštiti)</t>
  </si>
  <si>
    <t>R.B.</t>
  </si>
  <si>
    <t>budžetska pozicija sa koje se vrši isplata</t>
  </si>
  <si>
    <t>Vrsta prava</t>
  </si>
  <si>
    <t>broj korisnika</t>
  </si>
  <si>
    <t>BROJ KORISNIKA</t>
  </si>
  <si>
    <t>IZNOS</t>
  </si>
  <si>
    <t>broj rješenja/dokumenta</t>
  </si>
  <si>
    <t>DATUM PLAĆANJA</t>
  </si>
  <si>
    <t xml:space="preserve">Troškovi sahrane korisnika MO-a             </t>
  </si>
  <si>
    <t>Pravo na povlasticu na putovanje( Shodno zakonu o povlastici na putovanje lica sa invaliditetom)</t>
  </si>
  <si>
    <t>Pravo na troškove prevoza djece i mladih sa POP( Shodno zakonu o socijalnoj i dječjoj zaštiti)</t>
  </si>
  <si>
    <t>Naknada po osnovu rođenja djeteta</t>
  </si>
  <si>
    <t>Naknada za novorođeno djete</t>
  </si>
  <si>
    <t xml:space="preserve">Dodatak za  njegu i pomoć </t>
  </si>
  <si>
    <t>Mojkovac</t>
  </si>
  <si>
    <t>Danilovgrad</t>
  </si>
  <si>
    <t>1.Danilovgrad</t>
  </si>
  <si>
    <t>2.Golubovci</t>
  </si>
  <si>
    <t>3.Tuzi</t>
  </si>
  <si>
    <t>1.Mojkovac</t>
  </si>
  <si>
    <t>2.Kolašin</t>
  </si>
  <si>
    <t>1. Danilovgrad</t>
  </si>
  <si>
    <t>Naknade po osnovu rođenja troje ili više  djece-zaostala primanja</t>
  </si>
  <si>
    <t>Naknada roditelju ili staratelju korisnika prava na ličnu invalidninu</t>
  </si>
  <si>
    <t>Porodični smještaj, porodični smještaj-hraniteljstvo</t>
  </si>
  <si>
    <t>CZSR            OPŠTINA</t>
  </si>
  <si>
    <t>Naknade ženama po Odluci Ustavnog suda CG od 19.aprila 2017</t>
  </si>
  <si>
    <t>Uplata doprinosa korisnicama naknade po Odluci Ustavnog suda CG od 19 aprila 2017</t>
  </si>
  <si>
    <t>Uplata doprinosa korisnicama  naknade po Odluci Ustavnog suda CG od 19.aprila 2017</t>
  </si>
  <si>
    <t>Naknada ženama po Odluci Ustavnog suda CG od 19.aprila 2017</t>
  </si>
  <si>
    <t>Obeštećenje bivših korisnica naknade po osnovu rođenja  troje ili više djece</t>
  </si>
  <si>
    <t>Obeštećenje bivših korisnica naknade po osnovu rođenja troje ili više djece</t>
  </si>
  <si>
    <t>21-128/22-3670/7</t>
  </si>
  <si>
    <t>15.08.2022</t>
  </si>
  <si>
    <t>broj nos.prava</t>
  </si>
  <si>
    <t>Dodatak za djecu 0-18godina</t>
  </si>
  <si>
    <t>Dodatak za djecu 0-18</t>
  </si>
  <si>
    <t>REKAPITULAR ZA JANUAR 2023 .GODINE</t>
  </si>
  <si>
    <t>REKAPITULAR ZA JANUAR 2023.godine</t>
  </si>
  <si>
    <t xml:space="preserve">                        REKAPITULAR ZA JANUAR 2023.godine</t>
  </si>
  <si>
    <t>PREGLED BROJA KORISNIKA I ISPLAĆENIH SREDSTAVA  KORISNIKA MATERIJALNIH DAVANJA I USLUGA IZ OBLASTI SOCIJALNE I DJEČJE ZAŠTITE  ZA MJESEC JANUAR 2023.GODINE</t>
  </si>
  <si>
    <t>01-402/23-974/1</t>
  </si>
  <si>
    <t>broj razlika</t>
  </si>
  <si>
    <t>Iznos razlike</t>
  </si>
  <si>
    <t>sumarni iznos</t>
  </si>
  <si>
    <t>ukupan broj</t>
  </si>
  <si>
    <t>ukupan iznos</t>
  </si>
  <si>
    <t>korisnici koji su ostvarili pravo u januaru 2023</t>
  </si>
  <si>
    <t>korisnici iz 2022.godine koji imaju pravo na razliku u skladu sa Izmjenama i dopunama Zakona o SIDZ("Sl.list CG",br.003/23)</t>
  </si>
  <si>
    <t>17.02.2023</t>
  </si>
  <si>
    <t>01-402/23-1005/1</t>
  </si>
  <si>
    <t xml:space="preserve">Naknada za novorođeno djete-Korisnici iz 2022godine koji imaju pravo na razliku u skladu sa Izmjenama i dopunama Zakona o SIDZ ( Sl.list CG 003/23)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</si>
</sst>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;[Red]#,##0"/>
    <numFmt numFmtId="175" formatCode="#,##0.00;[Red]#,##0.00"/>
    <numFmt numFmtId="176" formatCode="mmm/yyyy"/>
    <numFmt numFmtId="177" formatCode="#,##0.00;\(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2">
    <font>
      <sz val="12"/>
      <name val="Times New Roman YU"/>
      <family val="0"/>
    </font>
    <font>
      <sz val="12"/>
      <color indexed="8"/>
      <name val="Arial Narrow"/>
      <family val="2"/>
    </font>
    <font>
      <i/>
      <sz val="12"/>
      <name val="Times New Roman Tur"/>
      <family val="1"/>
    </font>
    <font>
      <sz val="12"/>
      <name val="Helvetica Narrow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Times New Roman YU"/>
      <family val="1"/>
    </font>
    <font>
      <sz val="14"/>
      <name val="Arial Narrow"/>
      <family val="2"/>
    </font>
    <font>
      <sz val="14"/>
      <name val="Times New Roman YU"/>
      <family val="1"/>
    </font>
    <font>
      <b/>
      <sz val="12"/>
      <name val="Times New Roman YU"/>
      <family val="0"/>
    </font>
    <font>
      <sz val="12"/>
      <color indexed="9"/>
      <name val="Arial Narrow"/>
      <family val="2"/>
    </font>
    <font>
      <sz val="12"/>
      <color indexed="20"/>
      <name val="Arial Narrow"/>
      <family val="2"/>
    </font>
    <font>
      <b/>
      <sz val="12"/>
      <color indexed="52"/>
      <name val="Arial Narrow"/>
      <family val="2"/>
    </font>
    <font>
      <b/>
      <sz val="12"/>
      <color indexed="9"/>
      <name val="Arial Narrow"/>
      <family val="2"/>
    </font>
    <font>
      <i/>
      <sz val="12"/>
      <color indexed="23"/>
      <name val="Arial Narrow"/>
      <family val="2"/>
    </font>
    <font>
      <sz val="12"/>
      <color indexed="17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 val="single"/>
      <sz val="12"/>
      <color indexed="12"/>
      <name val="Times New Roman YU"/>
      <family val="0"/>
    </font>
    <font>
      <sz val="12"/>
      <color indexed="62"/>
      <name val="Arial Narrow"/>
      <family val="2"/>
    </font>
    <font>
      <sz val="12"/>
      <color indexed="52"/>
      <name val="Arial Narrow"/>
      <family val="2"/>
    </font>
    <font>
      <sz val="12"/>
      <color indexed="60"/>
      <name val="Arial Narrow"/>
      <family val="2"/>
    </font>
    <font>
      <b/>
      <sz val="12"/>
      <color indexed="63"/>
      <name val="Arial Narrow"/>
      <family val="2"/>
    </font>
    <font>
      <b/>
      <sz val="18"/>
      <color indexed="56"/>
      <name val="Cambria"/>
      <family val="2"/>
    </font>
    <font>
      <b/>
      <sz val="12"/>
      <color indexed="8"/>
      <name val="Arial Narrow"/>
      <family val="2"/>
    </font>
    <font>
      <sz val="12"/>
      <color indexed="10"/>
      <name val="Arial Narrow"/>
      <family val="2"/>
    </font>
    <font>
      <sz val="14"/>
      <color indexed="8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sz val="12"/>
      <color rgb="FF9C0006"/>
      <name val="Arial Narrow"/>
      <family val="2"/>
    </font>
    <font>
      <b/>
      <sz val="12"/>
      <color rgb="FFFA7D00"/>
      <name val="Arial Narrow"/>
      <family val="2"/>
    </font>
    <font>
      <b/>
      <sz val="12"/>
      <color theme="0"/>
      <name val="Arial Narrow"/>
      <family val="2"/>
    </font>
    <font>
      <i/>
      <sz val="12"/>
      <color rgb="FF7F7F7F"/>
      <name val="Arial Narrow"/>
      <family val="2"/>
    </font>
    <font>
      <sz val="12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u val="single"/>
      <sz val="12"/>
      <color theme="10"/>
      <name val="Times New Roman YU"/>
      <family val="0"/>
    </font>
    <font>
      <sz val="12"/>
      <color rgb="FF3F3F76"/>
      <name val="Arial Narrow"/>
      <family val="2"/>
    </font>
    <font>
      <sz val="12"/>
      <color rgb="FFFA7D00"/>
      <name val="Arial Narrow"/>
      <family val="2"/>
    </font>
    <font>
      <sz val="12"/>
      <color rgb="FF9C6500"/>
      <name val="Arial Narrow"/>
      <family val="2"/>
    </font>
    <font>
      <b/>
      <sz val="12"/>
      <color rgb="FF3F3F3F"/>
      <name val="Arial Narrow"/>
      <family val="2"/>
    </font>
    <font>
      <b/>
      <sz val="18"/>
      <color theme="3"/>
      <name val="Cambria"/>
      <family val="2"/>
    </font>
    <font>
      <b/>
      <sz val="12"/>
      <color theme="1"/>
      <name val="Arial Narrow"/>
      <family val="2"/>
    </font>
    <font>
      <sz val="12"/>
      <color rgb="FFFF0000"/>
      <name val="Arial Narrow"/>
      <family val="2"/>
    </font>
    <font>
      <sz val="14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>
        <color indexed="63"/>
      </bottom>
    </border>
    <border>
      <left/>
      <right style="thin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175" fontId="0" fillId="0" borderId="0" xfId="0" applyNumberFormat="1" applyAlignment="1">
      <alignment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75" fontId="7" fillId="0" borderId="10" xfId="42" applyNumberFormat="1" applyFont="1" applyBorder="1" applyAlignment="1">
      <alignment/>
    </xf>
    <xf numFmtId="174" fontId="7" fillId="0" borderId="10" xfId="42" applyNumberFormat="1" applyFont="1" applyBorder="1" applyAlignment="1">
      <alignment/>
    </xf>
    <xf numFmtId="171" fontId="7" fillId="0" borderId="10" xfId="42" applyFont="1" applyBorder="1" applyAlignment="1">
      <alignment/>
    </xf>
    <xf numFmtId="174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75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74" fontId="7" fillId="0" borderId="10" xfId="42" applyNumberFormat="1" applyFont="1" applyBorder="1" applyAlignment="1">
      <alignment horizontal="center"/>
    </xf>
    <xf numFmtId="175" fontId="5" fillId="0" borderId="10" xfId="0" applyNumberFormat="1" applyFont="1" applyBorder="1" applyAlignment="1">
      <alignment horizontal="right"/>
    </xf>
    <xf numFmtId="174" fontId="5" fillId="0" borderId="10" xfId="0" applyNumberFormat="1" applyFont="1" applyBorder="1" applyAlignment="1">
      <alignment horizontal="right"/>
    </xf>
    <xf numFmtId="0" fontId="11" fillId="0" borderId="11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right" wrapText="1"/>
    </xf>
    <xf numFmtId="175" fontId="7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175" fontId="0" fillId="0" borderId="10" xfId="0" applyNumberFormat="1" applyBorder="1" applyAlignment="1">
      <alignment/>
    </xf>
    <xf numFmtId="175" fontId="5" fillId="0" borderId="10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4" fontId="5" fillId="33" borderId="10" xfId="0" applyNumberFormat="1" applyFont="1" applyFill="1" applyBorder="1" applyAlignment="1">
      <alignment/>
    </xf>
    <xf numFmtId="175" fontId="5" fillId="33" borderId="10" xfId="0" applyNumberFormat="1" applyFont="1" applyFill="1" applyBorder="1" applyAlignment="1">
      <alignment/>
    </xf>
    <xf numFmtId="175" fontId="5" fillId="33" borderId="0" xfId="0" applyNumberFormat="1" applyFont="1" applyFill="1" applyBorder="1" applyAlignment="1">
      <alignment/>
    </xf>
    <xf numFmtId="175" fontId="1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Fill="1" applyBorder="1" applyAlignment="1">
      <alignment horizontal="left" vertical="justify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175" fontId="51" fillId="33" borderId="10" xfId="0" applyNumberFormat="1" applyFont="1" applyFill="1" applyBorder="1" applyAlignment="1">
      <alignment horizontal="right"/>
    </xf>
    <xf numFmtId="174" fontId="5" fillId="0" borderId="10" xfId="0" applyNumberFormat="1" applyFont="1" applyBorder="1" applyAlignment="1">
      <alignment/>
    </xf>
    <xf numFmtId="175" fontId="5" fillId="0" borderId="10" xfId="0" applyNumberFormat="1" applyFont="1" applyBorder="1" applyAlignment="1">
      <alignment/>
    </xf>
    <xf numFmtId="175" fontId="5" fillId="33" borderId="10" xfId="0" applyNumberFormat="1" applyFont="1" applyFill="1" applyBorder="1" applyAlignment="1">
      <alignment/>
    </xf>
    <xf numFmtId="171" fontId="7" fillId="33" borderId="10" xfId="42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justify"/>
    </xf>
    <xf numFmtId="0" fontId="9" fillId="0" borderId="10" xfId="0" applyFont="1" applyBorder="1" applyAlignment="1">
      <alignment horizontal="left" vertical="justify"/>
    </xf>
    <xf numFmtId="0" fontId="11" fillId="33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175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justify"/>
    </xf>
    <xf numFmtId="0" fontId="12" fillId="0" borderId="10" xfId="0" applyFont="1" applyBorder="1" applyAlignment="1">
      <alignment vertical="center" wrapText="1"/>
    </xf>
    <xf numFmtId="0" fontId="12" fillId="0" borderId="12" xfId="0" applyFont="1" applyFill="1" applyBorder="1" applyAlignment="1">
      <alignment horizontal="left" wrapText="1"/>
    </xf>
    <xf numFmtId="175" fontId="0" fillId="0" borderId="12" xfId="0" applyNumberFormat="1" applyBorder="1" applyAlignment="1">
      <alignment/>
    </xf>
    <xf numFmtId="174" fontId="5" fillId="0" borderId="17" xfId="0" applyNumberFormat="1" applyFont="1" applyFill="1" applyBorder="1" applyAlignment="1">
      <alignment/>
    </xf>
    <xf numFmtId="175" fontId="5" fillId="0" borderId="17" xfId="0" applyNumberFormat="1" applyFont="1" applyFill="1" applyBorder="1" applyAlignment="1">
      <alignment/>
    </xf>
    <xf numFmtId="171" fontId="5" fillId="33" borderId="10" xfId="45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3" fontId="0" fillId="0" borderId="0" xfId="0" applyNumberFormat="1" applyAlignment="1">
      <alignment/>
    </xf>
    <xf numFmtId="175" fontId="13" fillId="33" borderId="10" xfId="0" applyNumberFormat="1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 horizontal="center"/>
    </xf>
    <xf numFmtId="175" fontId="7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174" fontId="0" fillId="0" borderId="10" xfId="0" applyNumberFormat="1" applyBorder="1" applyAlignment="1">
      <alignment/>
    </xf>
    <xf numFmtId="175" fontId="14" fillId="0" borderId="10" xfId="0" applyNumberFormat="1" applyFont="1" applyBorder="1" applyAlignment="1">
      <alignment/>
    </xf>
    <xf numFmtId="174" fontId="14" fillId="0" borderId="10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5" fontId="12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right"/>
    </xf>
    <xf numFmtId="174" fontId="5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174" fontId="7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justify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4" fontId="12" fillId="0" borderId="12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2" fillId="0" borderId="10" xfId="0" applyFont="1" applyBorder="1" applyAlignment="1">
      <alignment horizontal="left" wrapText="1"/>
    </xf>
    <xf numFmtId="174" fontId="12" fillId="0" borderId="10" xfId="0" applyNumberFormat="1" applyFont="1" applyBorder="1" applyAlignment="1">
      <alignment horizontal="center" vertical="center"/>
    </xf>
    <xf numFmtId="175" fontId="12" fillId="0" borderId="10" xfId="0" applyNumberFormat="1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 wrapText="1"/>
    </xf>
    <xf numFmtId="175" fontId="12" fillId="33" borderId="10" xfId="0" applyNumberFormat="1" applyFont="1" applyFill="1" applyBorder="1" applyAlignment="1">
      <alignment horizontal="right" wrapText="1"/>
    </xf>
    <xf numFmtId="175" fontId="13" fillId="33" borderId="10" xfId="0" applyNumberFormat="1" applyFont="1" applyFill="1" applyBorder="1" applyAlignment="1">
      <alignment horizontal="center"/>
    </xf>
    <xf numFmtId="175" fontId="12" fillId="33" borderId="1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justify"/>
    </xf>
    <xf numFmtId="175" fontId="12" fillId="33" borderId="10" xfId="0" applyNumberFormat="1" applyFont="1" applyFill="1" applyBorder="1" applyAlignment="1">
      <alignment horizontal="right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4" fontId="12" fillId="0" borderId="24" xfId="0" applyNumberFormat="1" applyFont="1" applyBorder="1" applyAlignment="1">
      <alignment horizontal="center" wrapText="1"/>
    </xf>
    <xf numFmtId="174" fontId="12" fillId="0" borderId="23" xfId="0" applyNumberFormat="1" applyFont="1" applyBorder="1" applyAlignment="1">
      <alignment horizontal="center" wrapText="1"/>
    </xf>
    <xf numFmtId="174" fontId="12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/>
    </xf>
    <xf numFmtId="174" fontId="0" fillId="33" borderId="10" xfId="0" applyNumberFormat="1" applyFill="1" applyBorder="1" applyAlignment="1">
      <alignment/>
    </xf>
    <xf numFmtId="175" fontId="0" fillId="33" borderId="10" xfId="0" applyNumberForma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8"/>
  <sheetViews>
    <sheetView zoomScalePageLayoutView="0" workbookViewId="0" topLeftCell="A1">
      <selection activeCell="Q32" sqref="Q32"/>
    </sheetView>
  </sheetViews>
  <sheetFormatPr defaultColWidth="8.796875" defaultRowHeight="15"/>
  <cols>
    <col min="1" max="1" width="9.69921875" style="0" bestFit="1" customWidth="1"/>
    <col min="2" max="2" width="11.09765625" style="0" customWidth="1"/>
    <col min="3" max="3" width="7.5" style="0" customWidth="1"/>
    <col min="4" max="4" width="7.3984375" style="0" customWidth="1"/>
    <col min="5" max="5" width="11.19921875" style="0" customWidth="1"/>
    <col min="6" max="6" width="5.69921875" style="0" customWidth="1"/>
    <col min="7" max="7" width="6.69921875" style="0" customWidth="1"/>
    <col min="8" max="8" width="11.19921875" style="0" customWidth="1"/>
    <col min="9" max="9" width="7.5" style="0" customWidth="1"/>
    <col min="10" max="10" width="7.3984375" style="0" customWidth="1"/>
    <col min="11" max="11" width="11.19921875" style="0" customWidth="1"/>
    <col min="12" max="12" width="6.59765625" style="0" customWidth="1"/>
    <col min="13" max="13" width="11" style="0" bestFit="1" customWidth="1"/>
    <col min="14" max="14" width="8.5" style="0" customWidth="1"/>
    <col min="15" max="15" width="11.59765625" style="0" customWidth="1"/>
    <col min="16" max="16" width="8.5" style="0" customWidth="1"/>
    <col min="17" max="17" width="11.59765625" style="0" customWidth="1"/>
  </cols>
  <sheetData>
    <row r="1" ht="13.5" customHeight="1"/>
    <row r="2" spans="1:17" s="1" customFormat="1" ht="23.25" customHeight="1">
      <c r="A2" s="94" t="s">
        <v>90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1:17" ht="32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48" customHeight="1">
      <c r="A4" s="98" t="s">
        <v>78</v>
      </c>
      <c r="B4" s="98"/>
      <c r="C4" s="98" t="s">
        <v>41</v>
      </c>
      <c r="D4" s="98"/>
      <c r="E4" s="98"/>
      <c r="F4" s="98" t="s">
        <v>88</v>
      </c>
      <c r="G4" s="98"/>
      <c r="H4" s="98"/>
      <c r="I4" s="98" t="s">
        <v>39</v>
      </c>
      <c r="J4" s="98"/>
      <c r="K4" s="98"/>
      <c r="L4" s="98" t="s">
        <v>36</v>
      </c>
      <c r="M4" s="98"/>
      <c r="N4" s="99" t="s">
        <v>40</v>
      </c>
      <c r="O4" s="99"/>
      <c r="P4" s="95" t="s">
        <v>77</v>
      </c>
      <c r="Q4" s="95"/>
    </row>
    <row r="5" spans="1:17" ht="45" customHeight="1">
      <c r="A5" s="98"/>
      <c r="B5" s="98"/>
      <c r="C5" s="9" t="s">
        <v>0</v>
      </c>
      <c r="D5" s="9" t="s">
        <v>1</v>
      </c>
      <c r="E5" s="8" t="s">
        <v>2</v>
      </c>
      <c r="F5" s="9" t="s">
        <v>0</v>
      </c>
      <c r="G5" s="9" t="s">
        <v>1</v>
      </c>
      <c r="H5" s="8" t="s">
        <v>2</v>
      </c>
      <c r="I5" s="9" t="s">
        <v>3</v>
      </c>
      <c r="J5" s="9" t="s">
        <v>38</v>
      </c>
      <c r="K5" s="8" t="s">
        <v>2</v>
      </c>
      <c r="L5" s="8" t="s">
        <v>4</v>
      </c>
      <c r="M5" s="8" t="s">
        <v>2</v>
      </c>
      <c r="N5" s="8" t="s">
        <v>4</v>
      </c>
      <c r="O5" s="8" t="s">
        <v>28</v>
      </c>
      <c r="P5" s="8" t="s">
        <v>4</v>
      </c>
      <c r="Q5" s="8" t="s">
        <v>28</v>
      </c>
    </row>
    <row r="6" spans="1:18" ht="15.75">
      <c r="A6" s="7" t="s">
        <v>5</v>
      </c>
      <c r="B6" s="7" t="s">
        <v>6</v>
      </c>
      <c r="C6" s="11">
        <v>1520</v>
      </c>
      <c r="D6" s="11">
        <v>2981</v>
      </c>
      <c r="E6" s="12">
        <v>163661.25</v>
      </c>
      <c r="F6" s="11">
        <v>21021</v>
      </c>
      <c r="G6" s="11">
        <v>36653</v>
      </c>
      <c r="H6" s="12">
        <v>1157430</v>
      </c>
      <c r="I6" s="11">
        <v>1274</v>
      </c>
      <c r="J6" s="11">
        <v>4538</v>
      </c>
      <c r="K6" s="25">
        <v>154144.12</v>
      </c>
      <c r="L6" s="11">
        <v>885</v>
      </c>
      <c r="M6" s="12">
        <v>204434.79</v>
      </c>
      <c r="N6" s="11">
        <v>5000</v>
      </c>
      <c r="O6" s="12">
        <v>525762.65</v>
      </c>
      <c r="P6" s="11">
        <v>181</v>
      </c>
      <c r="Q6" s="12">
        <v>75750.67</v>
      </c>
      <c r="R6" s="70"/>
    </row>
    <row r="7" spans="1:17" ht="15.75">
      <c r="A7" s="7"/>
      <c r="B7" s="7" t="s">
        <v>70</v>
      </c>
      <c r="C7" s="11">
        <v>93</v>
      </c>
      <c r="D7" s="11">
        <v>143</v>
      </c>
      <c r="E7" s="12">
        <v>8320.81</v>
      </c>
      <c r="F7" s="11">
        <v>1764</v>
      </c>
      <c r="G7" s="11">
        <v>3209</v>
      </c>
      <c r="H7" s="12">
        <v>96450</v>
      </c>
      <c r="I7" s="11">
        <v>55</v>
      </c>
      <c r="J7" s="11">
        <v>153</v>
      </c>
      <c r="K7" s="35">
        <v>5958.8</v>
      </c>
      <c r="L7" s="11">
        <v>70</v>
      </c>
      <c r="M7" s="12">
        <v>15037.76</v>
      </c>
      <c r="N7" s="11">
        <v>684</v>
      </c>
      <c r="O7" s="12">
        <v>54536.05</v>
      </c>
      <c r="P7" s="11">
        <v>18</v>
      </c>
      <c r="Q7" s="12">
        <v>7050.07</v>
      </c>
    </row>
    <row r="8" spans="1:17" ht="15.75">
      <c r="A8" s="7"/>
      <c r="B8" s="7" t="s">
        <v>71</v>
      </c>
      <c r="C8" s="11">
        <v>125</v>
      </c>
      <c r="D8" s="11">
        <v>287</v>
      </c>
      <c r="E8" s="12">
        <v>15314.7</v>
      </c>
      <c r="F8" s="11">
        <v>1425</v>
      </c>
      <c r="G8" s="11">
        <v>2897</v>
      </c>
      <c r="H8" s="12">
        <v>86910</v>
      </c>
      <c r="I8" s="11">
        <v>128</v>
      </c>
      <c r="J8" s="11">
        <v>461</v>
      </c>
      <c r="K8" s="25">
        <v>15460.63</v>
      </c>
      <c r="L8" s="11">
        <v>114</v>
      </c>
      <c r="M8" s="12">
        <v>24590.16</v>
      </c>
      <c r="N8" s="11">
        <v>620</v>
      </c>
      <c r="O8" s="12">
        <v>49364.4</v>
      </c>
      <c r="P8" s="11">
        <v>5</v>
      </c>
      <c r="Q8" s="12">
        <v>2065</v>
      </c>
    </row>
    <row r="9" spans="1:17" ht="15.75">
      <c r="A9" s="7" t="s">
        <v>68</v>
      </c>
      <c r="B9" s="7" t="s">
        <v>69</v>
      </c>
      <c r="C9" s="11">
        <v>109</v>
      </c>
      <c r="D9" s="11">
        <v>188</v>
      </c>
      <c r="E9" s="12">
        <v>10527.2</v>
      </c>
      <c r="F9" s="11">
        <v>1647</v>
      </c>
      <c r="G9" s="11">
        <v>3069</v>
      </c>
      <c r="H9" s="12">
        <v>92610</v>
      </c>
      <c r="I9" s="11">
        <v>81</v>
      </c>
      <c r="J9" s="11">
        <v>256</v>
      </c>
      <c r="K9" s="25">
        <v>8915.44</v>
      </c>
      <c r="L9" s="11">
        <v>91</v>
      </c>
      <c r="M9" s="12">
        <v>19565.16</v>
      </c>
      <c r="N9" s="11">
        <v>639</v>
      </c>
      <c r="O9" s="12">
        <v>50877.18</v>
      </c>
      <c r="P9" s="11">
        <v>14</v>
      </c>
      <c r="Q9" s="12">
        <v>7525.42</v>
      </c>
    </row>
    <row r="10" spans="1:17" ht="15.75">
      <c r="A10" s="7" t="s">
        <v>45</v>
      </c>
      <c r="B10" s="7" t="s">
        <v>46</v>
      </c>
      <c r="C10" s="11">
        <v>136</v>
      </c>
      <c r="D10" s="11">
        <v>233</v>
      </c>
      <c r="E10" s="12">
        <v>13304.59</v>
      </c>
      <c r="F10" s="11">
        <v>1453</v>
      </c>
      <c r="G10" s="11">
        <v>2455</v>
      </c>
      <c r="H10" s="12">
        <v>74070</v>
      </c>
      <c r="I10" s="11">
        <v>138</v>
      </c>
      <c r="J10" s="11">
        <v>399</v>
      </c>
      <c r="K10" s="25">
        <v>16108.37</v>
      </c>
      <c r="L10" s="36">
        <v>122</v>
      </c>
      <c r="M10" s="13">
        <v>26394.75</v>
      </c>
      <c r="N10" s="11">
        <v>1062</v>
      </c>
      <c r="O10" s="13">
        <v>121605.48</v>
      </c>
      <c r="P10" s="11">
        <v>14</v>
      </c>
      <c r="Q10" s="12">
        <v>4968.16</v>
      </c>
    </row>
    <row r="11" spans="1:17" ht="15.75">
      <c r="A11" s="7" t="s">
        <v>29</v>
      </c>
      <c r="B11" s="7" t="s">
        <v>30</v>
      </c>
      <c r="C11" s="11">
        <v>725</v>
      </c>
      <c r="D11" s="11">
        <v>1416</v>
      </c>
      <c r="E11" s="12">
        <v>76384.87</v>
      </c>
      <c r="F11" s="11">
        <v>6703</v>
      </c>
      <c r="G11" s="11">
        <v>12093</v>
      </c>
      <c r="H11" s="12">
        <v>368670</v>
      </c>
      <c r="I11" s="11">
        <v>869</v>
      </c>
      <c r="J11" s="11">
        <v>2619</v>
      </c>
      <c r="K11" s="25">
        <v>95394.07</v>
      </c>
      <c r="L11" s="36">
        <v>352</v>
      </c>
      <c r="M11" s="12">
        <v>79027.52</v>
      </c>
      <c r="N11" s="11">
        <v>2672</v>
      </c>
      <c r="O11" s="12">
        <v>256759.18</v>
      </c>
      <c r="P11" s="11">
        <v>39</v>
      </c>
      <c r="Q11" s="12">
        <v>16884.66</v>
      </c>
    </row>
    <row r="12" spans="1:17" ht="15.75">
      <c r="A12" s="7"/>
      <c r="B12" s="7" t="s">
        <v>31</v>
      </c>
      <c r="C12" s="11">
        <v>14</v>
      </c>
      <c r="D12" s="11">
        <v>22</v>
      </c>
      <c r="E12" s="12">
        <v>1211.84</v>
      </c>
      <c r="F12" s="11">
        <v>178</v>
      </c>
      <c r="G12" s="11">
        <v>322</v>
      </c>
      <c r="H12" s="12">
        <v>9660</v>
      </c>
      <c r="I12" s="11">
        <v>26</v>
      </c>
      <c r="J12" s="11">
        <v>50</v>
      </c>
      <c r="K12" s="25">
        <v>2542.78</v>
      </c>
      <c r="L12" s="11">
        <v>13</v>
      </c>
      <c r="M12" s="13">
        <v>2822.3</v>
      </c>
      <c r="N12" s="11">
        <v>131</v>
      </c>
      <c r="O12" s="12">
        <v>10658.13</v>
      </c>
      <c r="P12" s="11">
        <v>1</v>
      </c>
      <c r="Q12" s="12">
        <v>325</v>
      </c>
    </row>
    <row r="13" spans="1:17" ht="15.75">
      <c r="A13" s="7"/>
      <c r="B13" s="7" t="s">
        <v>32</v>
      </c>
      <c r="C13" s="11">
        <v>8</v>
      </c>
      <c r="D13" s="11">
        <v>22</v>
      </c>
      <c r="E13" s="12">
        <v>1311.25</v>
      </c>
      <c r="F13" s="11">
        <v>101</v>
      </c>
      <c r="G13" s="70">
        <v>187</v>
      </c>
      <c r="H13" s="71">
        <v>5610</v>
      </c>
      <c r="I13" s="11">
        <v>18</v>
      </c>
      <c r="J13" s="11">
        <v>51</v>
      </c>
      <c r="K13" s="25">
        <v>1985.83</v>
      </c>
      <c r="L13" s="11">
        <v>8</v>
      </c>
      <c r="M13" s="12">
        <v>1736.8</v>
      </c>
      <c r="N13" s="11">
        <v>73</v>
      </c>
      <c r="O13" s="12">
        <v>5812.26</v>
      </c>
      <c r="P13" s="11">
        <v>3</v>
      </c>
      <c r="Q13" s="12">
        <v>437.5</v>
      </c>
    </row>
    <row r="14" spans="1:17" ht="15.75">
      <c r="A14" s="7" t="s">
        <v>8</v>
      </c>
      <c r="B14" s="7" t="s">
        <v>9</v>
      </c>
      <c r="C14" s="11">
        <v>323</v>
      </c>
      <c r="D14" s="11">
        <v>632</v>
      </c>
      <c r="E14" s="12">
        <v>34599.86</v>
      </c>
      <c r="F14" s="11">
        <v>4586</v>
      </c>
      <c r="G14" s="11">
        <v>7973</v>
      </c>
      <c r="H14" s="12">
        <v>239190</v>
      </c>
      <c r="I14" s="11">
        <v>267</v>
      </c>
      <c r="J14" s="11">
        <v>947</v>
      </c>
      <c r="K14" s="25">
        <v>31904.55</v>
      </c>
      <c r="L14" s="11">
        <v>205</v>
      </c>
      <c r="M14" s="12">
        <v>44394.18</v>
      </c>
      <c r="N14" s="11">
        <v>1241</v>
      </c>
      <c r="O14" s="12">
        <v>108903.71</v>
      </c>
      <c r="P14" s="11">
        <v>34</v>
      </c>
      <c r="Q14" s="12">
        <v>14660.41</v>
      </c>
    </row>
    <row r="15" spans="1:17" ht="15.75">
      <c r="A15" s="7"/>
      <c r="B15" s="7" t="s">
        <v>10</v>
      </c>
      <c r="C15" s="11">
        <v>137</v>
      </c>
      <c r="D15" s="11">
        <v>292</v>
      </c>
      <c r="E15" s="12">
        <v>15653.53</v>
      </c>
      <c r="F15" s="11">
        <v>1960</v>
      </c>
      <c r="G15" s="11">
        <v>3540</v>
      </c>
      <c r="H15" s="12">
        <v>108150</v>
      </c>
      <c r="I15" s="11">
        <v>143</v>
      </c>
      <c r="J15" s="11">
        <v>486</v>
      </c>
      <c r="K15" s="25">
        <v>16654.85</v>
      </c>
      <c r="L15" s="11">
        <v>110</v>
      </c>
      <c r="M15" s="12">
        <v>25967.36</v>
      </c>
      <c r="N15" s="11">
        <v>606</v>
      </c>
      <c r="O15" s="12">
        <v>60617.6</v>
      </c>
      <c r="P15" s="11">
        <v>8</v>
      </c>
      <c r="Q15" s="12">
        <v>3322.5</v>
      </c>
    </row>
    <row r="16" spans="1:17" ht="15.75">
      <c r="A16" s="7" t="s">
        <v>11</v>
      </c>
      <c r="B16" s="7" t="s">
        <v>12</v>
      </c>
      <c r="C16" s="11">
        <v>55</v>
      </c>
      <c r="D16" s="11">
        <v>82</v>
      </c>
      <c r="E16" s="12">
        <v>5050.78</v>
      </c>
      <c r="F16" s="11">
        <v>2411</v>
      </c>
      <c r="G16" s="11">
        <v>4209</v>
      </c>
      <c r="H16" s="12">
        <v>128160</v>
      </c>
      <c r="I16" s="11">
        <v>32</v>
      </c>
      <c r="J16" s="11">
        <v>66</v>
      </c>
      <c r="K16" s="25">
        <v>3456.28</v>
      </c>
      <c r="L16" s="11">
        <v>77</v>
      </c>
      <c r="M16" s="12">
        <v>16971.78</v>
      </c>
      <c r="N16" s="11">
        <v>366</v>
      </c>
      <c r="O16" s="12">
        <v>29520.77</v>
      </c>
      <c r="P16" s="11">
        <v>2</v>
      </c>
      <c r="Q16" s="12">
        <v>910</v>
      </c>
    </row>
    <row r="17" spans="1:17" ht="15.75">
      <c r="A17" s="7"/>
      <c r="B17" s="7" t="s">
        <v>13</v>
      </c>
      <c r="C17" s="11">
        <v>45</v>
      </c>
      <c r="D17" s="11">
        <v>75</v>
      </c>
      <c r="E17" s="12">
        <v>4347.6</v>
      </c>
      <c r="F17" s="11">
        <v>1785</v>
      </c>
      <c r="G17" s="11">
        <v>3175</v>
      </c>
      <c r="H17" s="12">
        <v>96000</v>
      </c>
      <c r="I17" s="11">
        <v>26</v>
      </c>
      <c r="J17" s="11">
        <v>72</v>
      </c>
      <c r="K17" s="25">
        <v>2813.8</v>
      </c>
      <c r="L17" s="11">
        <v>42</v>
      </c>
      <c r="M17" s="12">
        <v>9118.2</v>
      </c>
      <c r="N17" s="11">
        <v>271</v>
      </c>
      <c r="O17" s="12">
        <v>21652.99</v>
      </c>
      <c r="P17" s="11">
        <v>1</v>
      </c>
      <c r="Q17" s="12">
        <v>201.39</v>
      </c>
    </row>
    <row r="18" spans="1:17" ht="15.75">
      <c r="A18" s="7"/>
      <c r="B18" s="7" t="s">
        <v>14</v>
      </c>
      <c r="C18" s="11">
        <v>80</v>
      </c>
      <c r="D18" s="11">
        <v>105</v>
      </c>
      <c r="E18" s="12">
        <v>6601.3</v>
      </c>
      <c r="F18" s="11">
        <v>3078</v>
      </c>
      <c r="G18" s="11">
        <v>5191</v>
      </c>
      <c r="H18" s="12">
        <v>163020</v>
      </c>
      <c r="I18" s="11">
        <v>33</v>
      </c>
      <c r="J18" s="11">
        <v>88</v>
      </c>
      <c r="K18" s="25">
        <v>3748.67</v>
      </c>
      <c r="L18" s="11">
        <v>86</v>
      </c>
      <c r="M18" s="12">
        <v>18590.98</v>
      </c>
      <c r="N18" s="11">
        <v>297</v>
      </c>
      <c r="O18" s="12">
        <v>25084.49</v>
      </c>
      <c r="P18" s="11">
        <v>8</v>
      </c>
      <c r="Q18" s="12">
        <v>4038.23</v>
      </c>
    </row>
    <row r="19" spans="1:17" ht="15.75">
      <c r="A19" s="7" t="s">
        <v>15</v>
      </c>
      <c r="B19" s="7" t="s">
        <v>16</v>
      </c>
      <c r="C19" s="11">
        <v>72</v>
      </c>
      <c r="D19" s="11">
        <v>87</v>
      </c>
      <c r="E19" s="12">
        <v>5536.4</v>
      </c>
      <c r="F19" s="11">
        <v>3056</v>
      </c>
      <c r="G19" s="11">
        <v>5251</v>
      </c>
      <c r="H19" s="12">
        <v>158160</v>
      </c>
      <c r="I19" s="11">
        <v>22</v>
      </c>
      <c r="J19" s="11">
        <v>55</v>
      </c>
      <c r="K19" s="25">
        <v>2276.81</v>
      </c>
      <c r="L19" s="11">
        <v>133</v>
      </c>
      <c r="M19" s="12">
        <v>33871.54</v>
      </c>
      <c r="N19" s="11">
        <v>591</v>
      </c>
      <c r="O19" s="12">
        <v>47055.42</v>
      </c>
      <c r="P19" s="11">
        <v>8</v>
      </c>
      <c r="Q19" s="12">
        <v>3605</v>
      </c>
    </row>
    <row r="20" spans="1:17" ht="15.75">
      <c r="A20" s="7" t="s">
        <v>17</v>
      </c>
      <c r="B20" s="7" t="s">
        <v>18</v>
      </c>
      <c r="C20" s="11">
        <v>494</v>
      </c>
      <c r="D20" s="11">
        <v>1072</v>
      </c>
      <c r="E20" s="12">
        <v>55951.42</v>
      </c>
      <c r="F20" s="11">
        <v>2309</v>
      </c>
      <c r="G20" s="11">
        <v>4219</v>
      </c>
      <c r="H20" s="12">
        <v>126990</v>
      </c>
      <c r="I20" s="11">
        <v>595</v>
      </c>
      <c r="J20" s="11">
        <v>2031</v>
      </c>
      <c r="K20" s="25">
        <v>68507.7</v>
      </c>
      <c r="L20" s="11">
        <v>130</v>
      </c>
      <c r="M20" s="12">
        <v>28943.09</v>
      </c>
      <c r="N20" s="11">
        <v>1785</v>
      </c>
      <c r="O20" s="12">
        <v>161709.8</v>
      </c>
      <c r="P20" s="11">
        <v>16</v>
      </c>
      <c r="Q20" s="12">
        <v>6281.5</v>
      </c>
    </row>
    <row r="21" spans="1:17" ht="15.75">
      <c r="A21" s="7"/>
      <c r="B21" s="7" t="s">
        <v>26</v>
      </c>
      <c r="C21" s="11">
        <v>59</v>
      </c>
      <c r="D21" s="11">
        <v>124</v>
      </c>
      <c r="E21" s="12">
        <v>6503.34</v>
      </c>
      <c r="F21" s="11">
        <v>345</v>
      </c>
      <c r="G21" s="11">
        <v>664</v>
      </c>
      <c r="H21" s="12">
        <v>19920</v>
      </c>
      <c r="I21" s="11">
        <v>62</v>
      </c>
      <c r="J21" s="11">
        <v>224</v>
      </c>
      <c r="K21" s="25">
        <v>7267.19</v>
      </c>
      <c r="L21" s="11">
        <v>22</v>
      </c>
      <c r="M21" s="12">
        <v>4616.96</v>
      </c>
      <c r="N21" s="11">
        <v>174</v>
      </c>
      <c r="O21" s="12">
        <v>14589.26</v>
      </c>
      <c r="P21" s="11">
        <v>2</v>
      </c>
      <c r="Q21" s="12">
        <v>857.5</v>
      </c>
    </row>
    <row r="22" spans="1:17" ht="15.75">
      <c r="A22" s="7"/>
      <c r="B22" s="7" t="s">
        <v>47</v>
      </c>
      <c r="C22" s="7">
        <v>150</v>
      </c>
      <c r="D22" s="7">
        <v>374</v>
      </c>
      <c r="E22" s="12">
        <v>19269.58</v>
      </c>
      <c r="F22" s="7">
        <v>249</v>
      </c>
      <c r="G22" s="7">
        <v>500</v>
      </c>
      <c r="H22" s="12">
        <v>15090</v>
      </c>
      <c r="I22" s="7">
        <v>186</v>
      </c>
      <c r="J22" s="7">
        <v>718</v>
      </c>
      <c r="K22" s="25">
        <v>23290.21</v>
      </c>
      <c r="L22" s="11">
        <v>29</v>
      </c>
      <c r="M22" s="12">
        <v>6295.9</v>
      </c>
      <c r="N22" s="11">
        <v>284</v>
      </c>
      <c r="O22" s="12">
        <v>22688.05</v>
      </c>
      <c r="P22" s="11">
        <v>8</v>
      </c>
      <c r="Q22" s="12">
        <v>2530</v>
      </c>
    </row>
    <row r="23" spans="1:17" ht="15.75">
      <c r="A23" s="7" t="s">
        <v>19</v>
      </c>
      <c r="B23" s="7" t="s">
        <v>20</v>
      </c>
      <c r="C23" s="11">
        <v>243</v>
      </c>
      <c r="D23" s="11">
        <v>590</v>
      </c>
      <c r="E23" s="12">
        <v>30435.32</v>
      </c>
      <c r="F23" s="11">
        <v>687</v>
      </c>
      <c r="G23" s="11">
        <v>1398</v>
      </c>
      <c r="H23" s="12">
        <v>42000</v>
      </c>
      <c r="I23" s="11">
        <v>297</v>
      </c>
      <c r="J23" s="11">
        <v>1123</v>
      </c>
      <c r="K23" s="25">
        <v>38922.14</v>
      </c>
      <c r="L23" s="11">
        <v>62</v>
      </c>
      <c r="M23" s="12">
        <v>13460.2</v>
      </c>
      <c r="N23" s="11">
        <v>676</v>
      </c>
      <c r="O23" s="12">
        <v>66884.25</v>
      </c>
      <c r="P23" s="11">
        <v>10</v>
      </c>
      <c r="Q23" s="12">
        <v>3353.52</v>
      </c>
    </row>
    <row r="24" spans="1:17" ht="15.75">
      <c r="A24" s="7"/>
      <c r="B24" s="7" t="s">
        <v>48</v>
      </c>
      <c r="C24" s="11">
        <v>78</v>
      </c>
      <c r="D24" s="11">
        <v>171</v>
      </c>
      <c r="E24" s="12">
        <v>8804.02</v>
      </c>
      <c r="F24" s="11">
        <v>223</v>
      </c>
      <c r="G24" s="11">
        <v>434</v>
      </c>
      <c r="H24" s="12">
        <v>13140</v>
      </c>
      <c r="I24" s="11">
        <v>133</v>
      </c>
      <c r="J24" s="11">
        <v>380</v>
      </c>
      <c r="K24" s="25">
        <v>15164.8</v>
      </c>
      <c r="L24" s="11">
        <v>28</v>
      </c>
      <c r="M24" s="12">
        <v>6341.18</v>
      </c>
      <c r="N24" s="11">
        <v>211</v>
      </c>
      <c r="O24" s="12">
        <v>21054.14</v>
      </c>
      <c r="P24" s="11">
        <v>2</v>
      </c>
      <c r="Q24" s="12">
        <v>780</v>
      </c>
    </row>
    <row r="25" spans="1:17" ht="15.75">
      <c r="A25" s="7" t="s">
        <v>35</v>
      </c>
      <c r="B25" s="7" t="s">
        <v>33</v>
      </c>
      <c r="C25" s="11">
        <v>877</v>
      </c>
      <c r="D25" s="11">
        <v>2045</v>
      </c>
      <c r="E25" s="12">
        <v>105836.65</v>
      </c>
      <c r="F25" s="11">
        <v>1899</v>
      </c>
      <c r="G25" s="11">
        <v>3715</v>
      </c>
      <c r="H25" s="12">
        <v>115020</v>
      </c>
      <c r="I25" s="11">
        <v>1029</v>
      </c>
      <c r="J25" s="11">
        <v>4022</v>
      </c>
      <c r="K25" s="25">
        <v>128857.33</v>
      </c>
      <c r="L25" s="11">
        <v>173</v>
      </c>
      <c r="M25" s="13">
        <v>40067.74</v>
      </c>
      <c r="N25" s="11">
        <v>1522</v>
      </c>
      <c r="O25" s="13">
        <v>170096.47</v>
      </c>
      <c r="P25" s="11">
        <v>14</v>
      </c>
      <c r="Q25" s="12">
        <v>6130</v>
      </c>
    </row>
    <row r="26" spans="1:17" ht="15.75">
      <c r="A26" s="7" t="s">
        <v>21</v>
      </c>
      <c r="B26" s="7" t="s">
        <v>22</v>
      </c>
      <c r="C26" s="11">
        <v>362</v>
      </c>
      <c r="D26" s="11">
        <v>745</v>
      </c>
      <c r="E26" s="12">
        <v>41650.21</v>
      </c>
      <c r="F26" s="11">
        <v>4089</v>
      </c>
      <c r="G26" s="11">
        <v>7733</v>
      </c>
      <c r="H26" s="12">
        <v>232860</v>
      </c>
      <c r="I26" s="11">
        <v>408</v>
      </c>
      <c r="J26" s="11">
        <v>1368</v>
      </c>
      <c r="K26" s="25">
        <v>47435.07</v>
      </c>
      <c r="L26" s="11">
        <v>308</v>
      </c>
      <c r="M26" s="12">
        <v>67425.89</v>
      </c>
      <c r="N26" s="11">
        <v>2131</v>
      </c>
      <c r="O26" s="12">
        <v>213056.28</v>
      </c>
      <c r="P26" s="53">
        <v>15</v>
      </c>
      <c r="Q26" s="13">
        <v>7966.87</v>
      </c>
    </row>
    <row r="27" spans="1:17" ht="15.75">
      <c r="A27" s="7" t="s">
        <v>67</v>
      </c>
      <c r="B27" s="7" t="s">
        <v>72</v>
      </c>
      <c r="C27" s="11">
        <v>59</v>
      </c>
      <c r="D27" s="11">
        <v>110</v>
      </c>
      <c r="E27" s="12">
        <v>5971.22</v>
      </c>
      <c r="F27" s="11">
        <v>593</v>
      </c>
      <c r="G27" s="11">
        <v>1037</v>
      </c>
      <c r="H27" s="12">
        <v>31110</v>
      </c>
      <c r="I27" s="11">
        <v>73</v>
      </c>
      <c r="J27" s="11">
        <v>207</v>
      </c>
      <c r="K27" s="25">
        <v>7555.73</v>
      </c>
      <c r="L27" s="11">
        <v>53</v>
      </c>
      <c r="M27" s="12">
        <v>11028.58</v>
      </c>
      <c r="N27" s="11">
        <v>863</v>
      </c>
      <c r="O27" s="12">
        <v>70459.37</v>
      </c>
      <c r="P27" s="11">
        <v>5</v>
      </c>
      <c r="Q27" s="12">
        <v>1777.08</v>
      </c>
    </row>
    <row r="28" spans="1:17" ht="15.75">
      <c r="A28" s="7"/>
      <c r="B28" s="14" t="s">
        <v>73</v>
      </c>
      <c r="C28" s="11">
        <v>91</v>
      </c>
      <c r="D28" s="11">
        <v>184</v>
      </c>
      <c r="E28" s="12">
        <v>9759.54</v>
      </c>
      <c r="F28" s="11">
        <v>556</v>
      </c>
      <c r="G28" s="11">
        <v>976</v>
      </c>
      <c r="H28" s="12">
        <v>29280</v>
      </c>
      <c r="I28" s="11">
        <v>145</v>
      </c>
      <c r="J28" s="11">
        <v>360</v>
      </c>
      <c r="K28" s="25">
        <v>15694.75</v>
      </c>
      <c r="L28" s="11">
        <v>47</v>
      </c>
      <c r="M28" s="12">
        <v>9964.84</v>
      </c>
      <c r="N28" s="11">
        <v>371</v>
      </c>
      <c r="O28" s="12">
        <v>38959.3</v>
      </c>
      <c r="P28" s="11">
        <v>17</v>
      </c>
      <c r="Q28" s="12">
        <v>7821.13</v>
      </c>
    </row>
    <row r="29" spans="1:17" ht="15.75">
      <c r="A29" s="7" t="s">
        <v>23</v>
      </c>
      <c r="B29" s="7" t="s">
        <v>24</v>
      </c>
      <c r="C29" s="11">
        <v>212</v>
      </c>
      <c r="D29" s="11">
        <v>354</v>
      </c>
      <c r="E29" s="25">
        <v>18947.3</v>
      </c>
      <c r="F29" s="11">
        <v>2054</v>
      </c>
      <c r="G29" s="11">
        <v>3416</v>
      </c>
      <c r="H29" s="25">
        <v>102600</v>
      </c>
      <c r="I29" s="11">
        <v>260</v>
      </c>
      <c r="J29" s="11">
        <v>671</v>
      </c>
      <c r="K29" s="25">
        <v>25845.83</v>
      </c>
      <c r="L29" s="11">
        <v>136</v>
      </c>
      <c r="M29" s="12">
        <v>28968.26</v>
      </c>
      <c r="N29" s="11">
        <v>1540</v>
      </c>
      <c r="O29" s="12">
        <v>122690.77</v>
      </c>
      <c r="P29" s="11">
        <v>5</v>
      </c>
      <c r="Q29" s="12">
        <v>1741.39</v>
      </c>
    </row>
    <row r="30" spans="1:17" ht="15.75">
      <c r="A30" s="7"/>
      <c r="B30" s="7" t="s">
        <v>34</v>
      </c>
      <c r="C30" s="11">
        <v>10</v>
      </c>
      <c r="D30" s="11">
        <v>12</v>
      </c>
      <c r="E30" s="12">
        <v>853.04</v>
      </c>
      <c r="F30" s="11">
        <v>268</v>
      </c>
      <c r="G30" s="11">
        <v>490</v>
      </c>
      <c r="H30" s="12">
        <v>14700</v>
      </c>
      <c r="I30" s="11">
        <v>28</v>
      </c>
      <c r="J30" s="11">
        <v>36</v>
      </c>
      <c r="K30" s="12">
        <v>2370.39</v>
      </c>
      <c r="L30" s="11">
        <v>12</v>
      </c>
      <c r="M30" s="12">
        <v>2525.58</v>
      </c>
      <c r="N30" s="11">
        <v>226</v>
      </c>
      <c r="O30" s="12">
        <v>18070.09</v>
      </c>
      <c r="P30" s="49">
        <v>1</v>
      </c>
      <c r="Q30" s="50">
        <v>201.39</v>
      </c>
    </row>
    <row r="31" spans="1:17" ht="15.75" customHeight="1" hidden="1">
      <c r="A31" s="96" t="s">
        <v>27</v>
      </c>
      <c r="B31" s="96"/>
      <c r="C31" s="11"/>
      <c r="D31" s="11"/>
      <c r="E31" s="12"/>
      <c r="F31" s="12"/>
      <c r="G31" s="12"/>
      <c r="H31" s="12"/>
      <c r="I31" s="11"/>
      <c r="J31" s="11"/>
      <c r="K31" s="12"/>
      <c r="L31" s="7"/>
      <c r="M31" s="12"/>
      <c r="N31" s="7"/>
      <c r="O31" s="12"/>
      <c r="P31" s="7"/>
      <c r="Q31" s="12"/>
    </row>
    <row r="32" spans="1:17" ht="15.75">
      <c r="A32" s="97" t="s">
        <v>25</v>
      </c>
      <c r="B32" s="97"/>
      <c r="C32" s="15">
        <f aca="true" t="shared" si="0" ref="C32:N32">SUM(C6:C30)</f>
        <v>6077</v>
      </c>
      <c r="D32" s="15">
        <f t="shared" si="0"/>
        <v>12346</v>
      </c>
      <c r="E32" s="16">
        <f t="shared" si="0"/>
        <v>665807.6200000002</v>
      </c>
      <c r="F32" s="17">
        <f aca="true" t="shared" si="1" ref="F32:K32">SUM(F6:F30)</f>
        <v>64440</v>
      </c>
      <c r="G32" s="17">
        <f t="shared" si="1"/>
        <v>114806</v>
      </c>
      <c r="H32" s="16">
        <f t="shared" si="1"/>
        <v>3526800</v>
      </c>
      <c r="I32" s="15">
        <f t="shared" si="1"/>
        <v>6328</v>
      </c>
      <c r="J32" s="15">
        <f t="shared" si="1"/>
        <v>21381</v>
      </c>
      <c r="K32" s="16">
        <f t="shared" si="1"/>
        <v>742276.1399999999</v>
      </c>
      <c r="L32" s="15">
        <f t="shared" si="0"/>
        <v>3308</v>
      </c>
      <c r="M32" s="16">
        <f t="shared" si="0"/>
        <v>742161.4999999998</v>
      </c>
      <c r="N32" s="17">
        <f t="shared" si="0"/>
        <v>24036</v>
      </c>
      <c r="O32" s="16">
        <f>SUM(O6:O30)</f>
        <v>2288468.09</v>
      </c>
      <c r="P32" s="17">
        <f>SUM(P6:P30)</f>
        <v>431</v>
      </c>
      <c r="Q32" s="16">
        <f>SUM(Q6:Q30)</f>
        <v>181184.39000000004</v>
      </c>
    </row>
    <row r="34" spans="2:5" ht="15.75" hidden="1">
      <c r="B34" t="s">
        <v>87</v>
      </c>
      <c r="E34" s="78">
        <f>C32+F32+I32+L32+N32+P32+' II'!D31+' II'!G31+' II'!J31+' II'!L31+'III '!D33+'III '!F33+' IV '!E33+' IV '!G33+' IV '!I33+' IV '!K33</f>
        <v>130678</v>
      </c>
    </row>
    <row r="36" spans="5:14" ht="15.75">
      <c r="E36" s="10"/>
      <c r="F36" s="10"/>
      <c r="G36" s="10"/>
      <c r="H36" s="10"/>
      <c r="K36" s="10"/>
      <c r="N36" s="2"/>
    </row>
    <row r="38" ht="15.75">
      <c r="Q38" s="10"/>
    </row>
  </sheetData>
  <sheetProtection/>
  <mergeCells count="10">
    <mergeCell ref="A2:Q2"/>
    <mergeCell ref="P4:Q4"/>
    <mergeCell ref="A31:B31"/>
    <mergeCell ref="A32:B32"/>
    <mergeCell ref="A4:B5"/>
    <mergeCell ref="C4:E4"/>
    <mergeCell ref="I4:K4"/>
    <mergeCell ref="L4:M4"/>
    <mergeCell ref="N4:O4"/>
    <mergeCell ref="F4:H4"/>
  </mergeCells>
  <printOptions/>
  <pageMargins left="0" right="0" top="0" bottom="0" header="0.511811023622047" footer="0.511811023622047"/>
  <pageSetup orientation="landscape" paperSize="9" scale="85" r:id="rId1"/>
  <headerFooter alignWithMargins="0">
    <oddHeader>&amp;L&amp;"Arial Narrow,Bold Italic"Ministarstvo rada i socijalnog staranja&amp;"Arial Narrow,Regular"
&amp;"Arial Narrow,Italic"Direktorat za informatiku i analitičko-statističke poslove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U37"/>
  <sheetViews>
    <sheetView zoomScale="96" zoomScaleNormal="96" zoomScalePageLayoutView="0" workbookViewId="0" topLeftCell="A1">
      <selection activeCell="J31" sqref="J31"/>
    </sheetView>
  </sheetViews>
  <sheetFormatPr defaultColWidth="8.796875" defaultRowHeight="15"/>
  <cols>
    <col min="1" max="1" width="29.09765625" style="0" customWidth="1"/>
    <col min="2" max="2" width="9.69921875" style="0" bestFit="1" customWidth="1"/>
    <col min="3" max="3" width="11.19921875" style="0" customWidth="1"/>
    <col min="4" max="4" width="7.69921875" style="0" customWidth="1"/>
    <col min="5" max="5" width="8.3984375" style="0" customWidth="1"/>
    <col min="6" max="6" width="12" style="0" customWidth="1"/>
    <col min="7" max="7" width="9.8984375" style="0" customWidth="1"/>
    <col min="8" max="8" width="12.8984375" style="0" hidden="1" customWidth="1"/>
    <col min="9" max="9" width="9.5" style="0" customWidth="1"/>
    <col min="10" max="10" width="5.5" style="0" customWidth="1"/>
    <col min="11" max="11" width="4.8984375" style="0" customWidth="1"/>
    <col min="13" max="13" width="9" style="0" customWidth="1"/>
    <col min="15" max="15" width="0" style="0" hidden="1" customWidth="1"/>
  </cols>
  <sheetData>
    <row r="1" ht="29.25" customHeight="1"/>
    <row r="2" spans="2:13" ht="15.75">
      <c r="B2" s="94" t="s">
        <v>91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2:13" ht="15" customHeight="1">
      <c r="B3" s="4"/>
      <c r="C3" s="4"/>
      <c r="D3" s="4"/>
      <c r="E3" s="4"/>
      <c r="F3" s="4"/>
      <c r="G3" s="4"/>
      <c r="H3" s="4"/>
      <c r="I3" s="4"/>
      <c r="J3" s="6"/>
      <c r="K3" s="6"/>
      <c r="L3" s="4"/>
      <c r="M3" s="4"/>
    </row>
    <row r="4" spans="2:13" ht="76.5" customHeight="1">
      <c r="B4" s="98" t="s">
        <v>78</v>
      </c>
      <c r="C4" s="98"/>
      <c r="D4" s="100" t="s">
        <v>49</v>
      </c>
      <c r="E4" s="100"/>
      <c r="F4" s="100"/>
      <c r="G4" s="101" t="s">
        <v>52</v>
      </c>
      <c r="H4" s="101"/>
      <c r="I4" s="102"/>
      <c r="J4" s="103" t="s">
        <v>37</v>
      </c>
      <c r="K4" s="102"/>
      <c r="L4" s="100" t="s">
        <v>42</v>
      </c>
      <c r="M4" s="100"/>
    </row>
    <row r="5" spans="2:13" ht="33" customHeight="1">
      <c r="B5" s="98"/>
      <c r="C5" s="98"/>
      <c r="D5" s="9" t="s">
        <v>50</v>
      </c>
      <c r="E5" s="9" t="s">
        <v>51</v>
      </c>
      <c r="F5" s="8" t="s">
        <v>2</v>
      </c>
      <c r="G5" s="20" t="s">
        <v>50</v>
      </c>
      <c r="H5" s="20"/>
      <c r="I5" s="8" t="s">
        <v>2</v>
      </c>
      <c r="J5" s="8" t="s">
        <v>4</v>
      </c>
      <c r="K5" s="8" t="s">
        <v>2</v>
      </c>
      <c r="L5" s="8" t="s">
        <v>4</v>
      </c>
      <c r="M5" s="8" t="s">
        <v>2</v>
      </c>
    </row>
    <row r="6" spans="2:13" ht="15.75">
      <c r="B6" s="7" t="s">
        <v>5</v>
      </c>
      <c r="C6" s="7" t="s">
        <v>6</v>
      </c>
      <c r="D6" s="33">
        <v>215</v>
      </c>
      <c r="E6" s="11">
        <v>784</v>
      </c>
      <c r="F6" s="12">
        <v>37615.9</v>
      </c>
      <c r="G6" s="33">
        <v>189</v>
      </c>
      <c r="H6" s="11"/>
      <c r="I6" s="12">
        <v>15191.9</v>
      </c>
      <c r="J6" s="91">
        <v>131</v>
      </c>
      <c r="K6" s="72"/>
      <c r="L6" s="5">
        <v>13</v>
      </c>
      <c r="M6" s="40">
        <v>5349.94</v>
      </c>
    </row>
    <row r="7" spans="2:13" ht="15.75">
      <c r="B7" s="7"/>
      <c r="C7" s="7" t="s">
        <v>70</v>
      </c>
      <c r="D7" s="33">
        <v>24</v>
      </c>
      <c r="E7" s="33">
        <v>59</v>
      </c>
      <c r="F7" s="34">
        <v>4025</v>
      </c>
      <c r="G7" s="33">
        <v>18</v>
      </c>
      <c r="H7" s="33"/>
      <c r="I7" s="34">
        <v>1699.2</v>
      </c>
      <c r="J7" s="89">
        <v>12</v>
      </c>
      <c r="K7" s="72"/>
      <c r="L7" s="5">
        <v>1</v>
      </c>
      <c r="M7" s="40">
        <v>398.18</v>
      </c>
    </row>
    <row r="8" spans="2:15" ht="15.75">
      <c r="B8" s="7"/>
      <c r="C8" s="7" t="s">
        <v>71</v>
      </c>
      <c r="D8" s="7">
        <v>7</v>
      </c>
      <c r="E8" s="7">
        <v>14</v>
      </c>
      <c r="F8" s="12">
        <v>857.6</v>
      </c>
      <c r="G8" s="7">
        <v>6</v>
      </c>
      <c r="H8" s="7"/>
      <c r="I8" s="12">
        <v>565.2</v>
      </c>
      <c r="J8" s="89">
        <v>12</v>
      </c>
      <c r="K8" s="72"/>
      <c r="L8" s="5">
        <v>0</v>
      </c>
      <c r="M8" s="39">
        <v>0</v>
      </c>
      <c r="O8" s="10" t="e">
        <f>#REF!+#REF!+#REF!+#REF!</f>
        <v>#REF!</v>
      </c>
    </row>
    <row r="9" spans="2:15" ht="15.75">
      <c r="B9" s="7" t="s">
        <v>68</v>
      </c>
      <c r="C9" s="7" t="s">
        <v>74</v>
      </c>
      <c r="D9" s="7">
        <v>32</v>
      </c>
      <c r="E9" s="7">
        <v>133</v>
      </c>
      <c r="F9" s="12">
        <v>6224.2</v>
      </c>
      <c r="G9" s="7">
        <v>17</v>
      </c>
      <c r="H9" s="7"/>
      <c r="I9" s="12">
        <v>2415.74</v>
      </c>
      <c r="J9" s="89">
        <v>22</v>
      </c>
      <c r="K9" s="72"/>
      <c r="L9" s="5">
        <v>1</v>
      </c>
      <c r="M9" s="40">
        <v>398.18</v>
      </c>
      <c r="O9" s="10"/>
    </row>
    <row r="10" spans="2:15" ht="15.75">
      <c r="B10" s="7" t="s">
        <v>45</v>
      </c>
      <c r="C10" s="7" t="s">
        <v>46</v>
      </c>
      <c r="D10" s="11">
        <v>33</v>
      </c>
      <c r="E10" s="11">
        <v>117</v>
      </c>
      <c r="F10" s="12">
        <v>6902.4</v>
      </c>
      <c r="G10" s="11">
        <v>13</v>
      </c>
      <c r="H10" s="11"/>
      <c r="I10" s="12">
        <v>925.2</v>
      </c>
      <c r="J10" s="89">
        <v>34</v>
      </c>
      <c r="K10" s="72"/>
      <c r="L10" s="73">
        <v>4</v>
      </c>
      <c r="M10" s="51">
        <v>1692.72</v>
      </c>
      <c r="O10" s="10" t="e">
        <f>#REF!</f>
        <v>#REF!</v>
      </c>
    </row>
    <row r="11" spans="2:13" ht="15.75">
      <c r="B11" s="7" t="s">
        <v>29</v>
      </c>
      <c r="C11" s="7" t="s">
        <v>30</v>
      </c>
      <c r="D11" s="11">
        <v>236</v>
      </c>
      <c r="E11" s="11">
        <v>1290</v>
      </c>
      <c r="F11" s="12">
        <v>49054.8</v>
      </c>
      <c r="G11" s="11">
        <v>32</v>
      </c>
      <c r="H11" s="11"/>
      <c r="I11" s="12">
        <v>5032</v>
      </c>
      <c r="J11" s="92">
        <v>88</v>
      </c>
      <c r="K11" s="72"/>
      <c r="L11" s="5">
        <v>6</v>
      </c>
      <c r="M11" s="40">
        <v>2389.08</v>
      </c>
    </row>
    <row r="12" spans="2:13" ht="15.75">
      <c r="B12" s="7"/>
      <c r="C12" s="7" t="s">
        <v>31</v>
      </c>
      <c r="D12" s="11">
        <v>8</v>
      </c>
      <c r="E12" s="11">
        <v>51</v>
      </c>
      <c r="F12" s="12">
        <v>2481.4</v>
      </c>
      <c r="G12" s="11">
        <v>0</v>
      </c>
      <c r="H12" s="11"/>
      <c r="I12" s="12">
        <v>0</v>
      </c>
      <c r="J12" s="89">
        <v>8</v>
      </c>
      <c r="K12" s="72"/>
      <c r="L12" s="5">
        <v>0</v>
      </c>
      <c r="M12" s="40">
        <v>0</v>
      </c>
    </row>
    <row r="13" spans="2:15" ht="15.75">
      <c r="B13" s="7"/>
      <c r="C13" s="7" t="s">
        <v>32</v>
      </c>
      <c r="D13" s="11">
        <v>9</v>
      </c>
      <c r="E13" s="11">
        <v>59</v>
      </c>
      <c r="F13" s="12">
        <v>3995.2</v>
      </c>
      <c r="G13" s="11">
        <v>0</v>
      </c>
      <c r="H13" s="11"/>
      <c r="I13" s="12">
        <v>0</v>
      </c>
      <c r="J13" s="89">
        <v>2</v>
      </c>
      <c r="K13" s="72"/>
      <c r="L13" s="5">
        <v>2</v>
      </c>
      <c r="M13" s="40">
        <v>856.76</v>
      </c>
      <c r="O13" s="10" t="e">
        <f>#REF!+#REF!+#REF!</f>
        <v>#REF!</v>
      </c>
    </row>
    <row r="14" spans="2:16" ht="15.75">
      <c r="B14" s="7" t="s">
        <v>8</v>
      </c>
      <c r="C14" s="7" t="s">
        <v>9</v>
      </c>
      <c r="D14" s="11">
        <v>89</v>
      </c>
      <c r="E14" s="11">
        <v>296</v>
      </c>
      <c r="F14" s="12">
        <v>17515.9</v>
      </c>
      <c r="G14" s="11">
        <v>14</v>
      </c>
      <c r="H14" s="11"/>
      <c r="I14" s="12">
        <v>3248</v>
      </c>
      <c r="J14" s="89">
        <v>139</v>
      </c>
      <c r="K14" s="72"/>
      <c r="L14" s="5">
        <v>4</v>
      </c>
      <c r="M14" s="40">
        <v>1592.72</v>
      </c>
      <c r="O14" s="10"/>
      <c r="P14" s="10"/>
    </row>
    <row r="15" spans="2:15" ht="15.75">
      <c r="B15" s="7"/>
      <c r="C15" s="7" t="s">
        <v>10</v>
      </c>
      <c r="D15" s="11">
        <v>16</v>
      </c>
      <c r="E15" s="11">
        <v>26</v>
      </c>
      <c r="F15" s="12">
        <v>1096.88</v>
      </c>
      <c r="G15" s="11">
        <v>0</v>
      </c>
      <c r="H15" s="11"/>
      <c r="I15" s="12">
        <v>0</v>
      </c>
      <c r="J15" s="89">
        <v>71</v>
      </c>
      <c r="K15" s="72"/>
      <c r="L15" s="5">
        <v>1</v>
      </c>
      <c r="M15" s="40">
        <v>379.94</v>
      </c>
      <c r="O15" s="10" t="e">
        <f>#REF!+#REF!</f>
        <v>#REF!</v>
      </c>
    </row>
    <row r="16" spans="2:15" ht="15.75">
      <c r="B16" s="7" t="s">
        <v>11</v>
      </c>
      <c r="C16" s="7" t="s">
        <v>12</v>
      </c>
      <c r="D16" s="11">
        <v>19</v>
      </c>
      <c r="E16" s="11">
        <v>56</v>
      </c>
      <c r="F16" s="12">
        <v>2694.2</v>
      </c>
      <c r="G16" s="11">
        <v>5</v>
      </c>
      <c r="H16" s="11"/>
      <c r="I16" s="12">
        <v>1368</v>
      </c>
      <c r="J16" s="89">
        <v>5</v>
      </c>
      <c r="K16" s="72"/>
      <c r="L16" s="5">
        <v>2</v>
      </c>
      <c r="M16" s="40">
        <v>796.36</v>
      </c>
      <c r="O16" s="10"/>
    </row>
    <row r="17" spans="2:13" ht="15.75">
      <c r="B17" s="7"/>
      <c r="C17" s="7" t="s">
        <v>13</v>
      </c>
      <c r="D17" s="11">
        <v>22</v>
      </c>
      <c r="E17" s="11">
        <v>78</v>
      </c>
      <c r="F17" s="12">
        <v>4160</v>
      </c>
      <c r="G17" s="11">
        <v>2</v>
      </c>
      <c r="H17" s="11"/>
      <c r="I17" s="12">
        <v>432</v>
      </c>
      <c r="J17" s="89">
        <v>3</v>
      </c>
      <c r="K17" s="72"/>
      <c r="L17" s="5">
        <v>0</v>
      </c>
      <c r="M17" s="40">
        <v>0</v>
      </c>
    </row>
    <row r="18" spans="2:15" ht="15.75">
      <c r="B18" s="7"/>
      <c r="C18" s="7" t="s">
        <v>14</v>
      </c>
      <c r="D18" s="11">
        <v>52</v>
      </c>
      <c r="E18" s="11">
        <v>429</v>
      </c>
      <c r="F18" s="12">
        <v>9692.2</v>
      </c>
      <c r="G18" s="11">
        <v>29</v>
      </c>
      <c r="H18" s="11"/>
      <c r="I18" s="12">
        <v>13716</v>
      </c>
      <c r="J18" s="89">
        <v>3</v>
      </c>
      <c r="K18" s="72"/>
      <c r="L18" s="5">
        <v>0</v>
      </c>
      <c r="M18" s="40">
        <v>0</v>
      </c>
      <c r="O18" s="10" t="e">
        <f>#REF!+#REF!+#REF!</f>
        <v>#REF!</v>
      </c>
    </row>
    <row r="19" spans="2:21" ht="15.75">
      <c r="B19" s="7" t="s">
        <v>15</v>
      </c>
      <c r="C19" s="7" t="s">
        <v>16</v>
      </c>
      <c r="D19" s="11">
        <v>66</v>
      </c>
      <c r="E19" s="11">
        <v>169</v>
      </c>
      <c r="F19" s="12">
        <v>8855.8</v>
      </c>
      <c r="G19" s="11">
        <v>18</v>
      </c>
      <c r="H19" s="11"/>
      <c r="I19" s="12">
        <v>1504</v>
      </c>
      <c r="J19" s="89">
        <v>115</v>
      </c>
      <c r="K19" s="72"/>
      <c r="L19" s="5">
        <v>0</v>
      </c>
      <c r="M19" s="40">
        <v>0</v>
      </c>
      <c r="O19" s="10" t="e">
        <f>#REF!</f>
        <v>#REF!</v>
      </c>
      <c r="U19" s="37"/>
    </row>
    <row r="20" spans="2:21" ht="15.75">
      <c r="B20" s="7" t="s">
        <v>17</v>
      </c>
      <c r="C20" s="7" t="s">
        <v>18</v>
      </c>
      <c r="D20" s="11">
        <v>262</v>
      </c>
      <c r="E20" s="11">
        <v>759</v>
      </c>
      <c r="F20" s="12">
        <v>41696.8</v>
      </c>
      <c r="G20" s="11">
        <v>3</v>
      </c>
      <c r="H20" s="11"/>
      <c r="I20" s="12">
        <v>281.6</v>
      </c>
      <c r="J20" s="89">
        <v>125</v>
      </c>
      <c r="K20" s="72"/>
      <c r="L20" s="5">
        <v>2</v>
      </c>
      <c r="M20" s="40">
        <v>796.36</v>
      </c>
      <c r="U20" s="37"/>
    </row>
    <row r="21" spans="2:21" ht="15.75">
      <c r="B21" s="7"/>
      <c r="C21" s="7" t="s">
        <v>26</v>
      </c>
      <c r="D21" s="11">
        <v>27</v>
      </c>
      <c r="E21" s="11">
        <v>122</v>
      </c>
      <c r="F21" s="12">
        <v>6289</v>
      </c>
      <c r="G21" s="11">
        <v>0</v>
      </c>
      <c r="H21" s="11"/>
      <c r="I21" s="12">
        <v>0</v>
      </c>
      <c r="J21" s="89">
        <v>20</v>
      </c>
      <c r="K21" s="72"/>
      <c r="L21" s="5">
        <v>0</v>
      </c>
      <c r="M21" s="25">
        <v>0</v>
      </c>
      <c r="U21" s="38"/>
    </row>
    <row r="22" spans="2:21" ht="15.75">
      <c r="B22" s="7"/>
      <c r="C22" s="7" t="s">
        <v>47</v>
      </c>
      <c r="D22" s="11">
        <v>38</v>
      </c>
      <c r="E22" s="11">
        <v>273</v>
      </c>
      <c r="F22" s="12">
        <v>13551.8</v>
      </c>
      <c r="G22" s="11">
        <v>1</v>
      </c>
      <c r="H22" s="11"/>
      <c r="I22" s="12">
        <v>149.6</v>
      </c>
      <c r="J22" s="89">
        <v>14</v>
      </c>
      <c r="K22" s="72"/>
      <c r="L22" s="5">
        <v>1</v>
      </c>
      <c r="M22" s="40">
        <v>398.18</v>
      </c>
      <c r="O22" s="10" t="e">
        <f>#REF!+#REF!+#REF!</f>
        <v>#REF!</v>
      </c>
      <c r="U22" s="37"/>
    </row>
    <row r="23" spans="2:15" ht="15.75">
      <c r="B23" s="7" t="s">
        <v>19</v>
      </c>
      <c r="C23" s="7" t="s">
        <v>20</v>
      </c>
      <c r="D23" s="11">
        <v>198</v>
      </c>
      <c r="E23" s="11">
        <v>468</v>
      </c>
      <c r="F23" s="12">
        <v>23985.2</v>
      </c>
      <c r="G23" s="11">
        <v>3</v>
      </c>
      <c r="H23" s="11"/>
      <c r="I23" s="12">
        <v>496.2</v>
      </c>
      <c r="J23" s="89">
        <v>60</v>
      </c>
      <c r="K23" s="72"/>
      <c r="L23" s="5">
        <v>6</v>
      </c>
      <c r="M23" s="40">
        <v>2352.6</v>
      </c>
      <c r="O23" s="10" t="e">
        <f>#REF!</f>
        <v>#REF!</v>
      </c>
    </row>
    <row r="24" spans="2:13" ht="15.75">
      <c r="B24" s="7"/>
      <c r="C24" s="7" t="s">
        <v>48</v>
      </c>
      <c r="D24" s="11">
        <v>66</v>
      </c>
      <c r="E24" s="11">
        <v>164</v>
      </c>
      <c r="F24" s="12">
        <v>8931</v>
      </c>
      <c r="G24" s="11">
        <v>0</v>
      </c>
      <c r="H24" s="11"/>
      <c r="I24" s="12">
        <v>0</v>
      </c>
      <c r="J24" s="89">
        <v>0</v>
      </c>
      <c r="K24" s="72"/>
      <c r="L24" s="5">
        <v>0</v>
      </c>
      <c r="M24" s="40">
        <v>0</v>
      </c>
    </row>
    <row r="25" spans="2:13" ht="15.75">
      <c r="B25" s="7" t="s">
        <v>35</v>
      </c>
      <c r="C25" s="7" t="s">
        <v>33</v>
      </c>
      <c r="D25" s="11">
        <v>304</v>
      </c>
      <c r="E25" s="11">
        <v>2292</v>
      </c>
      <c r="F25" s="12">
        <v>143215.6</v>
      </c>
      <c r="G25" s="11">
        <v>0</v>
      </c>
      <c r="H25" s="11"/>
      <c r="I25" s="12">
        <v>0</v>
      </c>
      <c r="J25" s="91">
        <v>113</v>
      </c>
      <c r="K25" s="72"/>
      <c r="L25" s="73">
        <v>2</v>
      </c>
      <c r="M25" s="51">
        <v>796.36</v>
      </c>
    </row>
    <row r="26" spans="2:13" ht="15.75">
      <c r="B26" s="7" t="s">
        <v>21</v>
      </c>
      <c r="C26" s="7" t="s">
        <v>22</v>
      </c>
      <c r="D26" s="11">
        <v>234</v>
      </c>
      <c r="E26" s="11">
        <v>1045</v>
      </c>
      <c r="F26" s="12">
        <v>61747.8</v>
      </c>
      <c r="G26" s="11">
        <v>27</v>
      </c>
      <c r="H26" s="11"/>
      <c r="I26" s="12">
        <v>1242</v>
      </c>
      <c r="J26" s="91">
        <v>36</v>
      </c>
      <c r="K26" s="72"/>
      <c r="L26" s="5">
        <v>6</v>
      </c>
      <c r="M26" s="40">
        <v>2389.08</v>
      </c>
    </row>
    <row r="27" spans="2:13" ht="15.75">
      <c r="B27" s="7" t="s">
        <v>67</v>
      </c>
      <c r="C27" s="7" t="s">
        <v>72</v>
      </c>
      <c r="D27" s="11">
        <v>135</v>
      </c>
      <c r="E27" s="11">
        <v>578</v>
      </c>
      <c r="F27" s="12">
        <v>33105.8</v>
      </c>
      <c r="G27" s="11">
        <v>4</v>
      </c>
      <c r="H27" s="11"/>
      <c r="I27" s="12">
        <v>357</v>
      </c>
      <c r="J27" s="89">
        <v>27</v>
      </c>
      <c r="K27" s="72"/>
      <c r="L27" s="73">
        <v>2</v>
      </c>
      <c r="M27" s="51">
        <v>796.36</v>
      </c>
    </row>
    <row r="28" spans="2:15" ht="15.75">
      <c r="B28" s="7"/>
      <c r="C28" s="14" t="s">
        <v>73</v>
      </c>
      <c r="D28" s="11">
        <v>24</v>
      </c>
      <c r="E28" s="11">
        <v>64</v>
      </c>
      <c r="F28" s="12">
        <v>2532</v>
      </c>
      <c r="G28" s="11">
        <v>2</v>
      </c>
      <c r="H28" s="11"/>
      <c r="I28" s="12">
        <v>88.8</v>
      </c>
      <c r="J28" s="89">
        <v>22</v>
      </c>
      <c r="K28" s="72"/>
      <c r="L28" s="5">
        <v>2</v>
      </c>
      <c r="M28" s="40">
        <v>876.36</v>
      </c>
      <c r="O28" s="10" t="e">
        <f>#REF!+#REF!+#REF!</f>
        <v>#REF!</v>
      </c>
    </row>
    <row r="29" spans="2:13" ht="15.75">
      <c r="B29" s="7" t="s">
        <v>23</v>
      </c>
      <c r="C29" s="7" t="s">
        <v>24</v>
      </c>
      <c r="D29" s="11">
        <v>118</v>
      </c>
      <c r="E29" s="11">
        <v>466</v>
      </c>
      <c r="F29" s="12">
        <v>25520</v>
      </c>
      <c r="G29" s="11">
        <v>29</v>
      </c>
      <c r="H29" s="11"/>
      <c r="I29" s="12">
        <v>1999.65</v>
      </c>
      <c r="J29" s="89">
        <v>102</v>
      </c>
      <c r="K29" s="72"/>
      <c r="L29" s="5">
        <v>10</v>
      </c>
      <c r="M29" s="40">
        <v>4301.8</v>
      </c>
    </row>
    <row r="30" spans="2:13" ht="15.75">
      <c r="B30" s="7"/>
      <c r="C30" s="7" t="s">
        <v>34</v>
      </c>
      <c r="D30" s="26">
        <v>24</v>
      </c>
      <c r="E30" s="26">
        <v>263</v>
      </c>
      <c r="F30" s="25">
        <v>3388</v>
      </c>
      <c r="G30" s="26">
        <v>0</v>
      </c>
      <c r="H30" s="26"/>
      <c r="I30" s="25">
        <v>0</v>
      </c>
      <c r="J30" s="89">
        <v>43</v>
      </c>
      <c r="K30" s="72"/>
      <c r="L30" s="5">
        <v>1</v>
      </c>
      <c r="M30" s="40">
        <v>479.94</v>
      </c>
    </row>
    <row r="31" spans="2:13" ht="15.75">
      <c r="B31" s="97" t="s">
        <v>25</v>
      </c>
      <c r="C31" s="97"/>
      <c r="D31" s="17">
        <f>SUM(D6:D30)</f>
        <v>2258</v>
      </c>
      <c r="E31" s="17">
        <f>SUM(E6:E30)</f>
        <v>10055</v>
      </c>
      <c r="F31" s="18">
        <f>SUM(F6:F30)</f>
        <v>519134.48</v>
      </c>
      <c r="G31" s="19">
        <f>SUM(G6:G30)</f>
        <v>412</v>
      </c>
      <c r="H31" s="19"/>
      <c r="I31" s="18">
        <f>SUM(I6:I30)</f>
        <v>50712.090000000004</v>
      </c>
      <c r="J31" s="93">
        <f>SUM(J6:J30)</f>
        <v>1207</v>
      </c>
      <c r="K31" s="52">
        <f>SUM(K6:K30)</f>
        <v>0</v>
      </c>
      <c r="L31" s="24">
        <f>SUM(L6:L30)</f>
        <v>66</v>
      </c>
      <c r="M31" s="16">
        <f>SUM(M6:M30)</f>
        <v>27040.92</v>
      </c>
    </row>
    <row r="33" ht="15.75">
      <c r="M33" s="41"/>
    </row>
    <row r="34" spans="4:8" ht="15.75">
      <c r="D34" s="10"/>
      <c r="E34" s="10"/>
      <c r="F34" s="10"/>
      <c r="G34" s="10"/>
      <c r="H34" s="10"/>
    </row>
    <row r="35" spans="7:13" ht="15.75">
      <c r="G35" s="10"/>
      <c r="H35" s="10"/>
      <c r="M35" s="10"/>
    </row>
    <row r="36" spans="9:10" ht="15.75">
      <c r="I36" s="10"/>
      <c r="J36" s="10"/>
    </row>
    <row r="37" ht="15.75">
      <c r="L37" s="10"/>
    </row>
  </sheetData>
  <sheetProtection/>
  <mergeCells count="7">
    <mergeCell ref="B31:C31"/>
    <mergeCell ref="B2:M2"/>
    <mergeCell ref="B4:C5"/>
    <mergeCell ref="D4:F4"/>
    <mergeCell ref="G4:I4"/>
    <mergeCell ref="J4:K4"/>
    <mergeCell ref="L4:M4"/>
  </mergeCells>
  <printOptions/>
  <pageMargins left="0" right="0" top="0" bottom="0" header="0.511811023622047" footer="0.511811023622047"/>
  <pageSetup orientation="landscape" paperSize="9" r:id="rId1"/>
  <headerFooter alignWithMargins="0">
    <oddHeader>&amp;L&amp;"Arial Narrow,Italic"Ministarstvo rada i socijlanog staranja&amp;"Arial Narrow,Regular"
&amp;"Arial Narrow,Italic"Direktorat za informatiku i analitičko-statističke poslove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K37"/>
  <sheetViews>
    <sheetView tabSelected="1" zoomScalePageLayoutView="0" workbookViewId="0" topLeftCell="A1">
      <selection activeCell="J28" sqref="J28"/>
    </sheetView>
  </sheetViews>
  <sheetFormatPr defaultColWidth="8.796875" defaultRowHeight="15"/>
  <cols>
    <col min="1" max="1" width="9.69921875" style="0" customWidth="1"/>
    <col min="2" max="2" width="9.69921875" style="0" bestFit="1" customWidth="1"/>
    <col min="3" max="3" width="11.3984375" style="0" customWidth="1"/>
    <col min="4" max="4" width="6.59765625" style="0" customWidth="1"/>
    <col min="5" max="5" width="13.09765625" style="0" customWidth="1"/>
    <col min="6" max="6" width="6.59765625" style="0" bestFit="1" customWidth="1"/>
    <col min="7" max="7" width="15.5" style="0" customWidth="1"/>
    <col min="8" max="8" width="10.69921875" style="0" customWidth="1"/>
    <col min="9" max="9" width="21" style="0" customWidth="1"/>
    <col min="10" max="10" width="9.19921875" style="0" bestFit="1" customWidth="1"/>
    <col min="11" max="11" width="11.3984375" style="0" bestFit="1" customWidth="1"/>
  </cols>
  <sheetData>
    <row r="1" ht="38.25" customHeight="1"/>
    <row r="2" spans="2:11" ht="19.5" customHeight="1">
      <c r="B2" s="104" t="s">
        <v>92</v>
      </c>
      <c r="C2" s="104"/>
      <c r="D2" s="104"/>
      <c r="E2" s="104"/>
      <c r="F2" s="104"/>
      <c r="G2" s="104"/>
      <c r="H2" s="104"/>
      <c r="I2" s="104"/>
      <c r="J2" s="104"/>
      <c r="K2" s="104"/>
    </row>
    <row r="3" ht="10.5" customHeight="1" hidden="1" thickBot="1"/>
    <row r="5" spans="2:11" ht="13.5" customHeight="1">
      <c r="B5" s="98" t="s">
        <v>78</v>
      </c>
      <c r="C5" s="98"/>
      <c r="D5" s="105" t="s">
        <v>44</v>
      </c>
      <c r="E5" s="105"/>
      <c r="F5" s="106" t="s">
        <v>43</v>
      </c>
      <c r="G5" s="106"/>
      <c r="H5" s="106"/>
      <c r="I5" s="106"/>
      <c r="J5" s="106"/>
      <c r="K5" s="106"/>
    </row>
    <row r="6" spans="2:11" ht="45.75" customHeight="1">
      <c r="B6" s="98"/>
      <c r="C6" s="98"/>
      <c r="D6" s="105"/>
      <c r="E6" s="105"/>
      <c r="F6" s="100" t="s">
        <v>100</v>
      </c>
      <c r="G6" s="100"/>
      <c r="H6" s="100" t="s">
        <v>101</v>
      </c>
      <c r="I6" s="100"/>
      <c r="J6" s="100" t="s">
        <v>97</v>
      </c>
      <c r="K6" s="100"/>
    </row>
    <row r="7" spans="2:11" ht="17.25" customHeight="1">
      <c r="B7" s="98"/>
      <c r="C7" s="98"/>
      <c r="D7" s="8" t="s">
        <v>4</v>
      </c>
      <c r="E7" s="8" t="s">
        <v>2</v>
      </c>
      <c r="F7" s="8" t="s">
        <v>4</v>
      </c>
      <c r="G7" s="8" t="s">
        <v>2</v>
      </c>
      <c r="H7" s="7" t="s">
        <v>95</v>
      </c>
      <c r="I7" s="83" t="s">
        <v>96</v>
      </c>
      <c r="J7" s="83" t="s">
        <v>98</v>
      </c>
      <c r="K7" s="7" t="s">
        <v>99</v>
      </c>
    </row>
    <row r="8" spans="2:11" ht="15.75">
      <c r="B8" s="7" t="s">
        <v>5</v>
      </c>
      <c r="C8" s="7" t="s">
        <v>6</v>
      </c>
      <c r="D8" s="11">
        <v>612</v>
      </c>
      <c r="E8" s="12">
        <v>60461.21</v>
      </c>
      <c r="F8" s="11">
        <v>233</v>
      </c>
      <c r="G8" s="12">
        <v>130485.2</v>
      </c>
      <c r="H8" s="84">
        <v>693</v>
      </c>
      <c r="I8" s="34">
        <v>542545.29</v>
      </c>
      <c r="J8" s="84">
        <f>F8+H8</f>
        <v>926</v>
      </c>
      <c r="K8" s="34">
        <f>G8+I8</f>
        <v>673030.49</v>
      </c>
    </row>
    <row r="9" spans="2:11" ht="15.75">
      <c r="B9" s="7"/>
      <c r="C9" s="7" t="s">
        <v>70</v>
      </c>
      <c r="D9" s="11">
        <v>58</v>
      </c>
      <c r="E9" s="12">
        <v>5545.05</v>
      </c>
      <c r="F9" s="11">
        <v>28</v>
      </c>
      <c r="G9" s="12">
        <v>20560.68</v>
      </c>
      <c r="H9" s="84">
        <v>25</v>
      </c>
      <c r="I9" s="34">
        <v>19452.3</v>
      </c>
      <c r="J9" s="84">
        <f aca="true" t="shared" si="0" ref="J9:J33">F9+H9</f>
        <v>53</v>
      </c>
      <c r="K9" s="34">
        <f aca="true" t="shared" si="1" ref="K9:K33">G9+I9</f>
        <v>40012.979999999996</v>
      </c>
    </row>
    <row r="10" spans="2:11" ht="15.75">
      <c r="B10" s="32"/>
      <c r="C10" s="7" t="s">
        <v>71</v>
      </c>
      <c r="D10" s="11">
        <v>86</v>
      </c>
      <c r="E10" s="12">
        <v>8158.88</v>
      </c>
      <c r="F10" s="11">
        <v>19</v>
      </c>
      <c r="G10" s="12">
        <v>17100</v>
      </c>
      <c r="H10" s="84">
        <v>0</v>
      </c>
      <c r="I10" s="34">
        <v>0</v>
      </c>
      <c r="J10" s="84">
        <f t="shared" si="0"/>
        <v>19</v>
      </c>
      <c r="K10" s="34">
        <f t="shared" si="1"/>
        <v>17100</v>
      </c>
    </row>
    <row r="11" spans="2:11" ht="15.75">
      <c r="B11" s="7" t="s">
        <v>68</v>
      </c>
      <c r="C11" s="7" t="s">
        <v>69</v>
      </c>
      <c r="D11" s="7">
        <v>58</v>
      </c>
      <c r="E11" s="12">
        <v>5519</v>
      </c>
      <c r="F11" s="7">
        <v>14</v>
      </c>
      <c r="G11" s="12">
        <v>12600</v>
      </c>
      <c r="H11" s="84">
        <v>150</v>
      </c>
      <c r="I11" s="34">
        <v>116856.95</v>
      </c>
      <c r="J11" s="84">
        <f t="shared" si="0"/>
        <v>164</v>
      </c>
      <c r="K11" s="34">
        <f t="shared" si="1"/>
        <v>129456.95</v>
      </c>
    </row>
    <row r="12" spans="2:11" ht="15.75">
      <c r="B12" s="7" t="s">
        <v>45</v>
      </c>
      <c r="C12" s="7" t="s">
        <v>7</v>
      </c>
      <c r="D12" s="11">
        <v>53</v>
      </c>
      <c r="E12" s="12">
        <v>4978.52</v>
      </c>
      <c r="F12" s="11">
        <v>22</v>
      </c>
      <c r="G12" s="12">
        <v>12534.91</v>
      </c>
      <c r="H12" s="84">
        <v>100</v>
      </c>
      <c r="I12" s="34">
        <v>77940.17</v>
      </c>
      <c r="J12" s="84">
        <f t="shared" si="0"/>
        <v>122</v>
      </c>
      <c r="K12" s="34">
        <f t="shared" si="1"/>
        <v>90475.08</v>
      </c>
    </row>
    <row r="13" spans="2:11" ht="15.75">
      <c r="B13" s="7" t="s">
        <v>29</v>
      </c>
      <c r="C13" s="7" t="s">
        <v>30</v>
      </c>
      <c r="D13" s="11">
        <v>286</v>
      </c>
      <c r="E13" s="12">
        <v>26651.09</v>
      </c>
      <c r="F13" s="11">
        <v>81</v>
      </c>
      <c r="G13" s="12">
        <v>43158.78</v>
      </c>
      <c r="H13" s="84">
        <v>326</v>
      </c>
      <c r="I13" s="34">
        <v>255054.66</v>
      </c>
      <c r="J13" s="84">
        <f t="shared" si="0"/>
        <v>407</v>
      </c>
      <c r="K13" s="34">
        <f t="shared" si="1"/>
        <v>298213.44</v>
      </c>
    </row>
    <row r="14" spans="2:11" ht="15.75">
      <c r="B14" s="7"/>
      <c r="C14" s="7" t="s">
        <v>31</v>
      </c>
      <c r="D14" s="11">
        <v>8</v>
      </c>
      <c r="E14" s="12">
        <v>847.29</v>
      </c>
      <c r="F14" s="11">
        <v>1</v>
      </c>
      <c r="G14" s="12">
        <v>900</v>
      </c>
      <c r="H14" s="84">
        <v>12</v>
      </c>
      <c r="I14" s="34">
        <v>9426.34</v>
      </c>
      <c r="J14" s="84">
        <f t="shared" si="0"/>
        <v>13</v>
      </c>
      <c r="K14" s="34">
        <f t="shared" si="1"/>
        <v>10326.34</v>
      </c>
    </row>
    <row r="15" spans="2:11" ht="15.75">
      <c r="B15" s="7"/>
      <c r="C15" s="7" t="s">
        <v>32</v>
      </c>
      <c r="D15" s="11">
        <v>2</v>
      </c>
      <c r="E15" s="12">
        <v>257.76</v>
      </c>
      <c r="F15" s="11">
        <v>2</v>
      </c>
      <c r="G15" s="12">
        <v>1800</v>
      </c>
      <c r="H15" s="84">
        <v>5</v>
      </c>
      <c r="I15" s="34">
        <v>3886.4</v>
      </c>
      <c r="J15" s="84">
        <f t="shared" si="0"/>
        <v>7</v>
      </c>
      <c r="K15" s="34">
        <f t="shared" si="1"/>
        <v>5686.4</v>
      </c>
    </row>
    <row r="16" spans="2:11" ht="15.75">
      <c r="B16" s="7" t="s">
        <v>8</v>
      </c>
      <c r="C16" s="7" t="s">
        <v>9</v>
      </c>
      <c r="D16" s="11">
        <v>197</v>
      </c>
      <c r="E16" s="12">
        <v>18362.35</v>
      </c>
      <c r="F16" s="11">
        <v>65</v>
      </c>
      <c r="G16" s="12">
        <v>47801.7</v>
      </c>
      <c r="H16" s="84">
        <v>280</v>
      </c>
      <c r="I16" s="34">
        <v>218807.89</v>
      </c>
      <c r="J16" s="84">
        <f t="shared" si="0"/>
        <v>345</v>
      </c>
      <c r="K16" s="34">
        <f t="shared" si="1"/>
        <v>266609.59</v>
      </c>
    </row>
    <row r="17" spans="2:11" ht="15.75">
      <c r="B17" s="7"/>
      <c r="C17" s="7" t="s">
        <v>10</v>
      </c>
      <c r="D17" s="11">
        <v>102</v>
      </c>
      <c r="E17" s="12">
        <v>11348.14</v>
      </c>
      <c r="F17" s="11">
        <v>10</v>
      </c>
      <c r="G17" s="12">
        <v>6148.81</v>
      </c>
      <c r="H17" s="84">
        <v>0</v>
      </c>
      <c r="I17" s="34">
        <v>0</v>
      </c>
      <c r="J17" s="84">
        <f t="shared" si="0"/>
        <v>10</v>
      </c>
      <c r="K17" s="34">
        <f t="shared" si="1"/>
        <v>6148.81</v>
      </c>
    </row>
    <row r="18" spans="2:11" ht="15.75">
      <c r="B18" s="7" t="s">
        <v>11</v>
      </c>
      <c r="C18" s="7" t="s">
        <v>12</v>
      </c>
      <c r="D18" s="11">
        <v>52</v>
      </c>
      <c r="E18" s="12">
        <v>5104.81</v>
      </c>
      <c r="F18" s="11">
        <v>6</v>
      </c>
      <c r="G18" s="12">
        <v>3980.34</v>
      </c>
      <c r="H18" s="84">
        <v>0</v>
      </c>
      <c r="I18" s="34">
        <v>0</v>
      </c>
      <c r="J18" s="84">
        <f t="shared" si="0"/>
        <v>6</v>
      </c>
      <c r="K18" s="34">
        <f t="shared" si="1"/>
        <v>3980.34</v>
      </c>
    </row>
    <row r="19" spans="2:11" ht="15.75">
      <c r="B19" s="7"/>
      <c r="C19" s="7" t="s">
        <v>13</v>
      </c>
      <c r="D19" s="11">
        <v>41</v>
      </c>
      <c r="E19" s="12">
        <v>3933.13</v>
      </c>
      <c r="F19" s="11">
        <v>23</v>
      </c>
      <c r="G19" s="12">
        <v>14894.58</v>
      </c>
      <c r="H19" s="84">
        <v>90</v>
      </c>
      <c r="I19" s="34">
        <v>70036.4</v>
      </c>
      <c r="J19" s="84">
        <f t="shared" si="0"/>
        <v>113</v>
      </c>
      <c r="K19" s="34">
        <f t="shared" si="1"/>
        <v>84930.98</v>
      </c>
    </row>
    <row r="20" spans="2:11" ht="15.75">
      <c r="B20" s="7"/>
      <c r="C20" s="7" t="s">
        <v>14</v>
      </c>
      <c r="D20" s="11">
        <v>51</v>
      </c>
      <c r="E20" s="12">
        <v>4608.61</v>
      </c>
      <c r="F20" s="11">
        <v>38</v>
      </c>
      <c r="G20" s="12">
        <v>26678.37</v>
      </c>
      <c r="H20" s="84">
        <v>163</v>
      </c>
      <c r="I20" s="34">
        <v>126745.36</v>
      </c>
      <c r="J20" s="84">
        <f t="shared" si="0"/>
        <v>201</v>
      </c>
      <c r="K20" s="34">
        <f t="shared" si="1"/>
        <v>153423.73</v>
      </c>
    </row>
    <row r="21" spans="2:11" ht="15.75">
      <c r="B21" s="7" t="s">
        <v>15</v>
      </c>
      <c r="C21" s="7" t="s">
        <v>16</v>
      </c>
      <c r="D21" s="11">
        <v>78</v>
      </c>
      <c r="E21" s="12">
        <v>7003.5</v>
      </c>
      <c r="F21" s="11">
        <v>47</v>
      </c>
      <c r="G21" s="12">
        <v>25289.16</v>
      </c>
      <c r="H21" s="84">
        <v>171</v>
      </c>
      <c r="I21" s="34">
        <v>133032.62</v>
      </c>
      <c r="J21" s="84">
        <f t="shared" si="0"/>
        <v>218</v>
      </c>
      <c r="K21" s="34">
        <f t="shared" si="1"/>
        <v>158321.78</v>
      </c>
    </row>
    <row r="22" spans="2:11" ht="15.75">
      <c r="B22" s="7" t="s">
        <v>17</v>
      </c>
      <c r="C22" s="7" t="s">
        <v>18</v>
      </c>
      <c r="D22" s="11">
        <v>137</v>
      </c>
      <c r="E22" s="12">
        <v>12917.21</v>
      </c>
      <c r="F22" s="11">
        <v>32</v>
      </c>
      <c r="G22" s="12">
        <v>23639.62</v>
      </c>
      <c r="H22" s="84">
        <v>205</v>
      </c>
      <c r="I22" s="34">
        <v>161729.19</v>
      </c>
      <c r="J22" s="84">
        <f t="shared" si="0"/>
        <v>237</v>
      </c>
      <c r="K22" s="34">
        <f t="shared" si="1"/>
        <v>185368.81</v>
      </c>
    </row>
    <row r="23" spans="2:11" ht="15.75">
      <c r="B23" s="7"/>
      <c r="C23" s="7" t="s">
        <v>26</v>
      </c>
      <c r="D23" s="11">
        <v>19</v>
      </c>
      <c r="E23" s="12">
        <v>1649.18</v>
      </c>
      <c r="F23" s="11">
        <v>3</v>
      </c>
      <c r="G23" s="12">
        <v>1926.78</v>
      </c>
      <c r="H23" s="84">
        <v>30</v>
      </c>
      <c r="I23" s="34">
        <v>23318.4</v>
      </c>
      <c r="J23" s="84">
        <f t="shared" si="0"/>
        <v>33</v>
      </c>
      <c r="K23" s="34">
        <f t="shared" si="1"/>
        <v>25245.18</v>
      </c>
    </row>
    <row r="24" spans="2:11" ht="15.75">
      <c r="B24" s="7"/>
      <c r="C24" s="7" t="s">
        <v>47</v>
      </c>
      <c r="D24" s="11">
        <v>25</v>
      </c>
      <c r="E24" s="12">
        <v>2508.01</v>
      </c>
      <c r="F24" s="11">
        <v>5</v>
      </c>
      <c r="G24" s="12">
        <v>4600</v>
      </c>
      <c r="H24" s="87">
        <v>0</v>
      </c>
      <c r="I24" s="44">
        <v>0</v>
      </c>
      <c r="J24" s="84">
        <f t="shared" si="0"/>
        <v>5</v>
      </c>
      <c r="K24" s="34">
        <f t="shared" si="1"/>
        <v>4600</v>
      </c>
    </row>
    <row r="25" spans="2:11" ht="15.75">
      <c r="B25" s="7" t="s">
        <v>19</v>
      </c>
      <c r="C25" s="7" t="s">
        <v>20</v>
      </c>
      <c r="D25" s="11">
        <v>81</v>
      </c>
      <c r="E25" s="12">
        <v>7562.69</v>
      </c>
      <c r="F25" s="11">
        <v>10</v>
      </c>
      <c r="G25" s="12">
        <v>7653.56</v>
      </c>
      <c r="H25" s="84">
        <v>83</v>
      </c>
      <c r="I25" s="34">
        <v>65648.24</v>
      </c>
      <c r="J25" s="84">
        <f t="shared" si="0"/>
        <v>93</v>
      </c>
      <c r="K25" s="34">
        <f t="shared" si="1"/>
        <v>73301.8</v>
      </c>
    </row>
    <row r="26" spans="2:11" ht="15.75">
      <c r="B26" s="7"/>
      <c r="C26" s="7" t="s">
        <v>48</v>
      </c>
      <c r="D26" s="11">
        <v>28</v>
      </c>
      <c r="E26" s="12">
        <v>2592.77</v>
      </c>
      <c r="F26" s="11">
        <v>4</v>
      </c>
      <c r="G26" s="12">
        <v>3600</v>
      </c>
      <c r="H26" s="84">
        <v>36</v>
      </c>
      <c r="I26" s="34">
        <v>28377.51</v>
      </c>
      <c r="J26" s="84">
        <f t="shared" si="0"/>
        <v>40</v>
      </c>
      <c r="K26" s="34">
        <f t="shared" si="1"/>
        <v>31977.51</v>
      </c>
    </row>
    <row r="27" spans="2:11" ht="15.75">
      <c r="B27" s="7" t="s">
        <v>35</v>
      </c>
      <c r="C27" s="7" t="s">
        <v>33</v>
      </c>
      <c r="D27" s="11">
        <v>187</v>
      </c>
      <c r="E27" s="12">
        <v>18067.98</v>
      </c>
      <c r="F27" s="11">
        <v>2</v>
      </c>
      <c r="G27" s="12">
        <v>1900</v>
      </c>
      <c r="H27" s="84">
        <v>5</v>
      </c>
      <c r="I27" s="34">
        <v>3963.05</v>
      </c>
      <c r="J27" s="84">
        <f t="shared" si="0"/>
        <v>7</v>
      </c>
      <c r="K27" s="34">
        <f t="shared" si="1"/>
        <v>5863.05</v>
      </c>
    </row>
    <row r="28" spans="2:11" ht="15.75">
      <c r="B28" s="7" t="s">
        <v>21</v>
      </c>
      <c r="C28" s="133" t="s">
        <v>22</v>
      </c>
      <c r="D28" s="36">
        <v>204</v>
      </c>
      <c r="E28" s="40">
        <v>19119.47</v>
      </c>
      <c r="F28" s="36">
        <v>34</v>
      </c>
      <c r="G28" s="40">
        <v>30407.12</v>
      </c>
      <c r="H28" s="134">
        <v>89</v>
      </c>
      <c r="I28" s="135">
        <v>69749.47</v>
      </c>
      <c r="J28" s="84">
        <f t="shared" si="0"/>
        <v>123</v>
      </c>
      <c r="K28" s="135">
        <f t="shared" si="1"/>
        <v>100156.59</v>
      </c>
    </row>
    <row r="29" spans="2:11" ht="15.75">
      <c r="B29" s="7" t="s">
        <v>67</v>
      </c>
      <c r="C29" s="7" t="s">
        <v>72</v>
      </c>
      <c r="D29" s="11">
        <v>22</v>
      </c>
      <c r="E29" s="12">
        <v>2028.09</v>
      </c>
      <c r="F29" s="11">
        <v>5</v>
      </c>
      <c r="G29" s="12">
        <v>3826.78</v>
      </c>
      <c r="H29" s="84">
        <v>47</v>
      </c>
      <c r="I29" s="34">
        <v>36588.51</v>
      </c>
      <c r="J29" s="84">
        <f t="shared" si="0"/>
        <v>52</v>
      </c>
      <c r="K29" s="34">
        <f t="shared" si="1"/>
        <v>40415.29</v>
      </c>
    </row>
    <row r="30" spans="2:11" ht="15.75">
      <c r="B30" s="7"/>
      <c r="C30" s="14" t="s">
        <v>73</v>
      </c>
      <c r="D30" s="11">
        <v>22</v>
      </c>
      <c r="E30" s="12">
        <v>2028.09</v>
      </c>
      <c r="F30" s="11">
        <v>0</v>
      </c>
      <c r="G30" s="12">
        <v>0</v>
      </c>
      <c r="H30" s="84">
        <v>35</v>
      </c>
      <c r="I30" s="34">
        <v>27214.95</v>
      </c>
      <c r="J30" s="84">
        <f t="shared" si="0"/>
        <v>35</v>
      </c>
      <c r="K30" s="34">
        <f t="shared" si="1"/>
        <v>27214.95</v>
      </c>
    </row>
    <row r="31" spans="2:11" ht="15.75">
      <c r="B31" s="7" t="s">
        <v>23</v>
      </c>
      <c r="C31" s="7" t="s">
        <v>24</v>
      </c>
      <c r="D31" s="11">
        <v>71</v>
      </c>
      <c r="E31" s="12">
        <v>6189.28</v>
      </c>
      <c r="F31" s="11">
        <v>20</v>
      </c>
      <c r="G31" s="12">
        <v>18300</v>
      </c>
      <c r="H31" s="84">
        <v>132</v>
      </c>
      <c r="I31" s="34">
        <v>103134.43</v>
      </c>
      <c r="J31" s="84">
        <f t="shared" si="0"/>
        <v>152</v>
      </c>
      <c r="K31" s="34">
        <f t="shared" si="1"/>
        <v>121434.43</v>
      </c>
    </row>
    <row r="32" spans="2:11" ht="15.75" customHeight="1">
      <c r="B32" s="7"/>
      <c r="C32" s="7" t="s">
        <v>34</v>
      </c>
      <c r="D32" s="11">
        <v>10</v>
      </c>
      <c r="E32" s="12">
        <v>1048.37</v>
      </c>
      <c r="F32" s="11">
        <v>4</v>
      </c>
      <c r="G32" s="12">
        <v>3600</v>
      </c>
      <c r="H32" s="84">
        <v>19</v>
      </c>
      <c r="I32" s="34">
        <v>14823.13</v>
      </c>
      <c r="J32" s="84">
        <f t="shared" si="0"/>
        <v>23</v>
      </c>
      <c r="K32" s="34">
        <f t="shared" si="1"/>
        <v>18423.129999999997</v>
      </c>
    </row>
    <row r="33" spans="2:11" ht="15.75">
      <c r="B33" s="97" t="s">
        <v>25</v>
      </c>
      <c r="C33" s="97"/>
      <c r="D33" s="19">
        <f aca="true" t="shared" si="2" ref="D33:I33">SUM(D8:D32)</f>
        <v>2490</v>
      </c>
      <c r="E33" s="30">
        <f t="shared" si="2"/>
        <v>238490.47999999995</v>
      </c>
      <c r="F33" s="19">
        <f t="shared" si="2"/>
        <v>708</v>
      </c>
      <c r="G33" s="30">
        <f t="shared" si="2"/>
        <v>463386.3900000001</v>
      </c>
      <c r="H33" s="86">
        <f t="shared" si="2"/>
        <v>2696</v>
      </c>
      <c r="I33" s="85">
        <f t="shared" si="2"/>
        <v>2108331.26</v>
      </c>
      <c r="J33" s="84">
        <f t="shared" si="0"/>
        <v>3404</v>
      </c>
      <c r="K33" s="85">
        <f t="shared" si="1"/>
        <v>2571717.65</v>
      </c>
    </row>
    <row r="34" spans="4:7" ht="15.75">
      <c r="D34" s="4"/>
      <c r="E34" s="4"/>
      <c r="F34" s="4"/>
      <c r="G34" s="4"/>
    </row>
    <row r="35" spans="4:7" ht="15.75">
      <c r="D35" s="4"/>
      <c r="E35" s="21"/>
      <c r="F35" s="4"/>
      <c r="G35" s="22"/>
    </row>
    <row r="36" spans="4:7" ht="15.75">
      <c r="D36" s="4"/>
      <c r="E36" s="4"/>
      <c r="F36" s="4"/>
      <c r="G36" s="4"/>
    </row>
    <row r="37" ht="15.75">
      <c r="C37" s="3"/>
    </row>
  </sheetData>
  <sheetProtection/>
  <mergeCells count="8">
    <mergeCell ref="B2:K2"/>
    <mergeCell ref="B5:C7"/>
    <mergeCell ref="D5:E6"/>
    <mergeCell ref="B33:C33"/>
    <mergeCell ref="F5:K5"/>
    <mergeCell ref="F6:G6"/>
    <mergeCell ref="H6:I6"/>
    <mergeCell ref="J6:K6"/>
  </mergeCells>
  <printOptions/>
  <pageMargins left="0.354330708661417" right="0" top="0" bottom="0" header="0.511811023622047" footer="0.511811023622047"/>
  <pageSetup orientation="landscape" paperSize="9" r:id="rId1"/>
  <headerFooter alignWithMargins="0">
    <oddHeader>&amp;L&amp;"-,Italic"Ministarstvo rada i socijalnog staranja
Direktorat za informatiku i analitičko-statističke poslove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41"/>
  <sheetViews>
    <sheetView zoomScalePageLayoutView="0" workbookViewId="0" topLeftCell="A1">
      <selection activeCell="G17" sqref="G17"/>
    </sheetView>
  </sheetViews>
  <sheetFormatPr defaultColWidth="8.796875" defaultRowHeight="15"/>
  <cols>
    <col min="1" max="1" width="9.69921875" style="0" bestFit="1" customWidth="1"/>
    <col min="2" max="2" width="11.3984375" style="0" customWidth="1"/>
    <col min="3" max="3" width="8.59765625" style="0" hidden="1" customWidth="1"/>
    <col min="4" max="4" width="12.5" style="0" hidden="1" customWidth="1"/>
    <col min="5" max="5" width="8.59765625" style="0" customWidth="1"/>
    <col min="6" max="6" width="15.59765625" style="0" customWidth="1"/>
    <col min="7" max="7" width="8.59765625" style="0" customWidth="1"/>
    <col min="8" max="8" width="15.59765625" style="0" customWidth="1"/>
    <col min="9" max="9" width="8.59765625" style="0" customWidth="1"/>
    <col min="10" max="10" width="15.5" style="0" customWidth="1"/>
    <col min="11" max="11" width="8.59765625" style="0" customWidth="1"/>
    <col min="12" max="12" width="15.59765625" style="0" customWidth="1"/>
  </cols>
  <sheetData>
    <row r="1" ht="38.25" customHeight="1"/>
    <row r="2" spans="1:12" ht="40.5" customHeight="1">
      <c r="A2" s="94" t="s">
        <v>92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ht="8.25" customHeight="1"/>
    <row r="4" ht="7.5" customHeight="1"/>
    <row r="5" spans="1:12" ht="13.5" customHeight="1">
      <c r="A5" s="98" t="s">
        <v>78</v>
      </c>
      <c r="B5" s="98"/>
      <c r="C5" s="100" t="s">
        <v>75</v>
      </c>
      <c r="D5" s="100"/>
      <c r="E5" s="107" t="s">
        <v>79</v>
      </c>
      <c r="F5" s="108"/>
      <c r="G5" s="107" t="s">
        <v>80</v>
      </c>
      <c r="H5" s="108"/>
      <c r="I5" s="107" t="s">
        <v>84</v>
      </c>
      <c r="J5" s="108"/>
      <c r="K5" s="107" t="s">
        <v>76</v>
      </c>
      <c r="L5" s="108"/>
    </row>
    <row r="6" spans="1:12" ht="45.75" customHeight="1">
      <c r="A6" s="98"/>
      <c r="B6" s="98"/>
      <c r="C6" s="100"/>
      <c r="D6" s="100"/>
      <c r="E6" s="109"/>
      <c r="F6" s="110"/>
      <c r="G6" s="109"/>
      <c r="H6" s="110"/>
      <c r="I6" s="109"/>
      <c r="J6" s="110"/>
      <c r="K6" s="109"/>
      <c r="L6" s="110"/>
    </row>
    <row r="7" spans="1:12" ht="17.25" customHeight="1">
      <c r="A7" s="98"/>
      <c r="B7" s="98"/>
      <c r="C7" s="8" t="s">
        <v>4</v>
      </c>
      <c r="D7" s="8" t="s">
        <v>2</v>
      </c>
      <c r="E7" s="8" t="s">
        <v>4</v>
      </c>
      <c r="F7" s="8" t="s">
        <v>2</v>
      </c>
      <c r="G7" s="8" t="s">
        <v>4</v>
      </c>
      <c r="H7" s="8" t="s">
        <v>2</v>
      </c>
      <c r="I7" s="8" t="s">
        <v>4</v>
      </c>
      <c r="J7" s="8" t="s">
        <v>2</v>
      </c>
      <c r="K7" s="8" t="s">
        <v>4</v>
      </c>
      <c r="L7" s="8" t="s">
        <v>2</v>
      </c>
    </row>
    <row r="8" spans="1:12" ht="15.75">
      <c r="A8" s="46" t="s">
        <v>5</v>
      </c>
      <c r="B8" s="46" t="s">
        <v>6</v>
      </c>
      <c r="C8" s="49">
        <v>0</v>
      </c>
      <c r="D8" s="50">
        <v>0</v>
      </c>
      <c r="E8" s="11">
        <v>69</v>
      </c>
      <c r="F8" s="12">
        <v>19358</v>
      </c>
      <c r="G8" s="11">
        <v>69</v>
      </c>
      <c r="H8" s="12">
        <v>4905.18</v>
      </c>
      <c r="I8" s="11">
        <v>3377</v>
      </c>
      <c r="J8" s="12">
        <v>834181.16</v>
      </c>
      <c r="K8" s="11">
        <v>736</v>
      </c>
      <c r="L8" s="12">
        <v>188317.59</v>
      </c>
    </row>
    <row r="9" spans="1:12" ht="15.75">
      <c r="A9" s="46"/>
      <c r="B9" s="46" t="s">
        <v>70</v>
      </c>
      <c r="C9" s="49">
        <v>0</v>
      </c>
      <c r="D9" s="50">
        <v>0</v>
      </c>
      <c r="E9" s="11">
        <v>6</v>
      </c>
      <c r="F9" s="12">
        <v>1585</v>
      </c>
      <c r="G9" s="11">
        <v>6</v>
      </c>
      <c r="H9" s="12">
        <v>408.73</v>
      </c>
      <c r="I9" s="11">
        <v>416</v>
      </c>
      <c r="J9" s="12">
        <v>94704</v>
      </c>
      <c r="K9" s="11">
        <v>63</v>
      </c>
      <c r="L9" s="12">
        <v>15988.84</v>
      </c>
    </row>
    <row r="10" spans="1:12" ht="15.75">
      <c r="A10" s="46"/>
      <c r="B10" s="46" t="s">
        <v>71</v>
      </c>
      <c r="C10" s="49">
        <v>0</v>
      </c>
      <c r="D10" s="50">
        <v>0</v>
      </c>
      <c r="E10" s="11">
        <v>4</v>
      </c>
      <c r="F10" s="12">
        <v>985</v>
      </c>
      <c r="G10" s="11">
        <v>4</v>
      </c>
      <c r="H10" s="12">
        <v>254.01</v>
      </c>
      <c r="I10" s="11">
        <v>601</v>
      </c>
      <c r="J10" s="12">
        <v>120576</v>
      </c>
      <c r="K10" s="11">
        <v>78</v>
      </c>
      <c r="L10" s="44">
        <v>19515.79</v>
      </c>
    </row>
    <row r="11" spans="1:12" ht="15.75">
      <c r="A11" s="46" t="s">
        <v>68</v>
      </c>
      <c r="B11" s="46" t="s">
        <v>69</v>
      </c>
      <c r="C11" s="49">
        <v>0</v>
      </c>
      <c r="D11" s="50">
        <v>0</v>
      </c>
      <c r="E11" s="11">
        <v>11</v>
      </c>
      <c r="F11" s="12">
        <v>3193</v>
      </c>
      <c r="G11" s="11">
        <v>11</v>
      </c>
      <c r="H11" s="12">
        <v>823.37</v>
      </c>
      <c r="I11" s="11">
        <v>515</v>
      </c>
      <c r="J11" s="12">
        <v>123504</v>
      </c>
      <c r="K11" s="7">
        <v>74</v>
      </c>
      <c r="L11" s="12">
        <v>18799.63</v>
      </c>
    </row>
    <row r="12" spans="1:12" ht="15.75">
      <c r="A12" s="46" t="s">
        <v>45</v>
      </c>
      <c r="B12" s="46" t="s">
        <v>7</v>
      </c>
      <c r="C12" s="49">
        <v>0</v>
      </c>
      <c r="D12" s="50">
        <v>0</v>
      </c>
      <c r="E12" s="11">
        <v>5</v>
      </c>
      <c r="F12" s="12">
        <v>1393</v>
      </c>
      <c r="G12" s="11">
        <v>5</v>
      </c>
      <c r="H12" s="12">
        <v>359.21</v>
      </c>
      <c r="I12" s="11">
        <v>527</v>
      </c>
      <c r="J12" s="12">
        <v>164105.81</v>
      </c>
      <c r="K12" s="11">
        <v>84</v>
      </c>
      <c r="L12" s="12">
        <v>21353.75</v>
      </c>
    </row>
    <row r="13" spans="1:12" ht="15.75">
      <c r="A13" s="46" t="s">
        <v>29</v>
      </c>
      <c r="B13" s="46" t="s">
        <v>30</v>
      </c>
      <c r="C13" s="49">
        <v>0</v>
      </c>
      <c r="D13" s="50">
        <v>0</v>
      </c>
      <c r="E13" s="11">
        <v>21</v>
      </c>
      <c r="F13" s="12">
        <v>5313</v>
      </c>
      <c r="G13" s="11">
        <v>20</v>
      </c>
      <c r="H13" s="12">
        <v>1233.93</v>
      </c>
      <c r="I13" s="11">
        <v>2029</v>
      </c>
      <c r="J13" s="12">
        <v>497775.48</v>
      </c>
      <c r="K13" s="11">
        <v>302</v>
      </c>
      <c r="L13" s="12">
        <v>75241.6</v>
      </c>
    </row>
    <row r="14" spans="1:12" ht="15.75">
      <c r="A14" s="46"/>
      <c r="B14" s="46" t="s">
        <v>31</v>
      </c>
      <c r="C14" s="49">
        <v>0</v>
      </c>
      <c r="D14" s="50">
        <v>0</v>
      </c>
      <c r="E14" s="11">
        <v>0</v>
      </c>
      <c r="F14" s="12">
        <v>0</v>
      </c>
      <c r="G14" s="11">
        <v>0</v>
      </c>
      <c r="H14" s="12">
        <v>0</v>
      </c>
      <c r="I14" s="11">
        <v>87</v>
      </c>
      <c r="J14" s="12">
        <v>23184</v>
      </c>
      <c r="K14" s="11">
        <v>10</v>
      </c>
      <c r="L14" s="12">
        <v>2351.3</v>
      </c>
    </row>
    <row r="15" spans="1:12" ht="15.75">
      <c r="A15" s="46"/>
      <c r="B15" s="46" t="s">
        <v>32</v>
      </c>
      <c r="C15" s="49">
        <v>0</v>
      </c>
      <c r="D15" s="50">
        <v>0</v>
      </c>
      <c r="E15" s="11">
        <v>0</v>
      </c>
      <c r="F15" s="12">
        <v>0</v>
      </c>
      <c r="G15" s="11">
        <v>0</v>
      </c>
      <c r="H15" s="12">
        <v>0</v>
      </c>
      <c r="I15" s="11">
        <v>74</v>
      </c>
      <c r="J15" s="12">
        <v>19104</v>
      </c>
      <c r="K15" s="11">
        <v>7</v>
      </c>
      <c r="L15" s="12">
        <v>1645.91</v>
      </c>
    </row>
    <row r="16" spans="1:12" ht="15.75">
      <c r="A16" s="46" t="s">
        <v>8</v>
      </c>
      <c r="B16" s="46" t="s">
        <v>9</v>
      </c>
      <c r="C16" s="49">
        <v>0</v>
      </c>
      <c r="D16" s="50">
        <v>0</v>
      </c>
      <c r="E16" s="11">
        <v>10</v>
      </c>
      <c r="F16" s="12">
        <v>2786</v>
      </c>
      <c r="G16" s="11">
        <v>10</v>
      </c>
      <c r="H16" s="12">
        <v>718.42</v>
      </c>
      <c r="I16" s="11">
        <v>676</v>
      </c>
      <c r="J16" s="12">
        <v>171552</v>
      </c>
      <c r="K16" s="11">
        <v>176</v>
      </c>
      <c r="L16" s="12">
        <v>45615.22</v>
      </c>
    </row>
    <row r="17" spans="1:12" ht="15.75">
      <c r="A17" s="46"/>
      <c r="B17" s="46" t="s">
        <v>10</v>
      </c>
      <c r="C17" s="49">
        <v>0</v>
      </c>
      <c r="D17" s="50">
        <v>0</v>
      </c>
      <c r="E17" s="11">
        <v>3</v>
      </c>
      <c r="F17" s="12">
        <v>722</v>
      </c>
      <c r="G17" s="11">
        <v>4</v>
      </c>
      <c r="H17" s="12">
        <v>235.95</v>
      </c>
      <c r="I17" s="11">
        <v>347</v>
      </c>
      <c r="J17" s="12">
        <v>85680</v>
      </c>
      <c r="K17" s="11">
        <v>84</v>
      </c>
      <c r="L17" s="12">
        <v>21631.96</v>
      </c>
    </row>
    <row r="18" spans="1:12" ht="15.75">
      <c r="A18" s="46" t="s">
        <v>11</v>
      </c>
      <c r="B18" s="46" t="s">
        <v>12</v>
      </c>
      <c r="C18" s="49">
        <v>0</v>
      </c>
      <c r="D18" s="50">
        <v>0</v>
      </c>
      <c r="E18" s="11">
        <v>8</v>
      </c>
      <c r="F18" s="12">
        <v>2258</v>
      </c>
      <c r="G18" s="11">
        <v>8</v>
      </c>
      <c r="H18" s="12">
        <v>582.26</v>
      </c>
      <c r="I18" s="11">
        <v>328</v>
      </c>
      <c r="J18" s="12">
        <v>91056</v>
      </c>
      <c r="K18" s="11">
        <v>62</v>
      </c>
      <c r="L18" s="12">
        <v>16213.2</v>
      </c>
    </row>
    <row r="19" spans="1:12" ht="15.75">
      <c r="A19" s="46"/>
      <c r="B19" s="46" t="s">
        <v>13</v>
      </c>
      <c r="C19" s="49">
        <v>0</v>
      </c>
      <c r="D19" s="50">
        <v>0</v>
      </c>
      <c r="E19" s="11">
        <v>9</v>
      </c>
      <c r="F19" s="12">
        <v>2306</v>
      </c>
      <c r="G19" s="11">
        <v>9</v>
      </c>
      <c r="H19" s="12">
        <v>594.66</v>
      </c>
      <c r="I19" s="11">
        <v>134</v>
      </c>
      <c r="J19" s="12">
        <v>37046.71</v>
      </c>
      <c r="K19" s="11">
        <v>38</v>
      </c>
      <c r="L19" s="12">
        <v>10345.72</v>
      </c>
    </row>
    <row r="20" spans="1:12" ht="15.75">
      <c r="A20" s="46"/>
      <c r="B20" s="46" t="s">
        <v>14</v>
      </c>
      <c r="C20" s="49">
        <v>0</v>
      </c>
      <c r="D20" s="50">
        <v>0</v>
      </c>
      <c r="E20" s="11">
        <v>5</v>
      </c>
      <c r="F20" s="12">
        <v>1393</v>
      </c>
      <c r="G20" s="11">
        <v>5</v>
      </c>
      <c r="H20" s="12">
        <v>359.21</v>
      </c>
      <c r="I20" s="11">
        <v>217</v>
      </c>
      <c r="J20" s="12">
        <v>64608</v>
      </c>
      <c r="K20" s="11">
        <v>78</v>
      </c>
      <c r="L20" s="12">
        <v>19515.79</v>
      </c>
    </row>
    <row r="21" spans="1:12" ht="15.75">
      <c r="A21" s="46" t="s">
        <v>15</v>
      </c>
      <c r="B21" s="46" t="s">
        <v>16</v>
      </c>
      <c r="C21" s="49">
        <v>0</v>
      </c>
      <c r="D21" s="50">
        <v>0</v>
      </c>
      <c r="E21" s="11">
        <v>9</v>
      </c>
      <c r="F21" s="12">
        <v>2236</v>
      </c>
      <c r="G21" s="11">
        <v>9</v>
      </c>
      <c r="H21" s="12">
        <v>576.6</v>
      </c>
      <c r="I21" s="11">
        <v>401</v>
      </c>
      <c r="J21" s="12">
        <v>116736</v>
      </c>
      <c r="K21" s="11">
        <v>118</v>
      </c>
      <c r="L21" s="12">
        <v>27980.47</v>
      </c>
    </row>
    <row r="22" spans="1:12" ht="15.75">
      <c r="A22" s="46" t="s">
        <v>17</v>
      </c>
      <c r="B22" s="46" t="s">
        <v>18</v>
      </c>
      <c r="C22" s="49">
        <v>0</v>
      </c>
      <c r="D22" s="50">
        <v>0</v>
      </c>
      <c r="E22" s="11">
        <v>11</v>
      </c>
      <c r="F22" s="12">
        <v>2763</v>
      </c>
      <c r="G22" s="11">
        <v>11</v>
      </c>
      <c r="H22" s="12">
        <v>712.51</v>
      </c>
      <c r="I22" s="11">
        <v>904</v>
      </c>
      <c r="J22" s="12">
        <v>214464</v>
      </c>
      <c r="K22" s="11">
        <v>95</v>
      </c>
      <c r="L22" s="12">
        <v>23277.87</v>
      </c>
    </row>
    <row r="23" spans="1:12" ht="15.75">
      <c r="A23" s="46"/>
      <c r="B23" s="46" t="s">
        <v>26</v>
      </c>
      <c r="C23" s="49">
        <v>0</v>
      </c>
      <c r="D23" s="50">
        <v>0</v>
      </c>
      <c r="E23" s="11">
        <v>1</v>
      </c>
      <c r="F23" s="12">
        <v>264</v>
      </c>
      <c r="G23" s="11">
        <v>1</v>
      </c>
      <c r="H23" s="12">
        <v>68.08</v>
      </c>
      <c r="I23" s="11">
        <v>140</v>
      </c>
      <c r="J23" s="12">
        <v>32928</v>
      </c>
      <c r="K23" s="11">
        <v>17</v>
      </c>
      <c r="L23" s="12">
        <v>4467.47</v>
      </c>
    </row>
    <row r="24" spans="1:12" ht="15.75">
      <c r="A24" s="46"/>
      <c r="B24" s="46" t="s">
        <v>47</v>
      </c>
      <c r="C24" s="49">
        <v>0</v>
      </c>
      <c r="D24" s="50">
        <v>0</v>
      </c>
      <c r="E24" s="11">
        <v>1</v>
      </c>
      <c r="F24" s="12">
        <v>336</v>
      </c>
      <c r="G24" s="11">
        <v>1</v>
      </c>
      <c r="H24" s="12">
        <v>86.64</v>
      </c>
      <c r="I24" s="11">
        <v>174</v>
      </c>
      <c r="J24" s="12">
        <v>35280</v>
      </c>
      <c r="K24" s="11">
        <v>20</v>
      </c>
      <c r="L24" s="12">
        <v>4937.73</v>
      </c>
    </row>
    <row r="25" spans="1:12" ht="15.75">
      <c r="A25" s="46" t="s">
        <v>19</v>
      </c>
      <c r="B25" s="46" t="s">
        <v>20</v>
      </c>
      <c r="C25" s="49">
        <v>0</v>
      </c>
      <c r="D25" s="50">
        <v>0</v>
      </c>
      <c r="E25" s="11">
        <v>1</v>
      </c>
      <c r="F25" s="12">
        <v>336</v>
      </c>
      <c r="G25" s="11">
        <v>1</v>
      </c>
      <c r="H25" s="12">
        <v>68.08</v>
      </c>
      <c r="I25" s="11">
        <v>320</v>
      </c>
      <c r="J25" s="12">
        <v>70704</v>
      </c>
      <c r="K25" s="11">
        <v>55</v>
      </c>
      <c r="L25" s="12">
        <v>13872.67</v>
      </c>
    </row>
    <row r="26" spans="1:12" ht="15.75">
      <c r="A26" s="46"/>
      <c r="B26" s="46" t="s">
        <v>48</v>
      </c>
      <c r="C26" s="49">
        <v>0</v>
      </c>
      <c r="D26" s="50">
        <v>0</v>
      </c>
      <c r="E26" s="11">
        <v>1</v>
      </c>
      <c r="F26" s="12">
        <v>336</v>
      </c>
      <c r="G26" s="11">
        <v>1</v>
      </c>
      <c r="H26" s="12">
        <v>86.64</v>
      </c>
      <c r="I26" s="11">
        <v>91</v>
      </c>
      <c r="J26" s="12">
        <v>18912</v>
      </c>
      <c r="K26" s="11">
        <v>26</v>
      </c>
      <c r="L26" s="12">
        <v>6583.64</v>
      </c>
    </row>
    <row r="27" spans="1:12" ht="15.75">
      <c r="A27" s="46" t="s">
        <v>35</v>
      </c>
      <c r="B27" s="46" t="s">
        <v>33</v>
      </c>
      <c r="C27" s="49">
        <v>0</v>
      </c>
      <c r="D27" s="50">
        <v>0</v>
      </c>
      <c r="E27" s="11">
        <v>4</v>
      </c>
      <c r="F27" s="12">
        <v>915</v>
      </c>
      <c r="G27" s="11">
        <v>4</v>
      </c>
      <c r="H27" s="12">
        <v>235.95</v>
      </c>
      <c r="I27" s="11">
        <v>965</v>
      </c>
      <c r="J27" s="12">
        <v>223728</v>
      </c>
      <c r="K27" s="11">
        <v>136</v>
      </c>
      <c r="L27" s="12">
        <v>33837.18</v>
      </c>
    </row>
    <row r="28" spans="1:12" ht="15.75">
      <c r="A28" s="46" t="s">
        <v>21</v>
      </c>
      <c r="B28" s="46" t="s">
        <v>22</v>
      </c>
      <c r="C28" s="49">
        <v>0</v>
      </c>
      <c r="D28" s="50">
        <v>0</v>
      </c>
      <c r="E28" s="53">
        <v>8</v>
      </c>
      <c r="F28" s="13">
        <v>17046.32</v>
      </c>
      <c r="G28" s="11">
        <v>7</v>
      </c>
      <c r="H28" s="12">
        <v>403.32</v>
      </c>
      <c r="I28" s="11">
        <v>2209</v>
      </c>
      <c r="J28" s="12">
        <v>527204.13</v>
      </c>
      <c r="K28" s="11">
        <v>255</v>
      </c>
      <c r="L28" s="13">
        <v>71016.59</v>
      </c>
    </row>
    <row r="29" spans="1:12" ht="15.75">
      <c r="A29" s="46" t="s">
        <v>67</v>
      </c>
      <c r="B29" s="46" t="s">
        <v>72</v>
      </c>
      <c r="C29" s="49">
        <v>0</v>
      </c>
      <c r="D29" s="50">
        <v>0</v>
      </c>
      <c r="E29" s="11">
        <v>7</v>
      </c>
      <c r="F29" s="12">
        <v>2064</v>
      </c>
      <c r="G29" s="11">
        <v>7</v>
      </c>
      <c r="H29" s="12">
        <v>532.24</v>
      </c>
      <c r="I29" s="11">
        <v>325</v>
      </c>
      <c r="J29" s="12">
        <v>75648</v>
      </c>
      <c r="K29" s="11">
        <v>50</v>
      </c>
      <c r="L29" s="12">
        <v>11991.63</v>
      </c>
    </row>
    <row r="30" spans="1:12" ht="15.75">
      <c r="A30" s="46"/>
      <c r="B30" s="47" t="s">
        <v>73</v>
      </c>
      <c r="C30" s="49">
        <v>0</v>
      </c>
      <c r="D30" s="50">
        <v>0</v>
      </c>
      <c r="E30" s="11">
        <v>3</v>
      </c>
      <c r="F30" s="12">
        <v>721</v>
      </c>
      <c r="G30" s="11">
        <v>3</v>
      </c>
      <c r="H30" s="12">
        <v>185.93</v>
      </c>
      <c r="I30" s="11">
        <v>232</v>
      </c>
      <c r="J30" s="12">
        <v>56064</v>
      </c>
      <c r="K30" s="11">
        <v>36</v>
      </c>
      <c r="L30" s="12">
        <v>8464.68</v>
      </c>
    </row>
    <row r="31" spans="1:12" ht="15.75">
      <c r="A31" s="46" t="s">
        <v>23</v>
      </c>
      <c r="B31" s="46" t="s">
        <v>24</v>
      </c>
      <c r="C31" s="49">
        <v>0</v>
      </c>
      <c r="D31" s="50">
        <v>0</v>
      </c>
      <c r="E31" s="11">
        <v>2</v>
      </c>
      <c r="F31" s="12">
        <v>529</v>
      </c>
      <c r="G31" s="11">
        <v>2</v>
      </c>
      <c r="H31" s="12">
        <v>136.41</v>
      </c>
      <c r="I31" s="11">
        <v>608</v>
      </c>
      <c r="J31" s="12">
        <v>138430.46</v>
      </c>
      <c r="K31" s="11">
        <v>113</v>
      </c>
      <c r="L31" s="12">
        <v>27510.21</v>
      </c>
    </row>
    <row r="32" spans="1:12" ht="15.75" customHeight="1">
      <c r="A32" s="46"/>
      <c r="B32" s="46" t="s">
        <v>34</v>
      </c>
      <c r="C32" s="49">
        <v>0</v>
      </c>
      <c r="D32" s="50">
        <v>0</v>
      </c>
      <c r="E32" s="49">
        <v>0</v>
      </c>
      <c r="F32" s="50">
        <v>0</v>
      </c>
      <c r="G32" s="49">
        <v>0</v>
      </c>
      <c r="H32" s="50">
        <v>0</v>
      </c>
      <c r="I32" s="49">
        <v>98</v>
      </c>
      <c r="J32" s="50">
        <v>28752</v>
      </c>
      <c r="K32" s="49">
        <v>12</v>
      </c>
      <c r="L32" s="50">
        <v>3056.69</v>
      </c>
    </row>
    <row r="33" spans="1:12" ht="15.75">
      <c r="A33" s="97" t="s">
        <v>25</v>
      </c>
      <c r="B33" s="97"/>
      <c r="C33" s="19">
        <f aca="true" t="shared" si="0" ref="C33:L33">SUM(C8:C32)</f>
        <v>0</v>
      </c>
      <c r="D33" s="30">
        <f t="shared" si="0"/>
        <v>0</v>
      </c>
      <c r="E33" s="19">
        <f t="shared" si="0"/>
        <v>199</v>
      </c>
      <c r="F33" s="30">
        <f t="shared" si="0"/>
        <v>68838.32</v>
      </c>
      <c r="G33" s="19">
        <f t="shared" si="0"/>
        <v>198</v>
      </c>
      <c r="H33" s="30">
        <f t="shared" si="0"/>
        <v>13567.33</v>
      </c>
      <c r="I33" s="19">
        <f>SUM(I8:I32)</f>
        <v>15795</v>
      </c>
      <c r="J33" s="82">
        <f>SUM(J8:J32)</f>
        <v>3865927.75</v>
      </c>
      <c r="K33" s="19">
        <f t="shared" si="0"/>
        <v>2725</v>
      </c>
      <c r="L33" s="30">
        <f t="shared" si="0"/>
        <v>693533.1299999999</v>
      </c>
    </row>
    <row r="34" spans="3:12" ht="15.75"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3:12" ht="15.75">
      <c r="C35" s="4"/>
      <c r="D35" s="21"/>
      <c r="E35" s="21"/>
      <c r="F35" s="21"/>
      <c r="G35" s="4"/>
      <c r="H35" s="4"/>
      <c r="I35" s="4"/>
      <c r="J35" s="4"/>
      <c r="K35" s="4"/>
      <c r="L35" s="4"/>
    </row>
    <row r="36" spans="3:12" ht="15.75"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3:12" ht="15.75">
      <c r="C37" s="4"/>
      <c r="D37" s="4"/>
      <c r="E37" s="4"/>
      <c r="F37" s="4"/>
      <c r="G37" s="4"/>
      <c r="H37" s="4"/>
      <c r="I37" s="4"/>
      <c r="J37" s="4"/>
      <c r="K37" s="4"/>
      <c r="L37" s="4"/>
    </row>
    <row r="38" ht="15.75">
      <c r="B38" s="3"/>
    </row>
    <row r="41" spans="8:12" ht="15.75">
      <c r="H41" s="23"/>
      <c r="I41" s="23"/>
      <c r="J41" s="23"/>
      <c r="K41" s="23"/>
      <c r="L41" s="23"/>
    </row>
  </sheetData>
  <sheetProtection/>
  <mergeCells count="8">
    <mergeCell ref="A33:B33"/>
    <mergeCell ref="A2:L2"/>
    <mergeCell ref="A5:B7"/>
    <mergeCell ref="C5:D6"/>
    <mergeCell ref="E5:F6"/>
    <mergeCell ref="G5:H6"/>
    <mergeCell ref="K5:L6"/>
    <mergeCell ref="I5:J6"/>
  </mergeCells>
  <printOptions/>
  <pageMargins left="0" right="0" top="0" bottom="0" header="0.511811023622047" footer="0.511811023622047"/>
  <pageSetup orientation="landscape" paperSize="9" scale="95" r:id="rId1"/>
  <headerFooter alignWithMargins="0">
    <oddHeader>&amp;L&amp;"-,Italic"Ministarstvo rada i socijalnog staranja
Direktorat za informatiku i analitičko-statističke poslove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0">
      <selection activeCell="A24" sqref="A24:IV28"/>
    </sheetView>
  </sheetViews>
  <sheetFormatPr defaultColWidth="8.796875" defaultRowHeight="15"/>
  <cols>
    <col min="1" max="1" width="5.5" style="0" customWidth="1"/>
    <col min="2" max="2" width="7.5" style="0" customWidth="1"/>
    <col min="3" max="3" width="48.59765625" style="0" customWidth="1"/>
    <col min="4" max="4" width="0" style="0" hidden="1" customWidth="1"/>
    <col min="5" max="5" width="10.8984375" style="0" customWidth="1"/>
    <col min="6" max="6" width="9.8984375" style="0" customWidth="1"/>
    <col min="7" max="7" width="13.3984375" style="0" customWidth="1"/>
    <col min="8" max="9" width="0" style="0" hidden="1" customWidth="1"/>
    <col min="10" max="10" width="23.5" style="0" customWidth="1"/>
    <col min="11" max="11" width="12.09765625" style="0" customWidth="1"/>
    <col min="12" max="12" width="9.8984375" style="0" bestFit="1" customWidth="1"/>
    <col min="14" max="14" width="11.3984375" style="0" bestFit="1" customWidth="1"/>
    <col min="15" max="15" width="9.8984375" style="0" bestFit="1" customWidth="1"/>
    <col min="18" max="18" width="9.8984375" style="0" bestFit="1" customWidth="1"/>
  </cols>
  <sheetData>
    <row r="1" spans="1:11" ht="39.75" customHeight="1">
      <c r="A1" s="123" t="s">
        <v>93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ht="16.5" thickBot="1"/>
    <row r="3" spans="1:11" ht="54">
      <c r="A3" s="55" t="s">
        <v>53</v>
      </c>
      <c r="B3" s="56" t="s">
        <v>54</v>
      </c>
      <c r="C3" s="57" t="s">
        <v>55</v>
      </c>
      <c r="D3" s="58" t="s">
        <v>56</v>
      </c>
      <c r="E3" s="125" t="s">
        <v>57</v>
      </c>
      <c r="F3" s="126"/>
      <c r="G3" s="59" t="s">
        <v>58</v>
      </c>
      <c r="H3" s="27"/>
      <c r="I3" s="27"/>
      <c r="J3" s="60" t="s">
        <v>59</v>
      </c>
      <c r="K3" s="61" t="s">
        <v>60</v>
      </c>
    </row>
    <row r="4" spans="1:11" ht="18">
      <c r="A4" s="114">
        <v>1</v>
      </c>
      <c r="B4" s="115">
        <v>4211</v>
      </c>
      <c r="C4" s="116" t="s">
        <v>41</v>
      </c>
      <c r="D4" s="62"/>
      <c r="E4" s="128">
        <f>'I '!C32</f>
        <v>6077</v>
      </c>
      <c r="F4" s="128">
        <f>'I '!D32</f>
        <v>12346</v>
      </c>
      <c r="G4" s="124">
        <f>'I '!E32</f>
        <v>665807.6200000002</v>
      </c>
      <c r="H4" s="63"/>
      <c r="I4" s="64"/>
      <c r="J4" s="112" t="s">
        <v>94</v>
      </c>
      <c r="K4" s="113" t="s">
        <v>102</v>
      </c>
    </row>
    <row r="5" spans="1:11" ht="18">
      <c r="A5" s="114"/>
      <c r="B5" s="115"/>
      <c r="C5" s="116"/>
      <c r="D5" s="29">
        <v>18567</v>
      </c>
      <c r="E5" s="129"/>
      <c r="F5" s="129"/>
      <c r="G5" s="124"/>
      <c r="H5" s="63"/>
      <c r="I5" s="64"/>
      <c r="J5" s="112"/>
      <c r="K5" s="113"/>
    </row>
    <row r="6" spans="1:11" ht="18">
      <c r="A6" s="114">
        <v>2</v>
      </c>
      <c r="B6" s="115">
        <v>4211</v>
      </c>
      <c r="C6" s="116" t="s">
        <v>89</v>
      </c>
      <c r="D6" s="29"/>
      <c r="E6" s="117">
        <f>'I '!F32</f>
        <v>64440</v>
      </c>
      <c r="F6" s="117">
        <f>'I '!G32</f>
        <v>114806</v>
      </c>
      <c r="G6" s="118">
        <f>'I '!H32</f>
        <v>3526800</v>
      </c>
      <c r="H6" s="63"/>
      <c r="I6" s="64"/>
      <c r="J6" s="112" t="s">
        <v>94</v>
      </c>
      <c r="K6" s="113" t="s">
        <v>102</v>
      </c>
    </row>
    <row r="7" spans="1:11" ht="18">
      <c r="A7" s="114"/>
      <c r="B7" s="115"/>
      <c r="C7" s="116"/>
      <c r="D7" s="29"/>
      <c r="E7" s="117"/>
      <c r="F7" s="117"/>
      <c r="G7" s="118"/>
      <c r="H7" s="63"/>
      <c r="I7" s="64"/>
      <c r="J7" s="112"/>
      <c r="K7" s="113"/>
    </row>
    <row r="8" spans="1:11" ht="18">
      <c r="A8" s="114">
        <v>3</v>
      </c>
      <c r="B8" s="115">
        <v>4213</v>
      </c>
      <c r="C8" s="116" t="s">
        <v>39</v>
      </c>
      <c r="D8" s="29"/>
      <c r="E8" s="119">
        <f>'I '!I32</f>
        <v>6328</v>
      </c>
      <c r="F8" s="119">
        <f>'I '!J32</f>
        <v>21381</v>
      </c>
      <c r="G8" s="122">
        <f>'I '!K32</f>
        <v>742276.1399999999</v>
      </c>
      <c r="H8" s="63"/>
      <c r="I8" s="64"/>
      <c r="J8" s="112" t="s">
        <v>94</v>
      </c>
      <c r="K8" s="113" t="s">
        <v>102</v>
      </c>
    </row>
    <row r="9" spans="1:11" ht="18">
      <c r="A9" s="114"/>
      <c r="B9" s="115"/>
      <c r="C9" s="116"/>
      <c r="D9" s="29">
        <v>39030</v>
      </c>
      <c r="E9" s="119"/>
      <c r="F9" s="119"/>
      <c r="G9" s="122"/>
      <c r="H9" s="121"/>
      <c r="I9" s="64"/>
      <c r="J9" s="112"/>
      <c r="K9" s="113"/>
    </row>
    <row r="10" spans="1:11" ht="18">
      <c r="A10" s="74">
        <v>4</v>
      </c>
      <c r="B10" s="75">
        <v>4213</v>
      </c>
      <c r="C10" s="28" t="s">
        <v>61</v>
      </c>
      <c r="D10" s="29"/>
      <c r="E10" s="119">
        <f>' II'!L31</f>
        <v>66</v>
      </c>
      <c r="F10" s="119"/>
      <c r="G10" s="80">
        <f>' II'!M31</f>
        <v>27040.92</v>
      </c>
      <c r="H10" s="121"/>
      <c r="I10" s="64"/>
      <c r="J10" s="5" t="s">
        <v>94</v>
      </c>
      <c r="K10" s="90" t="s">
        <v>102</v>
      </c>
    </row>
    <row r="11" spans="1:11" ht="36">
      <c r="A11" s="74">
        <v>5</v>
      </c>
      <c r="B11" s="75">
        <v>4213</v>
      </c>
      <c r="C11" s="28" t="s">
        <v>62</v>
      </c>
      <c r="D11" s="29"/>
      <c r="E11" s="119">
        <f>' II'!D31</f>
        <v>2258</v>
      </c>
      <c r="F11" s="119"/>
      <c r="G11" s="48">
        <f>' II'!F31</f>
        <v>519134.48</v>
      </c>
      <c r="H11" s="121"/>
      <c r="I11" s="65"/>
      <c r="J11" s="5" t="s">
        <v>94</v>
      </c>
      <c r="K11" s="90" t="s">
        <v>102</v>
      </c>
    </row>
    <row r="12" spans="1:11" ht="36.75">
      <c r="A12" s="74">
        <v>6</v>
      </c>
      <c r="B12" s="75">
        <v>4213</v>
      </c>
      <c r="C12" s="28" t="s">
        <v>63</v>
      </c>
      <c r="D12" s="29"/>
      <c r="E12" s="119">
        <f>' II'!G31</f>
        <v>412</v>
      </c>
      <c r="F12" s="119"/>
      <c r="G12" s="48">
        <f>' II'!I31</f>
        <v>50712.090000000004</v>
      </c>
      <c r="H12" s="79"/>
      <c r="I12" s="65"/>
      <c r="J12" s="5" t="s">
        <v>94</v>
      </c>
      <c r="K12" s="90" t="s">
        <v>102</v>
      </c>
    </row>
    <row r="13" spans="1:11" ht="18">
      <c r="A13" s="74">
        <v>7</v>
      </c>
      <c r="B13" s="75">
        <v>4214</v>
      </c>
      <c r="C13" s="28" t="s">
        <v>64</v>
      </c>
      <c r="D13" s="29">
        <v>5836</v>
      </c>
      <c r="E13" s="119">
        <f>'III '!D33</f>
        <v>2490</v>
      </c>
      <c r="F13" s="119"/>
      <c r="G13" s="120">
        <f>'III '!E33</f>
        <v>238490.47999999995</v>
      </c>
      <c r="H13" s="120"/>
      <c r="I13" s="64"/>
      <c r="J13" s="5" t="s">
        <v>94</v>
      </c>
      <c r="K13" s="90" t="s">
        <v>102</v>
      </c>
    </row>
    <row r="14" spans="1:12" ht="18">
      <c r="A14" s="74">
        <v>8</v>
      </c>
      <c r="B14" s="75">
        <v>4214</v>
      </c>
      <c r="C14" s="28" t="s">
        <v>65</v>
      </c>
      <c r="D14" s="29"/>
      <c r="E14" s="119">
        <f>'III '!F33</f>
        <v>708</v>
      </c>
      <c r="F14" s="119"/>
      <c r="G14" s="80">
        <f>'III '!G33</f>
        <v>463386.3900000001</v>
      </c>
      <c r="H14" s="63"/>
      <c r="I14" s="64"/>
      <c r="J14" s="5" t="s">
        <v>94</v>
      </c>
      <c r="K14" s="90" t="s">
        <v>102</v>
      </c>
      <c r="L14" s="42"/>
    </row>
    <row r="15" spans="1:12" ht="72">
      <c r="A15" s="74">
        <v>9</v>
      </c>
      <c r="B15" s="75"/>
      <c r="C15" s="28" t="s">
        <v>104</v>
      </c>
      <c r="D15" s="29"/>
      <c r="E15" s="130">
        <f>'III '!H33</f>
        <v>2696</v>
      </c>
      <c r="F15" s="131"/>
      <c r="G15" s="88">
        <f>'III '!I33</f>
        <v>2108331.26</v>
      </c>
      <c r="H15" s="63"/>
      <c r="I15" s="64"/>
      <c r="J15" s="5" t="s">
        <v>94</v>
      </c>
      <c r="K15" s="90" t="s">
        <v>102</v>
      </c>
      <c r="L15" s="42"/>
    </row>
    <row r="16" spans="1:12" ht="18">
      <c r="A16" s="74">
        <v>10</v>
      </c>
      <c r="B16" s="75">
        <v>4215</v>
      </c>
      <c r="C16" s="28" t="s">
        <v>66</v>
      </c>
      <c r="D16" s="29">
        <v>4545</v>
      </c>
      <c r="E16" s="119">
        <f>'I '!N32</f>
        <v>24036</v>
      </c>
      <c r="F16" s="119"/>
      <c r="G16" s="80">
        <f>'I '!O32</f>
        <v>2288468.09</v>
      </c>
      <c r="H16" s="121"/>
      <c r="I16" s="64"/>
      <c r="J16" s="5" t="s">
        <v>94</v>
      </c>
      <c r="K16" s="90" t="s">
        <v>102</v>
      </c>
      <c r="L16" s="43"/>
    </row>
    <row r="17" spans="1:12" ht="18">
      <c r="A17" s="74">
        <v>11</v>
      </c>
      <c r="B17" s="75">
        <v>4215</v>
      </c>
      <c r="C17" s="28" t="s">
        <v>36</v>
      </c>
      <c r="D17" s="29">
        <v>1166</v>
      </c>
      <c r="E17" s="119">
        <f>'I '!L32</f>
        <v>3308</v>
      </c>
      <c r="F17" s="119"/>
      <c r="G17" s="80">
        <f>'I '!M32</f>
        <v>742161.4999999998</v>
      </c>
      <c r="H17" s="127"/>
      <c r="I17" s="65"/>
      <c r="J17" s="5" t="s">
        <v>94</v>
      </c>
      <c r="K17" s="90" t="s">
        <v>102</v>
      </c>
      <c r="L17" s="42"/>
    </row>
    <row r="18" spans="1:15" ht="37.5" customHeight="1">
      <c r="A18" s="74">
        <v>12</v>
      </c>
      <c r="B18" s="75">
        <v>4215</v>
      </c>
      <c r="C18" s="66" t="s">
        <v>76</v>
      </c>
      <c r="D18" s="66"/>
      <c r="E18" s="119">
        <f>' IV '!K33</f>
        <v>2725</v>
      </c>
      <c r="F18" s="119"/>
      <c r="G18" s="80">
        <f>' IV '!L33</f>
        <v>693533.1299999999</v>
      </c>
      <c r="H18" s="81"/>
      <c r="I18" s="65"/>
      <c r="J18" s="5" t="s">
        <v>94</v>
      </c>
      <c r="K18" s="90" t="s">
        <v>102</v>
      </c>
      <c r="O18" s="10"/>
    </row>
    <row r="19" spans="1:15" ht="37.5" customHeight="1">
      <c r="A19" s="74">
        <v>13</v>
      </c>
      <c r="B19" s="75">
        <v>4217</v>
      </c>
      <c r="C19" s="66" t="s">
        <v>77</v>
      </c>
      <c r="D19" s="66"/>
      <c r="E19" s="119">
        <f>'I '!P32</f>
        <v>431</v>
      </c>
      <c r="F19" s="119"/>
      <c r="G19" s="120">
        <f>'I '!Q32</f>
        <v>181184.39000000004</v>
      </c>
      <c r="H19" s="120"/>
      <c r="I19" s="65"/>
      <c r="J19" s="5" t="s">
        <v>94</v>
      </c>
      <c r="K19" s="90" t="s">
        <v>102</v>
      </c>
      <c r="O19" s="10"/>
    </row>
    <row r="20" spans="1:11" ht="36" customHeight="1" hidden="1">
      <c r="A20" s="74">
        <v>14</v>
      </c>
      <c r="B20" s="75">
        <v>4218</v>
      </c>
      <c r="C20" s="67" t="s">
        <v>75</v>
      </c>
      <c r="D20" s="66"/>
      <c r="E20" s="119">
        <f>' IV '!C33</f>
        <v>0</v>
      </c>
      <c r="F20" s="119"/>
      <c r="G20" s="80">
        <f>' IV '!D33</f>
        <v>0</v>
      </c>
      <c r="H20" s="81"/>
      <c r="I20" s="65"/>
      <c r="J20" s="5" t="s">
        <v>85</v>
      </c>
      <c r="K20" s="90" t="s">
        <v>86</v>
      </c>
    </row>
    <row r="21" spans="1:11" ht="36">
      <c r="A21" s="74">
        <v>15</v>
      </c>
      <c r="B21" s="76">
        <v>4218</v>
      </c>
      <c r="C21" s="45" t="s">
        <v>82</v>
      </c>
      <c r="D21" s="33"/>
      <c r="E21" s="132">
        <f>' IV '!E33</f>
        <v>199</v>
      </c>
      <c r="F21" s="132"/>
      <c r="G21" s="122">
        <f>' IV '!F33</f>
        <v>68838.32</v>
      </c>
      <c r="H21" s="122"/>
      <c r="I21" s="33"/>
      <c r="J21" s="5" t="s">
        <v>94</v>
      </c>
      <c r="K21" s="90" t="s">
        <v>102</v>
      </c>
    </row>
    <row r="22" spans="1:11" ht="36">
      <c r="A22" s="74">
        <v>16</v>
      </c>
      <c r="B22" s="76">
        <v>4218</v>
      </c>
      <c r="C22" s="54" t="s">
        <v>81</v>
      </c>
      <c r="D22" s="33"/>
      <c r="E22" s="132">
        <f>' IV '!G33</f>
        <v>198</v>
      </c>
      <c r="F22" s="132"/>
      <c r="G22" s="122">
        <f>' IV '!H33</f>
        <v>13567.33</v>
      </c>
      <c r="H22" s="122"/>
      <c r="I22" s="33"/>
      <c r="J22" s="89" t="s">
        <v>103</v>
      </c>
      <c r="K22" s="90" t="s">
        <v>102</v>
      </c>
    </row>
    <row r="23" spans="1:11" ht="37.5" customHeight="1" thickBot="1">
      <c r="A23" s="74">
        <v>17</v>
      </c>
      <c r="B23" s="77">
        <v>4218</v>
      </c>
      <c r="C23" s="68" t="s">
        <v>83</v>
      </c>
      <c r="D23" s="31"/>
      <c r="E23" s="111">
        <f>' IV '!I33</f>
        <v>15795</v>
      </c>
      <c r="F23" s="111"/>
      <c r="G23" s="69">
        <f>' IV '!J33</f>
        <v>3865927.75</v>
      </c>
      <c r="H23" s="31"/>
      <c r="I23" s="31"/>
      <c r="J23" s="5" t="s">
        <v>94</v>
      </c>
      <c r="K23" s="90" t="s">
        <v>102</v>
      </c>
    </row>
  </sheetData>
  <sheetProtection/>
  <mergeCells count="46">
    <mergeCell ref="E15:F15"/>
    <mergeCell ref="E22:F22"/>
    <mergeCell ref="G22:H22"/>
    <mergeCell ref="K4:K5"/>
    <mergeCell ref="E21:F21"/>
    <mergeCell ref="G21:H21"/>
    <mergeCell ref="E20:F20"/>
    <mergeCell ref="E12:F12"/>
    <mergeCell ref="E13:F13"/>
    <mergeCell ref="E18:F18"/>
    <mergeCell ref="G13:H13"/>
    <mergeCell ref="H16:H17"/>
    <mergeCell ref="F4:F5"/>
    <mergeCell ref="J4:J5"/>
    <mergeCell ref="F8:F9"/>
    <mergeCell ref="E4:E5"/>
    <mergeCell ref="E16:F16"/>
    <mergeCell ref="E17:F17"/>
    <mergeCell ref="E8:E9"/>
    <mergeCell ref="E11:F11"/>
    <mergeCell ref="A1:K1"/>
    <mergeCell ref="A4:A5"/>
    <mergeCell ref="B4:B5"/>
    <mergeCell ref="C4:C5"/>
    <mergeCell ref="G4:G5"/>
    <mergeCell ref="E3:F3"/>
    <mergeCell ref="G19:H19"/>
    <mergeCell ref="K8:K9"/>
    <mergeCell ref="H9:H11"/>
    <mergeCell ref="A8:A9"/>
    <mergeCell ref="B8:B9"/>
    <mergeCell ref="C8:C9"/>
    <mergeCell ref="G8:G9"/>
    <mergeCell ref="J8:J9"/>
    <mergeCell ref="E10:F10"/>
    <mergeCell ref="E14:F14"/>
    <mergeCell ref="E23:F23"/>
    <mergeCell ref="J6:J7"/>
    <mergeCell ref="K6:K7"/>
    <mergeCell ref="A6:A7"/>
    <mergeCell ref="B6:B7"/>
    <mergeCell ref="C6:C7"/>
    <mergeCell ref="E6:E7"/>
    <mergeCell ref="F6:F7"/>
    <mergeCell ref="G6:G7"/>
    <mergeCell ref="E19:F19"/>
  </mergeCells>
  <printOptions/>
  <pageMargins left="0" right="0" top="0.7480314960629921" bottom="0" header="0.31496062992125984" footer="0.31496062992125984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Karolina Bjelanovic</cp:lastModifiedBy>
  <cp:lastPrinted>2023-02-20T12:54:05Z</cp:lastPrinted>
  <dcterms:created xsi:type="dcterms:W3CDTF">2004-03-12T09:29:14Z</dcterms:created>
  <dcterms:modified xsi:type="dcterms:W3CDTF">2023-02-21T07:17:13Z</dcterms:modified>
  <cp:category/>
  <cp:version/>
  <cp:contentType/>
  <cp:contentStatus/>
</cp:coreProperties>
</file>