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8" windowWidth="11712" windowHeight="6036" tabRatio="597" activeTab="4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<sst xmlns="http://schemas.openxmlformats.org/spreadsheetml/2006/main" count="282" uniqueCount="102">
  <si>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</si>
  <si>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</si>
  <si>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</si>
  <si>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</si>
  <si>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</si>
  <si>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</si>
  <si>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</si>
  <si>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</si>
  <si>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</si>
  <si>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</si>
  <si>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</si>
  <si>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</si>
  <si>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</si>
  <si>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</si>
  <si>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</si>
  <si>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</si>
  <si>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</si>
  <si>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</si>
  <si>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</si>
  <si>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</si>
  <si>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</si>
  <si>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</si>
  <si>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</si>
  <si>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</si>
  <si>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</si>
  <si>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</si>
  <si>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</si>
  <si>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</si>
  <si>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</si>
  <si>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</si>
  <si>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</si>
  <si>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</si>
  <si>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</si>
  <si>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</si>
  <si>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</si>
  <si>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</si>
  <si>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</si>
  <si>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</si>
  <si>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</si>
  <si>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</si>
  <si>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</si>
  <si>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</si>
  <si>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</si>
  <si>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</si>
  <si>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</si>
  <si>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</si>
  <si>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</si>
  <si>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</si>
  <si>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</si>
  <si>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</si>
  <si>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</si>
  <si>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</si>
  <si>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</si>
  <si>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</si>
  <si>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</si>
  <si>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</si>
  <si>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</si>
  <si>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</si>
  <si>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</si>
  <si>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</si>
  <si>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</si>
  <si>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</si>
  <si>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</si>
  <si>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</si>
  <si>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</si>
  <si>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</si>
  <si>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</si>
  <si>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</si>
  <si>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</si>
  <si>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</si>
  <si>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</si>
  <si>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</si>
  <si>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</si>
  <si>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</si>
  <si>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</si>
  <si>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</si>
  <si>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</si>
  <si>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</si>
  <si>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</si>
  <si>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</si>
  <si>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</si>
  <si>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</si>
  <si>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</si>
  <si>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</si>
  <si>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</si>
  <si>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</si>
  <si>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15.08.2022</t>
  </si>
  <si>
    <t>dd Bijela</t>
  </si>
  <si>
    <t>ukupno</t>
  </si>
  <si>
    <t>bez dopinosa</t>
  </si>
  <si>
    <t>broj nos.prava</t>
  </si>
  <si>
    <t>REKAPITULAR ZA  OKTOBAR 2022 .GODINE</t>
  </si>
  <si>
    <t>REKAPITULAR ZA OKTOBAR 2022.godine</t>
  </si>
  <si>
    <t xml:space="preserve">                        REKAPITULAR ZA OKTOBAR 2022.godine</t>
  </si>
  <si>
    <t>PREGLED BROJA KORISNIKA I ISPLAĆENIH SREDSTAVA  KORISNIKA MATERIJALNIH DAVANJA I USLUGA IZ OBLASTI SOCIJALNE I DJEČJE ZAŠTITE  ZA MJESEC OKTOBAR 2022.GODINE</t>
  </si>
  <si>
    <t>21-128/22-3670/10</t>
  </si>
  <si>
    <t>21-128/22-3702/10</t>
  </si>
  <si>
    <t>16.11.2022</t>
  </si>
  <si>
    <t>16.112022</t>
  </si>
  <si>
    <t>dd18</t>
  </si>
  <si>
    <t>Dodatak za djecu 0-18godina</t>
  </si>
  <si>
    <t>Dodatak za djecu 0-18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</si>
</sst>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4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4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43" fontId="7" fillId="33" borderId="10" xfId="42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justify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left" wrapText="1"/>
    </xf>
    <xf numFmtId="175" fontId="0" fillId="0" borderId="14" xfId="0" applyNumberFormat="1" applyBorder="1" applyAlignment="1">
      <alignment/>
    </xf>
    <xf numFmtId="174" fontId="5" fillId="0" borderId="19" xfId="0" applyNumberFormat="1" applyFont="1" applyFill="1" applyBorder="1" applyAlignment="1">
      <alignment/>
    </xf>
    <xf numFmtId="175" fontId="5" fillId="0" borderId="19" xfId="0" applyNumberFormat="1" applyFont="1" applyFill="1" applyBorder="1" applyAlignment="1">
      <alignment/>
    </xf>
    <xf numFmtId="43" fontId="5" fillId="33" borderId="10" xfId="45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9" fontId="5" fillId="0" borderId="2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right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4" fontId="12" fillId="0" borderId="10" xfId="0" applyNumberFormat="1" applyFont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174" fontId="12" fillId="0" borderId="10" xfId="0" applyNumberFormat="1" applyFont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12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4" fontId="12" fillId="0" borderId="14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">
      <selection activeCell="H38" sqref="H38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100" t="s">
        <v>91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04" t="s">
        <v>78</v>
      </c>
      <c r="B4" s="104"/>
      <c r="C4" s="104" t="s">
        <v>41</v>
      </c>
      <c r="D4" s="104"/>
      <c r="E4" s="104"/>
      <c r="F4" s="104" t="s">
        <v>100</v>
      </c>
      <c r="G4" s="104"/>
      <c r="H4" s="104"/>
      <c r="I4" s="104" t="s">
        <v>39</v>
      </c>
      <c r="J4" s="104"/>
      <c r="K4" s="104"/>
      <c r="L4" s="104" t="s">
        <v>36</v>
      </c>
      <c r="M4" s="104"/>
      <c r="N4" s="105" t="s">
        <v>40</v>
      </c>
      <c r="O4" s="105"/>
      <c r="P4" s="101" t="s">
        <v>77</v>
      </c>
      <c r="Q4" s="101"/>
    </row>
    <row r="5" spans="1:17" ht="45" customHeight="1">
      <c r="A5" s="104"/>
      <c r="B5" s="104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8" ht="15">
      <c r="A6" s="7" t="s">
        <v>5</v>
      </c>
      <c r="B6" s="7" t="s">
        <v>6</v>
      </c>
      <c r="C6" s="12">
        <v>1517</v>
      </c>
      <c r="D6" s="12">
        <v>2996</v>
      </c>
      <c r="E6" s="13">
        <v>157049.51</v>
      </c>
      <c r="F6" s="12">
        <v>20043</v>
      </c>
      <c r="G6" s="12">
        <v>34815</v>
      </c>
      <c r="H6" s="13">
        <v>1059570</v>
      </c>
      <c r="I6" s="12">
        <v>1304</v>
      </c>
      <c r="J6" s="12">
        <v>4644</v>
      </c>
      <c r="K6" s="30">
        <v>148228.55</v>
      </c>
      <c r="L6" s="12">
        <v>830</v>
      </c>
      <c r="M6" s="13">
        <v>194628.29</v>
      </c>
      <c r="N6" s="12">
        <v>4474</v>
      </c>
      <c r="O6" s="13">
        <v>388319.71</v>
      </c>
      <c r="P6" s="12">
        <v>183</v>
      </c>
      <c r="Q6" s="13">
        <v>51541.2</v>
      </c>
      <c r="R6" s="81"/>
    </row>
    <row r="7" spans="1:17" ht="15">
      <c r="A7" s="7"/>
      <c r="B7" s="7" t="s">
        <v>70</v>
      </c>
      <c r="C7" s="12">
        <v>92</v>
      </c>
      <c r="D7" s="12">
        <v>142</v>
      </c>
      <c r="E7" s="13">
        <v>7875.46</v>
      </c>
      <c r="F7" s="12">
        <v>1718</v>
      </c>
      <c r="G7" s="12">
        <v>3129</v>
      </c>
      <c r="H7" s="13">
        <v>94110</v>
      </c>
      <c r="I7" s="12">
        <v>52</v>
      </c>
      <c r="J7" s="12">
        <v>150</v>
      </c>
      <c r="K7" s="45">
        <v>5453.07</v>
      </c>
      <c r="L7" s="12">
        <v>68</v>
      </c>
      <c r="M7" s="13">
        <v>13934.92</v>
      </c>
      <c r="N7" s="12">
        <v>743</v>
      </c>
      <c r="O7" s="13">
        <v>63884.69</v>
      </c>
      <c r="P7" s="12">
        <v>19</v>
      </c>
      <c r="Q7" s="13">
        <v>5315.1</v>
      </c>
    </row>
    <row r="8" spans="1:17" ht="15">
      <c r="A8" s="7"/>
      <c r="B8" s="7" t="s">
        <v>71</v>
      </c>
      <c r="C8" s="12">
        <v>128</v>
      </c>
      <c r="D8" s="12">
        <v>302</v>
      </c>
      <c r="E8" s="13">
        <v>15288.62</v>
      </c>
      <c r="F8" s="12">
        <v>1369</v>
      </c>
      <c r="G8" s="12">
        <v>2743</v>
      </c>
      <c r="H8" s="13">
        <v>82290</v>
      </c>
      <c r="I8" s="12">
        <v>134</v>
      </c>
      <c r="J8" s="12">
        <v>489</v>
      </c>
      <c r="K8" s="30">
        <v>15556.45</v>
      </c>
      <c r="L8" s="12">
        <v>112</v>
      </c>
      <c r="M8" s="13">
        <v>23049.96</v>
      </c>
      <c r="N8" s="12">
        <v>562</v>
      </c>
      <c r="O8" s="13">
        <v>42765.03</v>
      </c>
      <c r="P8" s="12">
        <v>5</v>
      </c>
      <c r="Q8" s="13">
        <v>1475</v>
      </c>
    </row>
    <row r="9" spans="1:17" ht="15">
      <c r="A9" s="7" t="s">
        <v>68</v>
      </c>
      <c r="B9" s="7" t="s">
        <v>69</v>
      </c>
      <c r="C9" s="12">
        <v>109</v>
      </c>
      <c r="D9" s="12">
        <v>192</v>
      </c>
      <c r="E9" s="13">
        <v>10203.99</v>
      </c>
      <c r="F9" s="12">
        <v>1615</v>
      </c>
      <c r="G9" s="12">
        <v>3015</v>
      </c>
      <c r="H9" s="13">
        <v>90480</v>
      </c>
      <c r="I9" s="12">
        <v>84</v>
      </c>
      <c r="J9" s="12">
        <v>272</v>
      </c>
      <c r="K9" s="30">
        <v>8888.39</v>
      </c>
      <c r="L9" s="12">
        <v>85</v>
      </c>
      <c r="M9" s="13">
        <v>17228.7</v>
      </c>
      <c r="N9" s="12">
        <v>599</v>
      </c>
      <c r="O9" s="13">
        <v>83504.03</v>
      </c>
      <c r="P9" s="46">
        <v>14</v>
      </c>
      <c r="Q9" s="13">
        <v>4035.42</v>
      </c>
    </row>
    <row r="10" spans="1:17" ht="15">
      <c r="A10" s="7" t="s">
        <v>45</v>
      </c>
      <c r="B10" s="7" t="s">
        <v>46</v>
      </c>
      <c r="C10" s="12">
        <v>132</v>
      </c>
      <c r="D10" s="12">
        <v>228</v>
      </c>
      <c r="E10" s="13">
        <v>11755.91</v>
      </c>
      <c r="F10" s="12">
        <v>1403</v>
      </c>
      <c r="G10" s="12">
        <v>2373</v>
      </c>
      <c r="H10" s="13">
        <v>71250</v>
      </c>
      <c r="I10" s="12">
        <v>137</v>
      </c>
      <c r="J10" s="12">
        <v>397</v>
      </c>
      <c r="K10" s="30">
        <v>14361.16</v>
      </c>
      <c r="L10" s="46">
        <v>118</v>
      </c>
      <c r="M10" s="15">
        <v>23837.04</v>
      </c>
      <c r="N10" s="12">
        <v>815</v>
      </c>
      <c r="O10" s="15">
        <v>62143.46</v>
      </c>
      <c r="P10" s="46">
        <v>15</v>
      </c>
      <c r="Q10" s="15">
        <v>3873.59</v>
      </c>
    </row>
    <row r="11" spans="1:17" ht="15">
      <c r="A11" s="7" t="s">
        <v>29</v>
      </c>
      <c r="B11" s="7" t="s">
        <v>30</v>
      </c>
      <c r="C11" s="12">
        <v>697</v>
      </c>
      <c r="D11" s="12">
        <v>1385</v>
      </c>
      <c r="E11" s="13">
        <v>73625.08</v>
      </c>
      <c r="F11" s="12">
        <v>6526</v>
      </c>
      <c r="G11" s="12">
        <v>11800</v>
      </c>
      <c r="H11" s="13">
        <v>354300</v>
      </c>
      <c r="I11" s="12">
        <v>872</v>
      </c>
      <c r="J11" s="12">
        <v>2624</v>
      </c>
      <c r="K11" s="30">
        <v>91693.92</v>
      </c>
      <c r="L11" s="46">
        <v>334</v>
      </c>
      <c r="M11" s="13">
        <v>71518.53</v>
      </c>
      <c r="N11" s="12">
        <v>2371</v>
      </c>
      <c r="O11" s="13">
        <v>247940.36</v>
      </c>
      <c r="P11" s="46">
        <v>39</v>
      </c>
      <c r="Q11" s="13">
        <v>10397.73</v>
      </c>
    </row>
    <row r="12" spans="1:17" ht="15">
      <c r="A12" s="7"/>
      <c r="B12" s="7" t="s">
        <v>31</v>
      </c>
      <c r="C12" s="12">
        <v>15</v>
      </c>
      <c r="D12" s="12">
        <v>24</v>
      </c>
      <c r="E12" s="13">
        <v>1253.44</v>
      </c>
      <c r="F12" s="12">
        <v>174</v>
      </c>
      <c r="G12" s="12">
        <v>313</v>
      </c>
      <c r="H12" s="13">
        <v>9390</v>
      </c>
      <c r="I12" s="12">
        <v>27</v>
      </c>
      <c r="J12" s="12">
        <v>54</v>
      </c>
      <c r="K12" s="30">
        <v>2633.22</v>
      </c>
      <c r="L12" s="12">
        <v>13</v>
      </c>
      <c r="M12" s="13">
        <v>3328.03</v>
      </c>
      <c r="N12" s="12">
        <v>116</v>
      </c>
      <c r="O12" s="13">
        <v>11544.37</v>
      </c>
      <c r="P12" s="12">
        <v>1</v>
      </c>
      <c r="Q12" s="13">
        <v>325</v>
      </c>
    </row>
    <row r="13" spans="1:17" ht="15">
      <c r="A13" s="7"/>
      <c r="B13" s="7" t="s">
        <v>32</v>
      </c>
      <c r="C13" s="12">
        <v>10</v>
      </c>
      <c r="D13" s="12">
        <v>25</v>
      </c>
      <c r="E13" s="13">
        <v>1257.87</v>
      </c>
      <c r="F13" s="12">
        <v>98</v>
      </c>
      <c r="G13" s="81">
        <v>184</v>
      </c>
      <c r="H13" s="82">
        <v>5610</v>
      </c>
      <c r="I13" s="12">
        <v>23</v>
      </c>
      <c r="J13" s="12">
        <v>61</v>
      </c>
      <c r="K13" s="30">
        <v>2362.17</v>
      </c>
      <c r="L13" s="12">
        <v>8</v>
      </c>
      <c r="M13" s="13">
        <v>1657.28</v>
      </c>
      <c r="N13" s="12">
        <v>71</v>
      </c>
      <c r="O13" s="13">
        <v>7262.72</v>
      </c>
      <c r="P13" s="12">
        <v>3</v>
      </c>
      <c r="Q13" s="13">
        <v>437.5</v>
      </c>
    </row>
    <row r="14" spans="1:17" ht="15">
      <c r="A14" s="7" t="s">
        <v>8</v>
      </c>
      <c r="B14" s="7" t="s">
        <v>9</v>
      </c>
      <c r="C14" s="12">
        <v>327</v>
      </c>
      <c r="D14" s="12">
        <v>648</v>
      </c>
      <c r="E14" s="13">
        <v>33723.74</v>
      </c>
      <c r="F14" s="12">
        <v>4365</v>
      </c>
      <c r="G14" s="12">
        <v>7588</v>
      </c>
      <c r="H14" s="13">
        <v>228840</v>
      </c>
      <c r="I14" s="12">
        <v>273</v>
      </c>
      <c r="J14" s="12">
        <v>976</v>
      </c>
      <c r="K14" s="30">
        <v>30561.2</v>
      </c>
      <c r="L14" s="12">
        <v>197</v>
      </c>
      <c r="M14" s="13">
        <v>41928.36</v>
      </c>
      <c r="N14" s="12">
        <v>1048</v>
      </c>
      <c r="O14" s="13">
        <v>96360.24</v>
      </c>
      <c r="P14" s="12">
        <v>36</v>
      </c>
      <c r="Q14" s="13">
        <v>10776.53</v>
      </c>
    </row>
    <row r="15" spans="1:17" ht="15">
      <c r="A15" s="7"/>
      <c r="B15" s="7" t="s">
        <v>10</v>
      </c>
      <c r="C15" s="12">
        <v>141</v>
      </c>
      <c r="D15" s="12">
        <v>298</v>
      </c>
      <c r="E15" s="13">
        <v>15298.17</v>
      </c>
      <c r="F15" s="12">
        <v>1795</v>
      </c>
      <c r="G15" s="12">
        <v>3210</v>
      </c>
      <c r="H15" s="13">
        <v>96840</v>
      </c>
      <c r="I15" s="12">
        <v>143</v>
      </c>
      <c r="J15" s="12">
        <v>482</v>
      </c>
      <c r="K15" s="30">
        <v>16909.19</v>
      </c>
      <c r="L15" s="12">
        <v>103</v>
      </c>
      <c r="M15" s="13">
        <v>23828.86</v>
      </c>
      <c r="N15" s="12">
        <v>555</v>
      </c>
      <c r="O15" s="13">
        <v>76198.44</v>
      </c>
      <c r="P15" s="12">
        <v>8</v>
      </c>
      <c r="Q15" s="13">
        <v>2487.5</v>
      </c>
    </row>
    <row r="16" spans="1:17" ht="15">
      <c r="A16" s="7" t="s">
        <v>11</v>
      </c>
      <c r="B16" s="7" t="s">
        <v>12</v>
      </c>
      <c r="C16" s="12">
        <v>52</v>
      </c>
      <c r="D16" s="12">
        <v>79</v>
      </c>
      <c r="E16" s="13">
        <v>4647.3</v>
      </c>
      <c r="F16" s="12">
        <v>2318</v>
      </c>
      <c r="G16" s="12">
        <v>4041</v>
      </c>
      <c r="H16" s="13">
        <v>122250</v>
      </c>
      <c r="I16" s="12">
        <v>32</v>
      </c>
      <c r="J16" s="12">
        <v>66</v>
      </c>
      <c r="K16" s="30">
        <v>3303.33</v>
      </c>
      <c r="L16" s="12">
        <v>74</v>
      </c>
      <c r="M16" s="13">
        <v>15177.88</v>
      </c>
      <c r="N16" s="12">
        <v>318</v>
      </c>
      <c r="O16" s="13">
        <v>24456.26</v>
      </c>
      <c r="P16" s="12">
        <v>2</v>
      </c>
      <c r="Q16" s="13">
        <v>650</v>
      </c>
    </row>
    <row r="17" spans="1:17" ht="15">
      <c r="A17" s="7"/>
      <c r="B17" s="7" t="s">
        <v>13</v>
      </c>
      <c r="C17" s="12">
        <v>43</v>
      </c>
      <c r="D17" s="12">
        <v>80</v>
      </c>
      <c r="E17" s="13">
        <v>4281.05</v>
      </c>
      <c r="F17" s="12">
        <v>1696</v>
      </c>
      <c r="G17" s="12">
        <v>2988</v>
      </c>
      <c r="H17" s="13">
        <v>89640</v>
      </c>
      <c r="I17" s="12">
        <v>27</v>
      </c>
      <c r="J17" s="12">
        <v>87</v>
      </c>
      <c r="K17" s="30">
        <v>3182.03</v>
      </c>
      <c r="L17" s="12">
        <v>41</v>
      </c>
      <c r="M17" s="13">
        <v>8493.56</v>
      </c>
      <c r="N17" s="12">
        <v>263</v>
      </c>
      <c r="O17" s="13">
        <v>19980.11</v>
      </c>
      <c r="P17" s="12">
        <v>1</v>
      </c>
      <c r="Q17" s="13">
        <v>196.86</v>
      </c>
    </row>
    <row r="18" spans="1:17" ht="15">
      <c r="A18" s="7"/>
      <c r="B18" s="7" t="s">
        <v>14</v>
      </c>
      <c r="C18" s="12">
        <v>80</v>
      </c>
      <c r="D18" s="12">
        <v>106</v>
      </c>
      <c r="E18" s="13">
        <v>6064.02</v>
      </c>
      <c r="F18" s="12">
        <v>2865</v>
      </c>
      <c r="G18" s="12">
        <v>4803</v>
      </c>
      <c r="H18" s="13">
        <v>148860</v>
      </c>
      <c r="I18" s="12">
        <v>35</v>
      </c>
      <c r="J18" s="12">
        <v>95</v>
      </c>
      <c r="K18" s="30">
        <v>3648.11</v>
      </c>
      <c r="L18" s="12">
        <v>85</v>
      </c>
      <c r="M18" s="13">
        <v>18535.26</v>
      </c>
      <c r="N18" s="12">
        <v>332</v>
      </c>
      <c r="O18" s="13">
        <v>28811.62</v>
      </c>
      <c r="P18" s="12">
        <v>6</v>
      </c>
      <c r="Q18" s="13">
        <v>1862.5</v>
      </c>
    </row>
    <row r="19" spans="1:17" ht="15">
      <c r="A19" s="7" t="s">
        <v>15</v>
      </c>
      <c r="B19" s="7" t="s">
        <v>16</v>
      </c>
      <c r="C19" s="12">
        <v>72</v>
      </c>
      <c r="D19" s="12">
        <v>90</v>
      </c>
      <c r="E19" s="13">
        <v>5474.28</v>
      </c>
      <c r="F19" s="12">
        <v>2928</v>
      </c>
      <c r="G19" s="12">
        <v>5029</v>
      </c>
      <c r="H19" s="13">
        <v>150900</v>
      </c>
      <c r="I19" s="12">
        <v>24</v>
      </c>
      <c r="J19" s="12">
        <v>58</v>
      </c>
      <c r="K19" s="30">
        <v>2345.97</v>
      </c>
      <c r="L19" s="12">
        <v>127</v>
      </c>
      <c r="M19" s="13">
        <v>27306.34</v>
      </c>
      <c r="N19" s="12">
        <v>534</v>
      </c>
      <c r="O19" s="13">
        <v>41145.34</v>
      </c>
      <c r="P19" s="12">
        <v>8</v>
      </c>
      <c r="Q19" s="13">
        <v>2512.5</v>
      </c>
    </row>
    <row r="20" spans="1:17" ht="15">
      <c r="A20" s="7" t="s">
        <v>17</v>
      </c>
      <c r="B20" s="7" t="s">
        <v>18</v>
      </c>
      <c r="C20" s="12">
        <v>495</v>
      </c>
      <c r="D20" s="12">
        <v>1072</v>
      </c>
      <c r="E20" s="13">
        <v>53644.8</v>
      </c>
      <c r="F20" s="12">
        <v>2256</v>
      </c>
      <c r="G20" s="12">
        <v>4098</v>
      </c>
      <c r="H20" s="13">
        <v>123210</v>
      </c>
      <c r="I20" s="12">
        <v>578</v>
      </c>
      <c r="J20" s="12">
        <v>1997</v>
      </c>
      <c r="K20" s="30">
        <v>63008.62</v>
      </c>
      <c r="L20" s="12">
        <v>125</v>
      </c>
      <c r="M20" s="13">
        <v>25984.62</v>
      </c>
      <c r="N20" s="12">
        <v>1428</v>
      </c>
      <c r="O20" s="13">
        <v>178202.32</v>
      </c>
      <c r="P20" s="12">
        <v>18</v>
      </c>
      <c r="Q20" s="13">
        <v>5174.52</v>
      </c>
    </row>
    <row r="21" spans="1:17" ht="15">
      <c r="A21" s="7"/>
      <c r="B21" s="7" t="s">
        <v>26</v>
      </c>
      <c r="C21" s="12">
        <v>62</v>
      </c>
      <c r="D21" s="12">
        <v>128</v>
      </c>
      <c r="E21" s="13">
        <v>7171.12</v>
      </c>
      <c r="F21" s="12">
        <v>338</v>
      </c>
      <c r="G21" s="12">
        <v>651</v>
      </c>
      <c r="H21" s="13">
        <v>19530</v>
      </c>
      <c r="I21" s="12">
        <v>62</v>
      </c>
      <c r="J21" s="12">
        <v>223</v>
      </c>
      <c r="K21" s="30">
        <v>6954.37</v>
      </c>
      <c r="L21" s="12">
        <v>23</v>
      </c>
      <c r="M21" s="13">
        <v>6565.44</v>
      </c>
      <c r="N21" s="12">
        <v>228</v>
      </c>
      <c r="O21" s="13">
        <v>57761.3</v>
      </c>
      <c r="P21" s="12">
        <v>2</v>
      </c>
      <c r="Q21" s="13">
        <v>612.5</v>
      </c>
    </row>
    <row r="22" spans="1:17" ht="15">
      <c r="A22" s="7"/>
      <c r="B22" s="7" t="s">
        <v>47</v>
      </c>
      <c r="C22" s="7">
        <v>155</v>
      </c>
      <c r="D22" s="7">
        <v>386</v>
      </c>
      <c r="E22" s="13">
        <v>18960.91</v>
      </c>
      <c r="F22" s="7">
        <v>240</v>
      </c>
      <c r="G22" s="7">
        <v>483</v>
      </c>
      <c r="H22" s="13">
        <v>14490</v>
      </c>
      <c r="I22" s="7">
        <v>197</v>
      </c>
      <c r="J22" s="7">
        <v>742</v>
      </c>
      <c r="K22" s="30">
        <v>27921.05</v>
      </c>
      <c r="L22" s="12">
        <v>29</v>
      </c>
      <c r="M22" s="13">
        <v>6007.64</v>
      </c>
      <c r="N22" s="12">
        <v>305</v>
      </c>
      <c r="O22" s="13">
        <v>23170.85</v>
      </c>
      <c r="P22" s="12">
        <v>8</v>
      </c>
      <c r="Q22" s="13">
        <v>2400</v>
      </c>
    </row>
    <row r="23" spans="1:17" ht="15">
      <c r="A23" s="7" t="s">
        <v>19</v>
      </c>
      <c r="B23" s="7" t="s">
        <v>20</v>
      </c>
      <c r="C23" s="12">
        <v>242</v>
      </c>
      <c r="D23" s="12">
        <v>585</v>
      </c>
      <c r="E23" s="13">
        <v>28728.22</v>
      </c>
      <c r="F23" s="12">
        <v>652</v>
      </c>
      <c r="G23" s="12">
        <v>1323</v>
      </c>
      <c r="H23" s="13">
        <v>39690</v>
      </c>
      <c r="I23" s="12">
        <v>292</v>
      </c>
      <c r="J23" s="12">
        <v>1113</v>
      </c>
      <c r="K23" s="30">
        <v>34628.25</v>
      </c>
      <c r="L23" s="12">
        <v>61</v>
      </c>
      <c r="M23" s="13">
        <v>12636.76</v>
      </c>
      <c r="N23" s="12">
        <v>586</v>
      </c>
      <c r="O23" s="13">
        <v>44746.33</v>
      </c>
      <c r="P23" s="12">
        <v>10</v>
      </c>
      <c r="Q23" s="13">
        <v>2747.86</v>
      </c>
    </row>
    <row r="24" spans="1:17" ht="15">
      <c r="A24" s="7"/>
      <c r="B24" s="7" t="s">
        <v>48</v>
      </c>
      <c r="C24" s="12">
        <v>82</v>
      </c>
      <c r="D24" s="12">
        <v>178</v>
      </c>
      <c r="E24" s="13">
        <v>8741.84</v>
      </c>
      <c r="F24" s="12">
        <v>206</v>
      </c>
      <c r="G24" s="12">
        <v>392</v>
      </c>
      <c r="H24" s="13">
        <v>11760</v>
      </c>
      <c r="I24" s="12">
        <v>135</v>
      </c>
      <c r="J24" s="12">
        <v>391</v>
      </c>
      <c r="K24" s="30">
        <v>14763.87</v>
      </c>
      <c r="L24" s="12">
        <v>28</v>
      </c>
      <c r="M24" s="13">
        <v>5800.48</v>
      </c>
      <c r="N24" s="12">
        <v>184</v>
      </c>
      <c r="O24" s="13">
        <v>13978.48</v>
      </c>
      <c r="P24" s="12">
        <v>2</v>
      </c>
      <c r="Q24" s="13">
        <v>520</v>
      </c>
    </row>
    <row r="25" spans="1:17" ht="15">
      <c r="A25" s="7" t="s">
        <v>35</v>
      </c>
      <c r="B25" s="7" t="s">
        <v>33</v>
      </c>
      <c r="C25" s="12">
        <v>896</v>
      </c>
      <c r="D25" s="12">
        <v>2086</v>
      </c>
      <c r="E25" s="13">
        <v>102415.54</v>
      </c>
      <c r="F25" s="12">
        <v>1786</v>
      </c>
      <c r="G25" s="12">
        <v>3508</v>
      </c>
      <c r="H25" s="13">
        <v>105600</v>
      </c>
      <c r="I25" s="12">
        <v>1042</v>
      </c>
      <c r="J25" s="12">
        <v>4055</v>
      </c>
      <c r="K25" s="30">
        <v>122437.35</v>
      </c>
      <c r="L25" s="12">
        <v>161</v>
      </c>
      <c r="M25" s="15">
        <v>34939.52</v>
      </c>
      <c r="N25" s="12">
        <v>1210</v>
      </c>
      <c r="O25" s="15">
        <v>114827.74</v>
      </c>
      <c r="P25" s="12">
        <v>14</v>
      </c>
      <c r="Q25" s="15">
        <v>4400</v>
      </c>
    </row>
    <row r="26" spans="1:17" ht="15">
      <c r="A26" s="7" t="s">
        <v>21</v>
      </c>
      <c r="B26" s="7" t="s">
        <v>22</v>
      </c>
      <c r="C26" s="12">
        <v>359</v>
      </c>
      <c r="D26" s="12">
        <v>736</v>
      </c>
      <c r="E26" s="13">
        <v>39502.54</v>
      </c>
      <c r="F26" s="12">
        <v>3999</v>
      </c>
      <c r="G26" s="12">
        <v>7517</v>
      </c>
      <c r="H26" s="13">
        <v>225900</v>
      </c>
      <c r="I26" s="12">
        <v>412</v>
      </c>
      <c r="J26" s="12">
        <v>1388</v>
      </c>
      <c r="K26" s="30">
        <v>46955.56</v>
      </c>
      <c r="L26" s="12">
        <v>294</v>
      </c>
      <c r="M26" s="13">
        <v>59820.54</v>
      </c>
      <c r="N26" s="12">
        <v>1698</v>
      </c>
      <c r="O26" s="13">
        <v>134515.93</v>
      </c>
      <c r="P26" s="12">
        <v>16</v>
      </c>
      <c r="Q26" s="13">
        <v>4659.37</v>
      </c>
    </row>
    <row r="27" spans="1:17" ht="15">
      <c r="A27" s="7" t="s">
        <v>67</v>
      </c>
      <c r="B27" s="7" t="s">
        <v>72</v>
      </c>
      <c r="C27" s="12">
        <v>62</v>
      </c>
      <c r="D27" s="12">
        <v>119</v>
      </c>
      <c r="E27" s="13">
        <v>6099.53</v>
      </c>
      <c r="F27" s="12">
        <v>569</v>
      </c>
      <c r="G27" s="12">
        <v>1005</v>
      </c>
      <c r="H27" s="13">
        <v>30150</v>
      </c>
      <c r="I27" s="12">
        <v>79</v>
      </c>
      <c r="J27" s="12">
        <v>231</v>
      </c>
      <c r="K27" s="30">
        <v>8019.77</v>
      </c>
      <c r="L27" s="12">
        <v>52</v>
      </c>
      <c r="M27" s="13">
        <v>10316.44</v>
      </c>
      <c r="N27" s="12">
        <v>680</v>
      </c>
      <c r="O27" s="13">
        <v>52097.18</v>
      </c>
      <c r="P27" s="12">
        <v>5</v>
      </c>
      <c r="Q27" s="13">
        <v>1299.54</v>
      </c>
    </row>
    <row r="28" spans="1:17" ht="15">
      <c r="A28" s="7"/>
      <c r="B28" s="16" t="s">
        <v>73</v>
      </c>
      <c r="C28" s="12">
        <v>90</v>
      </c>
      <c r="D28" s="12">
        <v>180</v>
      </c>
      <c r="E28" s="13">
        <v>9136.06</v>
      </c>
      <c r="F28" s="12">
        <v>534</v>
      </c>
      <c r="G28" s="12">
        <v>932</v>
      </c>
      <c r="H28" s="13">
        <v>27960</v>
      </c>
      <c r="I28" s="12">
        <v>137</v>
      </c>
      <c r="J28" s="12">
        <v>346</v>
      </c>
      <c r="K28" s="30">
        <v>13652.22</v>
      </c>
      <c r="L28" s="12">
        <v>47</v>
      </c>
      <c r="M28" s="13">
        <v>9508.58</v>
      </c>
      <c r="N28" s="12">
        <v>310</v>
      </c>
      <c r="O28" s="13">
        <v>23550.7</v>
      </c>
      <c r="P28" s="12">
        <v>15</v>
      </c>
      <c r="Q28" s="13">
        <v>4577.29</v>
      </c>
    </row>
    <row r="29" spans="1:17" ht="15">
      <c r="A29" s="7" t="s">
        <v>23</v>
      </c>
      <c r="B29" s="7" t="s">
        <v>24</v>
      </c>
      <c r="C29" s="12">
        <v>200</v>
      </c>
      <c r="D29" s="12">
        <v>334</v>
      </c>
      <c r="E29" s="30">
        <v>17102.47</v>
      </c>
      <c r="F29" s="12">
        <v>2018</v>
      </c>
      <c r="G29" s="12">
        <v>3381</v>
      </c>
      <c r="H29" s="30">
        <v>101640</v>
      </c>
      <c r="I29" s="12">
        <v>245</v>
      </c>
      <c r="J29" s="12">
        <v>629</v>
      </c>
      <c r="K29" s="30">
        <v>23380.35</v>
      </c>
      <c r="L29" s="12">
        <v>130</v>
      </c>
      <c r="M29" s="13">
        <v>26398.94</v>
      </c>
      <c r="N29" s="12">
        <v>1520</v>
      </c>
      <c r="O29" s="13">
        <v>157361.57</v>
      </c>
      <c r="P29" s="12">
        <v>5</v>
      </c>
      <c r="Q29" s="13">
        <v>1299.37</v>
      </c>
    </row>
    <row r="30" spans="1:17" ht="15">
      <c r="A30" s="7"/>
      <c r="B30" s="7" t="s">
        <v>34</v>
      </c>
      <c r="C30" s="12">
        <v>10</v>
      </c>
      <c r="D30" s="12">
        <v>12</v>
      </c>
      <c r="E30" s="13">
        <v>670.84</v>
      </c>
      <c r="F30" s="12">
        <v>268</v>
      </c>
      <c r="G30" s="12">
        <v>488</v>
      </c>
      <c r="H30" s="13">
        <v>14640</v>
      </c>
      <c r="I30" s="12">
        <v>29</v>
      </c>
      <c r="J30" s="12">
        <v>37</v>
      </c>
      <c r="K30" s="13">
        <v>2797.86</v>
      </c>
      <c r="L30" s="12">
        <v>12</v>
      </c>
      <c r="M30" s="13">
        <v>2409.94</v>
      </c>
      <c r="N30" s="12">
        <v>240</v>
      </c>
      <c r="O30" s="13">
        <v>18810.16</v>
      </c>
      <c r="P30" s="12">
        <v>1</v>
      </c>
      <c r="Q30" s="13">
        <v>196.86</v>
      </c>
    </row>
    <row r="31" spans="1:17" ht="15.75" customHeight="1" hidden="1">
      <c r="A31" s="102" t="s">
        <v>27</v>
      </c>
      <c r="B31" s="102"/>
      <c r="C31" s="12"/>
      <c r="D31" s="12"/>
      <c r="E31" s="13"/>
      <c r="F31" s="13"/>
      <c r="G31" s="13"/>
      <c r="H31" s="13"/>
      <c r="I31" s="12"/>
      <c r="J31" s="12"/>
      <c r="K31" s="13"/>
      <c r="L31" s="7"/>
      <c r="M31" s="13"/>
      <c r="N31" s="7"/>
      <c r="O31" s="13"/>
      <c r="P31" s="7"/>
      <c r="Q31" s="13"/>
    </row>
    <row r="32" spans="1:17" ht="15">
      <c r="A32" s="103" t="s">
        <v>25</v>
      </c>
      <c r="B32" s="103"/>
      <c r="C32" s="17">
        <f aca="true" t="shared" si="0" ref="C32:N32">SUM(C6:C30)</f>
        <v>6068</v>
      </c>
      <c r="D32" s="17">
        <f t="shared" si="0"/>
        <v>12411</v>
      </c>
      <c r="E32" s="18">
        <f t="shared" si="0"/>
        <v>639972.31</v>
      </c>
      <c r="F32" s="19">
        <f aca="true" t="shared" si="1" ref="F32:K32">SUM(F6:F30)</f>
        <v>61779</v>
      </c>
      <c r="G32" s="19">
        <f t="shared" si="1"/>
        <v>109809</v>
      </c>
      <c r="H32" s="18">
        <f t="shared" si="1"/>
        <v>3318900</v>
      </c>
      <c r="I32" s="17">
        <f t="shared" si="1"/>
        <v>6375</v>
      </c>
      <c r="J32" s="17">
        <f t="shared" si="1"/>
        <v>21607</v>
      </c>
      <c r="K32" s="18">
        <f t="shared" si="1"/>
        <v>713646.03</v>
      </c>
      <c r="L32" s="17">
        <f t="shared" si="0"/>
        <v>3157</v>
      </c>
      <c r="M32" s="18">
        <f t="shared" si="0"/>
        <v>684841.9099999999</v>
      </c>
      <c r="N32" s="19">
        <f t="shared" si="0"/>
        <v>21190</v>
      </c>
      <c r="O32" s="18">
        <f>SUM(O6:O30)</f>
        <v>2013338.9400000004</v>
      </c>
      <c r="P32" s="19">
        <f>SUM(P6:P30)</f>
        <v>436</v>
      </c>
      <c r="Q32" s="18">
        <f>SUM(Q6:Q30)</f>
        <v>123773.73999999998</v>
      </c>
    </row>
    <row r="34" spans="2:5" ht="15" hidden="1">
      <c r="B34" t="s">
        <v>90</v>
      </c>
      <c r="E34" s="94">
        <f>C32+F32+I32+L32+N32+P32+' II'!D31+' II'!G31+' II'!J31+' II'!L31+'III '!D33+'III '!F33+' IV '!E33+' IV '!G33+' IV '!I33+' IV '!K33</f>
        <v>124571</v>
      </c>
    </row>
    <row r="36" spans="5:14" ht="15">
      <c r="E36" s="11"/>
      <c r="F36" s="11"/>
      <c r="G36" s="11"/>
      <c r="H36" s="11"/>
      <c r="K36" s="11"/>
      <c r="N36" s="2"/>
    </row>
    <row r="38" ht="15">
      <c r="Q38" s="11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2" footer="0.5118110236220472"/>
  <pageSetup orientation="landscape" paperSize="9" scale="85" r:id="rId1"/>
  <headerFooter alignWithMargins="0">
    <oddHeader>&amp;L&amp;"Arial Narrow,Bold Italic"Ministarstvo rada i socijalnog staranja&amp;"Arial Narrow,Regular"
&amp;"Arial Narrow,Italic"Direkcija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J31" sqref="J31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">
      <c r="B2" s="100" t="s">
        <v>92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104" t="s">
        <v>78</v>
      </c>
      <c r="C4" s="104"/>
      <c r="D4" s="106" t="s">
        <v>49</v>
      </c>
      <c r="E4" s="106"/>
      <c r="F4" s="106"/>
      <c r="G4" s="107" t="s">
        <v>52</v>
      </c>
      <c r="H4" s="107"/>
      <c r="I4" s="108"/>
      <c r="J4" s="109" t="s">
        <v>37</v>
      </c>
      <c r="K4" s="108"/>
      <c r="L4" s="106" t="s">
        <v>42</v>
      </c>
      <c r="M4" s="106"/>
    </row>
    <row r="5" spans="2:13" ht="33" customHeight="1">
      <c r="B5" s="104"/>
      <c r="C5" s="104"/>
      <c r="D5" s="9" t="s">
        <v>50</v>
      </c>
      <c r="E5" s="9" t="s">
        <v>51</v>
      </c>
      <c r="F5" s="8" t="s">
        <v>2</v>
      </c>
      <c r="G5" s="23" t="s">
        <v>50</v>
      </c>
      <c r="H5" s="23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">
      <c r="B6" s="7" t="s">
        <v>5</v>
      </c>
      <c r="C6" s="7" t="s">
        <v>6</v>
      </c>
      <c r="D6" s="43">
        <v>198</v>
      </c>
      <c r="E6" s="12">
        <v>667</v>
      </c>
      <c r="F6" s="13">
        <v>27002.4</v>
      </c>
      <c r="G6" s="43">
        <v>209</v>
      </c>
      <c r="H6" s="12"/>
      <c r="I6" s="13">
        <v>14840.4</v>
      </c>
      <c r="J6" s="92">
        <v>131</v>
      </c>
      <c r="K6" s="83"/>
      <c r="L6" s="5">
        <v>7</v>
      </c>
      <c r="M6" s="50">
        <v>2659.58</v>
      </c>
    </row>
    <row r="7" spans="2:13" ht="15">
      <c r="B7" s="7"/>
      <c r="C7" s="7" t="s">
        <v>70</v>
      </c>
      <c r="D7" s="43">
        <v>21</v>
      </c>
      <c r="E7" s="43">
        <v>91</v>
      </c>
      <c r="F7" s="44">
        <v>3967.6</v>
      </c>
      <c r="G7" s="43">
        <v>18</v>
      </c>
      <c r="H7" s="43"/>
      <c r="I7" s="44">
        <v>1357.2</v>
      </c>
      <c r="J7" s="95">
        <v>12</v>
      </c>
      <c r="K7" s="83"/>
      <c r="L7" s="5">
        <v>1</v>
      </c>
      <c r="M7" s="50">
        <v>379.94</v>
      </c>
    </row>
    <row r="8" spans="2:15" ht="15">
      <c r="B8" s="7"/>
      <c r="C8" s="7" t="s">
        <v>71</v>
      </c>
      <c r="D8" s="7">
        <v>11</v>
      </c>
      <c r="E8" s="7">
        <v>67</v>
      </c>
      <c r="F8" s="13">
        <v>3181.2</v>
      </c>
      <c r="G8" s="7">
        <v>5</v>
      </c>
      <c r="H8" s="7"/>
      <c r="I8" s="13">
        <v>306</v>
      </c>
      <c r="J8" s="95">
        <v>12</v>
      </c>
      <c r="K8" s="83"/>
      <c r="L8" s="5">
        <v>4</v>
      </c>
      <c r="M8" s="49">
        <v>1519.76</v>
      </c>
      <c r="O8" s="11" t="e">
        <f>#REF!+#REF!+#REF!+#REF!</f>
        <v>#REF!</v>
      </c>
    </row>
    <row r="9" spans="2:15" ht="15">
      <c r="B9" s="7" t="s">
        <v>68</v>
      </c>
      <c r="C9" s="7" t="s">
        <v>74</v>
      </c>
      <c r="D9" s="7">
        <v>19</v>
      </c>
      <c r="E9" s="7">
        <v>61</v>
      </c>
      <c r="F9" s="13">
        <v>2726.8</v>
      </c>
      <c r="G9" s="7">
        <v>16</v>
      </c>
      <c r="H9" s="7"/>
      <c r="I9" s="13">
        <v>2412</v>
      </c>
      <c r="J9" s="95">
        <v>22</v>
      </c>
      <c r="K9" s="83"/>
      <c r="L9" s="5">
        <v>2</v>
      </c>
      <c r="M9" s="50">
        <v>759.88</v>
      </c>
      <c r="O9" s="11"/>
    </row>
    <row r="10" spans="2:15" ht="15">
      <c r="B10" s="7" t="s">
        <v>45</v>
      </c>
      <c r="C10" s="7" t="s">
        <v>46</v>
      </c>
      <c r="D10" s="12">
        <v>23</v>
      </c>
      <c r="E10" s="12">
        <v>63</v>
      </c>
      <c r="F10" s="13">
        <v>3357</v>
      </c>
      <c r="G10" s="12">
        <v>12</v>
      </c>
      <c r="H10" s="12"/>
      <c r="I10" s="13">
        <v>1018.4</v>
      </c>
      <c r="J10" s="95">
        <v>36</v>
      </c>
      <c r="K10" s="83"/>
      <c r="L10" s="84">
        <v>2</v>
      </c>
      <c r="M10" s="61">
        <v>927.88</v>
      </c>
      <c r="O10" s="11" t="e">
        <f>#REF!</f>
        <v>#REF!</v>
      </c>
    </row>
    <row r="11" spans="2:13" ht="15">
      <c r="B11" s="7" t="s">
        <v>29</v>
      </c>
      <c r="C11" s="7" t="s">
        <v>30</v>
      </c>
      <c r="D11" s="12">
        <v>179</v>
      </c>
      <c r="E11" s="12">
        <v>1017</v>
      </c>
      <c r="F11" s="13">
        <v>38894.3</v>
      </c>
      <c r="G11" s="12">
        <v>28</v>
      </c>
      <c r="H11" s="12"/>
      <c r="I11" s="13">
        <v>3294.8</v>
      </c>
      <c r="J11" s="93">
        <v>88</v>
      </c>
      <c r="K11" s="83"/>
      <c r="L11" s="5">
        <v>2</v>
      </c>
      <c r="M11" s="50">
        <v>809.88</v>
      </c>
    </row>
    <row r="12" spans="2:13" ht="15">
      <c r="B12" s="7"/>
      <c r="C12" s="7" t="s">
        <v>31</v>
      </c>
      <c r="D12" s="12">
        <v>5</v>
      </c>
      <c r="E12" s="12">
        <v>11</v>
      </c>
      <c r="F12" s="13">
        <v>344.6</v>
      </c>
      <c r="G12" s="12">
        <v>0</v>
      </c>
      <c r="H12" s="12"/>
      <c r="I12" s="13">
        <v>0</v>
      </c>
      <c r="J12" s="95">
        <v>8</v>
      </c>
      <c r="K12" s="83"/>
      <c r="L12" s="5">
        <v>1</v>
      </c>
      <c r="M12" s="50">
        <v>439.94</v>
      </c>
    </row>
    <row r="13" spans="2:15" ht="15">
      <c r="B13" s="7"/>
      <c r="C13" s="7" t="s">
        <v>32</v>
      </c>
      <c r="D13" s="12">
        <v>5</v>
      </c>
      <c r="E13" s="12">
        <v>19</v>
      </c>
      <c r="F13" s="13">
        <v>963.6</v>
      </c>
      <c r="G13" s="12">
        <v>0</v>
      </c>
      <c r="H13" s="12"/>
      <c r="I13" s="13">
        <v>0</v>
      </c>
      <c r="J13" s="95">
        <v>2</v>
      </c>
      <c r="K13" s="83"/>
      <c r="L13" s="5">
        <v>0</v>
      </c>
      <c r="M13" s="50">
        <v>0</v>
      </c>
      <c r="O13" s="11" t="e">
        <f>#REF!+#REF!+#REF!</f>
        <v>#REF!</v>
      </c>
    </row>
    <row r="14" spans="2:16" ht="15">
      <c r="B14" s="7" t="s">
        <v>8</v>
      </c>
      <c r="C14" s="7" t="s">
        <v>9</v>
      </c>
      <c r="D14" s="12">
        <v>69</v>
      </c>
      <c r="E14" s="12">
        <v>214</v>
      </c>
      <c r="F14" s="13">
        <v>12759.1</v>
      </c>
      <c r="G14" s="12">
        <v>17</v>
      </c>
      <c r="H14" s="12"/>
      <c r="I14" s="13">
        <v>3120</v>
      </c>
      <c r="J14" s="95">
        <v>139</v>
      </c>
      <c r="K14" s="83"/>
      <c r="L14" s="5">
        <v>1</v>
      </c>
      <c r="M14" s="50">
        <v>379.94</v>
      </c>
      <c r="O14" s="11"/>
      <c r="P14" s="11"/>
    </row>
    <row r="15" spans="2:15" ht="15">
      <c r="B15" s="7"/>
      <c r="C15" s="7" t="s">
        <v>10</v>
      </c>
      <c r="D15" s="12">
        <v>4</v>
      </c>
      <c r="E15" s="12">
        <v>4</v>
      </c>
      <c r="F15" s="13">
        <v>197.68</v>
      </c>
      <c r="G15" s="12">
        <v>0</v>
      </c>
      <c r="H15" s="12"/>
      <c r="I15" s="13">
        <v>0</v>
      </c>
      <c r="J15" s="95">
        <v>71</v>
      </c>
      <c r="K15" s="83"/>
      <c r="L15" s="5">
        <v>1</v>
      </c>
      <c r="M15" s="50">
        <v>379.94</v>
      </c>
      <c r="O15" s="11" t="e">
        <f>#REF!+#REF!</f>
        <v>#REF!</v>
      </c>
    </row>
    <row r="16" spans="2:15" ht="15">
      <c r="B16" s="7" t="s">
        <v>11</v>
      </c>
      <c r="C16" s="7" t="s">
        <v>12</v>
      </c>
      <c r="D16" s="12">
        <v>27</v>
      </c>
      <c r="E16" s="12">
        <v>153</v>
      </c>
      <c r="F16" s="13">
        <v>6060</v>
      </c>
      <c r="G16" s="12">
        <v>9</v>
      </c>
      <c r="H16" s="12"/>
      <c r="I16" s="13">
        <v>1924</v>
      </c>
      <c r="J16" s="95">
        <v>10</v>
      </c>
      <c r="K16" s="83"/>
      <c r="L16" s="5">
        <v>0</v>
      </c>
      <c r="M16" s="50">
        <v>0</v>
      </c>
      <c r="O16" s="11"/>
    </row>
    <row r="17" spans="2:13" ht="15">
      <c r="B17" s="7"/>
      <c r="C17" s="7" t="s">
        <v>13</v>
      </c>
      <c r="D17" s="12">
        <v>16</v>
      </c>
      <c r="E17" s="12">
        <v>21</v>
      </c>
      <c r="F17" s="13">
        <v>944.8</v>
      </c>
      <c r="G17" s="12">
        <v>1</v>
      </c>
      <c r="H17" s="12"/>
      <c r="I17" s="13">
        <v>140</v>
      </c>
      <c r="J17" s="95">
        <v>12</v>
      </c>
      <c r="K17" s="83"/>
      <c r="L17" s="5">
        <v>0</v>
      </c>
      <c r="M17" s="50">
        <v>0</v>
      </c>
    </row>
    <row r="18" spans="2:15" ht="15">
      <c r="B18" s="7"/>
      <c r="C18" s="7" t="s">
        <v>14</v>
      </c>
      <c r="D18" s="12">
        <v>25</v>
      </c>
      <c r="E18" s="12">
        <v>70</v>
      </c>
      <c r="F18" s="13">
        <v>3253</v>
      </c>
      <c r="G18" s="12">
        <v>26</v>
      </c>
      <c r="H18" s="12"/>
      <c r="I18" s="13">
        <v>10276</v>
      </c>
      <c r="J18" s="95">
        <v>8</v>
      </c>
      <c r="K18" s="83"/>
      <c r="L18" s="5">
        <v>1</v>
      </c>
      <c r="M18" s="50">
        <v>379.94</v>
      </c>
      <c r="O18" s="11" t="e">
        <f>#REF!+#REF!+#REF!</f>
        <v>#REF!</v>
      </c>
    </row>
    <row r="19" spans="2:21" ht="15">
      <c r="B19" s="7" t="s">
        <v>15</v>
      </c>
      <c r="C19" s="7" t="s">
        <v>16</v>
      </c>
      <c r="D19" s="12">
        <v>51</v>
      </c>
      <c r="E19" s="12">
        <v>152</v>
      </c>
      <c r="F19" s="13">
        <v>6714.7</v>
      </c>
      <c r="G19" s="12">
        <v>19</v>
      </c>
      <c r="H19" s="12"/>
      <c r="I19" s="13">
        <v>1372</v>
      </c>
      <c r="J19" s="95">
        <v>115</v>
      </c>
      <c r="K19" s="83"/>
      <c r="L19" s="5">
        <v>0</v>
      </c>
      <c r="M19" s="50">
        <v>0</v>
      </c>
      <c r="O19" s="11" t="e">
        <f>#REF!</f>
        <v>#REF!</v>
      </c>
      <c r="U19" s="47"/>
    </row>
    <row r="20" spans="2:21" ht="15">
      <c r="B20" s="7" t="s">
        <v>17</v>
      </c>
      <c r="C20" s="7" t="s">
        <v>18</v>
      </c>
      <c r="D20" s="12">
        <v>200</v>
      </c>
      <c r="E20" s="12">
        <v>457</v>
      </c>
      <c r="F20" s="13">
        <v>24082.9</v>
      </c>
      <c r="G20" s="12">
        <v>3</v>
      </c>
      <c r="H20" s="12"/>
      <c r="I20" s="13">
        <v>256</v>
      </c>
      <c r="J20" s="95">
        <v>125</v>
      </c>
      <c r="K20" s="83"/>
      <c r="L20" s="5">
        <v>2</v>
      </c>
      <c r="M20" s="50">
        <v>759.88</v>
      </c>
      <c r="U20" s="47"/>
    </row>
    <row r="21" spans="2:21" ht="15">
      <c r="B21" s="7"/>
      <c r="C21" s="7" t="s">
        <v>26</v>
      </c>
      <c r="D21" s="12">
        <v>17</v>
      </c>
      <c r="E21" s="12">
        <v>47</v>
      </c>
      <c r="F21" s="13">
        <v>2373</v>
      </c>
      <c r="G21" s="12">
        <v>0</v>
      </c>
      <c r="H21" s="12"/>
      <c r="I21" s="13">
        <v>0</v>
      </c>
      <c r="J21" s="95">
        <v>20</v>
      </c>
      <c r="K21" s="83"/>
      <c r="L21" s="5">
        <v>2</v>
      </c>
      <c r="M21" s="50">
        <v>759.88</v>
      </c>
      <c r="U21" s="48"/>
    </row>
    <row r="22" spans="2:21" ht="15">
      <c r="B22" s="7"/>
      <c r="C22" s="7" t="s">
        <v>47</v>
      </c>
      <c r="D22" s="12">
        <v>17</v>
      </c>
      <c r="E22" s="12">
        <v>57</v>
      </c>
      <c r="F22" s="13">
        <v>2960</v>
      </c>
      <c r="G22" s="12">
        <v>0</v>
      </c>
      <c r="H22" s="12"/>
      <c r="I22" s="13">
        <v>0</v>
      </c>
      <c r="J22" s="95">
        <v>14</v>
      </c>
      <c r="K22" s="83"/>
      <c r="L22" s="84">
        <v>2</v>
      </c>
      <c r="M22" s="61">
        <v>759.88</v>
      </c>
      <c r="O22" s="11" t="e">
        <f>#REF!+#REF!+#REF!</f>
        <v>#REF!</v>
      </c>
      <c r="U22" s="47"/>
    </row>
    <row r="23" spans="2:15" ht="15">
      <c r="B23" s="7" t="s">
        <v>19</v>
      </c>
      <c r="C23" s="7" t="s">
        <v>20</v>
      </c>
      <c r="D23" s="12">
        <v>132</v>
      </c>
      <c r="E23" s="12">
        <v>257</v>
      </c>
      <c r="F23" s="13">
        <v>13834</v>
      </c>
      <c r="G23" s="12">
        <v>0</v>
      </c>
      <c r="H23" s="12"/>
      <c r="I23" s="13">
        <v>0</v>
      </c>
      <c r="J23" s="95">
        <v>60</v>
      </c>
      <c r="K23" s="83"/>
      <c r="L23" s="84">
        <v>0</v>
      </c>
      <c r="M23" s="61">
        <v>0</v>
      </c>
      <c r="O23" s="11" t="e">
        <f>#REF!</f>
        <v>#REF!</v>
      </c>
    </row>
    <row r="24" spans="2:13" ht="15">
      <c r="B24" s="7"/>
      <c r="C24" s="7" t="s">
        <v>48</v>
      </c>
      <c r="D24" s="12">
        <v>37</v>
      </c>
      <c r="E24" s="12">
        <v>70</v>
      </c>
      <c r="F24" s="13">
        <v>3794</v>
      </c>
      <c r="G24" s="12">
        <v>0</v>
      </c>
      <c r="H24" s="12"/>
      <c r="I24" s="13">
        <v>0</v>
      </c>
      <c r="J24" s="95">
        <v>0</v>
      </c>
      <c r="K24" s="83"/>
      <c r="L24" s="84">
        <v>0</v>
      </c>
      <c r="M24" s="61">
        <v>0</v>
      </c>
    </row>
    <row r="25" spans="2:13" ht="15">
      <c r="B25" s="7" t="s">
        <v>35</v>
      </c>
      <c r="C25" s="7" t="s">
        <v>33</v>
      </c>
      <c r="D25" s="12">
        <v>186</v>
      </c>
      <c r="E25" s="12">
        <v>1220</v>
      </c>
      <c r="F25" s="13">
        <v>79611.5</v>
      </c>
      <c r="G25" s="12">
        <v>0</v>
      </c>
      <c r="H25" s="12"/>
      <c r="I25" s="13">
        <v>0</v>
      </c>
      <c r="J25" s="92">
        <v>113</v>
      </c>
      <c r="K25" s="83"/>
      <c r="L25" s="84">
        <v>2</v>
      </c>
      <c r="M25" s="61">
        <v>759.88</v>
      </c>
    </row>
    <row r="26" spans="2:13" ht="15">
      <c r="B26" s="7" t="s">
        <v>21</v>
      </c>
      <c r="C26" s="7" t="s">
        <v>22</v>
      </c>
      <c r="D26" s="12">
        <v>207</v>
      </c>
      <c r="E26" s="12">
        <v>829</v>
      </c>
      <c r="F26" s="13">
        <v>46109.1</v>
      </c>
      <c r="G26" s="12">
        <v>38</v>
      </c>
      <c r="H26" s="12"/>
      <c r="I26" s="13">
        <v>1462</v>
      </c>
      <c r="J26" s="92">
        <v>36</v>
      </c>
      <c r="K26" s="83"/>
      <c r="L26" s="5">
        <v>5</v>
      </c>
      <c r="M26" s="50">
        <v>1899.7</v>
      </c>
    </row>
    <row r="27" spans="2:13" ht="15">
      <c r="B27" s="7" t="s">
        <v>67</v>
      </c>
      <c r="C27" s="7" t="s">
        <v>72</v>
      </c>
      <c r="D27" s="12">
        <v>76</v>
      </c>
      <c r="E27" s="12">
        <v>304</v>
      </c>
      <c r="F27" s="13">
        <v>16037.05</v>
      </c>
      <c r="G27" s="12">
        <v>3</v>
      </c>
      <c r="H27" s="12"/>
      <c r="I27" s="13">
        <v>208</v>
      </c>
      <c r="J27" s="95">
        <v>26</v>
      </c>
      <c r="K27" s="83"/>
      <c r="L27" s="84">
        <v>1</v>
      </c>
      <c r="M27" s="61">
        <v>514.94</v>
      </c>
    </row>
    <row r="28" spans="2:15" ht="15">
      <c r="B28" s="7"/>
      <c r="C28" s="16" t="s">
        <v>73</v>
      </c>
      <c r="D28" s="12">
        <v>23</v>
      </c>
      <c r="E28" s="12">
        <v>61</v>
      </c>
      <c r="F28" s="13">
        <v>2582.8</v>
      </c>
      <c r="G28" s="12">
        <v>3</v>
      </c>
      <c r="H28" s="12"/>
      <c r="I28" s="13">
        <v>273.02</v>
      </c>
      <c r="J28" s="95">
        <v>21</v>
      </c>
      <c r="K28" s="83"/>
      <c r="L28" s="5">
        <v>1</v>
      </c>
      <c r="M28" s="50">
        <v>379.94</v>
      </c>
      <c r="O28" s="11" t="e">
        <f>#REF!+#REF!+#REF!</f>
        <v>#REF!</v>
      </c>
    </row>
    <row r="29" spans="2:13" ht="15">
      <c r="B29" s="7" t="s">
        <v>23</v>
      </c>
      <c r="C29" s="7" t="s">
        <v>24</v>
      </c>
      <c r="D29" s="12">
        <v>106</v>
      </c>
      <c r="E29" s="12">
        <v>451</v>
      </c>
      <c r="F29" s="13">
        <v>21749</v>
      </c>
      <c r="G29" s="12">
        <v>34</v>
      </c>
      <c r="H29" s="12"/>
      <c r="I29" s="13">
        <v>2253.4</v>
      </c>
      <c r="J29" s="95">
        <v>102</v>
      </c>
      <c r="K29" s="83"/>
      <c r="L29" s="5">
        <v>7</v>
      </c>
      <c r="M29" s="50">
        <v>2749.58</v>
      </c>
    </row>
    <row r="30" spans="2:13" ht="15">
      <c r="B30" s="7"/>
      <c r="C30" s="7" t="s">
        <v>34</v>
      </c>
      <c r="D30" s="31">
        <v>17</v>
      </c>
      <c r="E30" s="31">
        <v>71</v>
      </c>
      <c r="F30" s="30">
        <v>4188</v>
      </c>
      <c r="G30" s="31">
        <v>1</v>
      </c>
      <c r="H30" s="31"/>
      <c r="I30" s="30">
        <v>48</v>
      </c>
      <c r="J30" s="95">
        <v>43</v>
      </c>
      <c r="K30" s="83"/>
      <c r="L30" s="5">
        <v>1</v>
      </c>
      <c r="M30" s="50">
        <v>379.94</v>
      </c>
    </row>
    <row r="31" spans="2:13" ht="15">
      <c r="B31" s="103" t="s">
        <v>25</v>
      </c>
      <c r="C31" s="103"/>
      <c r="D31" s="19">
        <f>SUM(D6:D30)</f>
        <v>1671</v>
      </c>
      <c r="E31" s="19">
        <f>SUM(E6:E30)</f>
        <v>6434</v>
      </c>
      <c r="F31" s="20">
        <f>SUM(F6:F30)</f>
        <v>327688.13</v>
      </c>
      <c r="G31" s="21">
        <f>SUM(G6:G30)</f>
        <v>442</v>
      </c>
      <c r="H31" s="21"/>
      <c r="I31" s="20">
        <f>SUM(I6:I30)</f>
        <v>44561.22</v>
      </c>
      <c r="J31" s="62">
        <f>SUM(J6:J30)</f>
        <v>1226</v>
      </c>
      <c r="K31" s="63">
        <f>SUM(K6:K30)</f>
        <v>0</v>
      </c>
      <c r="L31" s="29">
        <f>SUM(L6:L30)</f>
        <v>45</v>
      </c>
      <c r="M31" s="18">
        <f>SUM(M6:M30)</f>
        <v>17600.3</v>
      </c>
    </row>
    <row r="33" ht="15">
      <c r="M33" s="51"/>
    </row>
    <row r="34" spans="4:8" ht="15">
      <c r="D34" s="11"/>
      <c r="E34" s="11"/>
      <c r="F34" s="11"/>
      <c r="G34" s="11"/>
      <c r="H34" s="11"/>
    </row>
    <row r="35" spans="7:13" ht="15">
      <c r="G35" s="11"/>
      <c r="H35" s="11"/>
      <c r="M35" s="11"/>
    </row>
    <row r="36" spans="9:10" ht="15">
      <c r="I36" s="11"/>
      <c r="J36" s="11"/>
    </row>
    <row r="37" ht="15">
      <c r="L37" s="11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Narrow,Italic"Ministarstvo rada i socijlanog staranja&amp;"Arial Narrow,Regular"
&amp;"Arial Narrow,Italic"Direkcija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1">
      <selection activeCell="E27" sqref="E27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00" t="s">
        <v>93</v>
      </c>
      <c r="C2" s="100"/>
      <c r="D2" s="100"/>
      <c r="E2" s="100"/>
      <c r="F2" s="100"/>
      <c r="G2" s="100"/>
    </row>
    <row r="3" ht="10.5" customHeight="1" hidden="1" thickBot="1"/>
    <row r="5" spans="2:7" ht="13.5" customHeight="1">
      <c r="B5" s="104" t="s">
        <v>78</v>
      </c>
      <c r="C5" s="104"/>
      <c r="D5" s="104" t="s">
        <v>44</v>
      </c>
      <c r="E5" s="104"/>
      <c r="F5" s="106" t="s">
        <v>43</v>
      </c>
      <c r="G5" s="106"/>
    </row>
    <row r="6" spans="2:7" ht="45.75" customHeight="1">
      <c r="B6" s="104"/>
      <c r="C6" s="104"/>
      <c r="D6" s="104"/>
      <c r="E6" s="104"/>
      <c r="F6" s="106"/>
      <c r="G6" s="106"/>
    </row>
    <row r="7" spans="2:7" ht="17.25" customHeight="1">
      <c r="B7" s="104"/>
      <c r="C7" s="104"/>
      <c r="D7" s="8" t="s">
        <v>4</v>
      </c>
      <c r="E7" s="8" t="s">
        <v>2</v>
      </c>
      <c r="F7" s="8" t="s">
        <v>4</v>
      </c>
      <c r="G7" s="8" t="s">
        <v>2</v>
      </c>
    </row>
    <row r="8" spans="2:21" ht="15">
      <c r="B8" s="7" t="s">
        <v>5</v>
      </c>
      <c r="C8" s="7" t="s">
        <v>6</v>
      </c>
      <c r="D8" s="12">
        <v>624</v>
      </c>
      <c r="E8" s="13">
        <v>55773.32</v>
      </c>
      <c r="F8" s="12">
        <v>229</v>
      </c>
      <c r="G8" s="13">
        <v>31796.52</v>
      </c>
      <c r="H8" t="e">
        <f>#REF!+#REF!</f>
        <v>#REF!</v>
      </c>
      <c r="I8">
        <v>247</v>
      </c>
      <c r="J8" s="2" t="e">
        <f>D8+#REF!</f>
        <v>#REF!</v>
      </c>
      <c r="U8" s="11" t="e">
        <f>#REF!+#REF!+#REF!+#REF!+#REF!+#REF!+#REF!+#REF!+#REF!</f>
        <v>#REF!</v>
      </c>
    </row>
    <row r="9" spans="2:10" ht="15">
      <c r="B9" s="7"/>
      <c r="C9" s="7" t="s">
        <v>70</v>
      </c>
      <c r="D9" s="12">
        <v>56</v>
      </c>
      <c r="E9" s="13">
        <v>5601.58</v>
      </c>
      <c r="F9" s="12">
        <v>14</v>
      </c>
      <c r="G9" s="13">
        <v>1774.92</v>
      </c>
      <c r="H9" t="e">
        <f>#REF!+#REF!</f>
        <v>#REF!</v>
      </c>
      <c r="I9">
        <v>2</v>
      </c>
      <c r="J9" s="2" t="e">
        <f>D9+#REF!</f>
        <v>#REF!</v>
      </c>
    </row>
    <row r="10" spans="2:23" ht="15">
      <c r="B10" s="38"/>
      <c r="C10" s="7" t="s">
        <v>71</v>
      </c>
      <c r="D10" s="12">
        <v>87</v>
      </c>
      <c r="E10" s="13">
        <v>7584.52</v>
      </c>
      <c r="F10" s="12">
        <v>12</v>
      </c>
      <c r="G10" s="13">
        <v>1648.14</v>
      </c>
      <c r="J10" s="2"/>
      <c r="U10" s="10"/>
      <c r="V10" s="11" t="e">
        <f>#REF!+#REF!+#REF!</f>
        <v>#REF!</v>
      </c>
      <c r="W10" s="11" t="e">
        <f>#REF!+#REF!++#REF!+#REF!+#REF!</f>
        <v>#REF!</v>
      </c>
    </row>
    <row r="11" spans="2:23" ht="15">
      <c r="B11" s="7" t="s">
        <v>68</v>
      </c>
      <c r="C11" s="7" t="s">
        <v>69</v>
      </c>
      <c r="D11" s="7">
        <v>66</v>
      </c>
      <c r="E11" s="13">
        <v>5586.29</v>
      </c>
      <c r="F11" s="7">
        <v>15</v>
      </c>
      <c r="G11" s="13">
        <v>1901.7</v>
      </c>
      <c r="J11" s="2"/>
      <c r="U11" s="10"/>
      <c r="V11" s="11"/>
      <c r="W11" s="11"/>
    </row>
    <row r="12" spans="2:23" ht="15">
      <c r="B12" s="7" t="s">
        <v>45</v>
      </c>
      <c r="C12" s="7" t="s">
        <v>7</v>
      </c>
      <c r="D12" s="12">
        <v>52</v>
      </c>
      <c r="E12" s="13">
        <v>4641.21</v>
      </c>
      <c r="F12" s="12">
        <v>9</v>
      </c>
      <c r="G12" s="13">
        <v>1141.02</v>
      </c>
      <c r="H12" t="e">
        <f>#REF!+#REF!</f>
        <v>#REF!</v>
      </c>
      <c r="I12">
        <v>18</v>
      </c>
      <c r="J12" s="2" t="e">
        <f>D12+#REF!</f>
        <v>#REF!</v>
      </c>
      <c r="U12" s="10" t="e">
        <f>#REF!+#REF!</f>
        <v>#REF!</v>
      </c>
      <c r="V12" s="11" t="e">
        <f>#REF!</f>
        <v>#REF!</v>
      </c>
      <c r="W12" s="11" t="e">
        <f>#REF!+#REF!</f>
        <v>#REF!</v>
      </c>
    </row>
    <row r="13" spans="2:21" ht="15">
      <c r="B13" s="7" t="s">
        <v>29</v>
      </c>
      <c r="C13" s="7" t="s">
        <v>30</v>
      </c>
      <c r="D13" s="12">
        <v>291</v>
      </c>
      <c r="E13" s="13">
        <v>24621.98</v>
      </c>
      <c r="F13" s="12">
        <v>49</v>
      </c>
      <c r="G13" s="13">
        <v>6415.14</v>
      </c>
      <c r="H13" t="e">
        <f>#REF!+#REF!</f>
        <v>#REF!</v>
      </c>
      <c r="I13">
        <v>74</v>
      </c>
      <c r="J13" s="2" t="e">
        <f>D13+#REF!</f>
        <v>#REF!</v>
      </c>
      <c r="U13" s="11" t="e">
        <f>#REF!+#REF!+#REF!+#REF!+#REF!+#REF!+#REF!</f>
        <v>#REF!</v>
      </c>
    </row>
    <row r="14" spans="2:22" ht="15">
      <c r="B14" s="7"/>
      <c r="C14" s="7" t="s">
        <v>31</v>
      </c>
      <c r="D14" s="12">
        <v>10</v>
      </c>
      <c r="E14" s="13">
        <v>889.06</v>
      </c>
      <c r="F14" s="12">
        <v>1</v>
      </c>
      <c r="G14" s="13">
        <v>126.78</v>
      </c>
      <c r="H14" t="e">
        <f>#REF!+#REF!</f>
        <v>#REF!</v>
      </c>
      <c r="I14">
        <v>4</v>
      </c>
      <c r="J14" s="2" t="e">
        <f>D14+#REF!</f>
        <v>#REF!</v>
      </c>
      <c r="V14" s="25"/>
    </row>
    <row r="15" spans="2:23" ht="15">
      <c r="B15" s="7"/>
      <c r="C15" s="7" t="s">
        <v>32</v>
      </c>
      <c r="D15" s="12">
        <v>2</v>
      </c>
      <c r="E15" s="13">
        <v>177.81</v>
      </c>
      <c r="F15" s="12">
        <v>4</v>
      </c>
      <c r="G15" s="13">
        <v>532.5</v>
      </c>
      <c r="H15" t="e">
        <f>#REF!+#REF!</f>
        <v>#REF!</v>
      </c>
      <c r="I15">
        <v>0</v>
      </c>
      <c r="J15" s="2" t="e">
        <f>D15+#REF!</f>
        <v>#REF!</v>
      </c>
      <c r="R15" s="10" t="e">
        <f>#REF!+#REF!+#REF!</f>
        <v>#REF!</v>
      </c>
      <c r="U15" s="11"/>
      <c r="V15" s="32" t="e">
        <f>#REF!+#REF!</f>
        <v>#REF!</v>
      </c>
      <c r="W15" s="11" t="e">
        <f>#REF!+#REF!+#REF!+#REF!+#REF!+#REF!+#REF!+#REF!+#REF!</f>
        <v>#REF!</v>
      </c>
    </row>
    <row r="16" spans="2:21" ht="15">
      <c r="B16" s="7" t="s">
        <v>8</v>
      </c>
      <c r="C16" s="7" t="s">
        <v>9</v>
      </c>
      <c r="D16" s="12">
        <v>199</v>
      </c>
      <c r="E16" s="13">
        <v>17928.67</v>
      </c>
      <c r="F16" s="12">
        <v>35</v>
      </c>
      <c r="G16" s="13">
        <v>4614.84</v>
      </c>
      <c r="H16" t="e">
        <f>#REF!+#REF!</f>
        <v>#REF!</v>
      </c>
      <c r="I16">
        <v>35</v>
      </c>
      <c r="J16" s="2" t="e">
        <f>D16+#REF!</f>
        <v>#REF!</v>
      </c>
      <c r="U16" s="11" t="e">
        <f>#REF!+#REF!+#REF!+#REF!</f>
        <v>#REF!</v>
      </c>
    </row>
    <row r="17" spans="2:23" ht="15">
      <c r="B17" s="7"/>
      <c r="C17" s="7" t="s">
        <v>10</v>
      </c>
      <c r="D17" s="12">
        <v>114</v>
      </c>
      <c r="E17" s="13">
        <v>10158.48</v>
      </c>
      <c r="F17" s="12">
        <v>1</v>
      </c>
      <c r="G17" s="13">
        <v>253.56</v>
      </c>
      <c r="H17" t="e">
        <f>#REF!+#REF!</f>
        <v>#REF!</v>
      </c>
      <c r="I17">
        <v>11</v>
      </c>
      <c r="J17" s="2" t="e">
        <f>D17+#REF!</f>
        <v>#REF!</v>
      </c>
      <c r="R17" s="10" t="e">
        <f>#REF!+#REF!</f>
        <v>#REF!</v>
      </c>
      <c r="V17" s="11" t="e">
        <f>#REF!+#REF!+#REF!</f>
        <v>#REF!</v>
      </c>
      <c r="W17" s="11" t="e">
        <f>#REF!+#REF!+#REF!+#REF!</f>
        <v>#REF!</v>
      </c>
    </row>
    <row r="18" spans="2:21" ht="15">
      <c r="B18" s="7" t="s">
        <v>11</v>
      </c>
      <c r="C18" s="7" t="s">
        <v>12</v>
      </c>
      <c r="D18" s="12">
        <v>64</v>
      </c>
      <c r="E18" s="13">
        <v>5473.55</v>
      </c>
      <c r="F18" s="12">
        <v>17</v>
      </c>
      <c r="G18" s="13">
        <v>2395.59</v>
      </c>
      <c r="H18" t="e">
        <f>#REF!+#REF!</f>
        <v>#REF!</v>
      </c>
      <c r="I18">
        <v>47</v>
      </c>
      <c r="J18" s="2" t="e">
        <f>D18+#REF!</f>
        <v>#REF!</v>
      </c>
      <c r="U18" s="11" t="e">
        <f>#REF!+#REF!+#REF!+#REF!+#REF!+#REF!+#REF!</f>
        <v>#REF!</v>
      </c>
    </row>
    <row r="19" spans="2:23" ht="15">
      <c r="B19" s="7"/>
      <c r="C19" s="7" t="s">
        <v>13</v>
      </c>
      <c r="D19" s="12">
        <v>43</v>
      </c>
      <c r="E19" s="13">
        <v>3853.99</v>
      </c>
      <c r="F19" s="12">
        <v>12</v>
      </c>
      <c r="G19" s="13">
        <v>1521.36</v>
      </c>
      <c r="H19" t="e">
        <f>#REF!+#REF!</f>
        <v>#REF!</v>
      </c>
      <c r="I19">
        <v>29</v>
      </c>
      <c r="J19" s="2" t="e">
        <f>D19+#REF!</f>
        <v>#REF!</v>
      </c>
      <c r="V19" s="11"/>
      <c r="W19" s="11" t="e">
        <f>#REF!+#REF!+#REF!+#REF!+#REF!+#REF!+#REF!+#REF!+#REF!</f>
        <v>#REF!</v>
      </c>
    </row>
    <row r="20" spans="2:22" ht="15">
      <c r="B20" s="7"/>
      <c r="C20" s="7" t="s">
        <v>14</v>
      </c>
      <c r="D20" s="12">
        <v>50</v>
      </c>
      <c r="E20" s="13">
        <v>4544</v>
      </c>
      <c r="F20" s="12">
        <v>24</v>
      </c>
      <c r="G20" s="13">
        <v>4215.38</v>
      </c>
      <c r="H20" t="e">
        <f>#REF!+#REF!</f>
        <v>#REF!</v>
      </c>
      <c r="I20">
        <v>22</v>
      </c>
      <c r="J20" s="2" t="e">
        <f>D20+#REF!</f>
        <v>#REF!</v>
      </c>
      <c r="R20" s="10" t="e">
        <f>#REF!+#REF!+#REF!</f>
        <v>#REF!</v>
      </c>
      <c r="V20" s="32" t="e">
        <f>#REF!+#REF!+#REF!+#REF!+#REF!</f>
        <v>#REF!</v>
      </c>
    </row>
    <row r="21" spans="2:23" ht="15">
      <c r="B21" s="7" t="s">
        <v>15</v>
      </c>
      <c r="C21" s="7" t="s">
        <v>16</v>
      </c>
      <c r="D21" s="12">
        <v>79</v>
      </c>
      <c r="E21" s="13">
        <v>6787.51</v>
      </c>
      <c r="F21" s="12">
        <v>17</v>
      </c>
      <c r="G21" s="13">
        <v>2155.26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0" t="e">
        <f>#REF!</f>
        <v>#REF!</v>
      </c>
      <c r="U21" s="11" t="e">
        <f>#REF!+#REF!+#REF!</f>
        <v>#REF!</v>
      </c>
      <c r="V21" s="11" t="e">
        <f>#REF!</f>
        <v>#REF!</v>
      </c>
      <c r="W21" s="11" t="e">
        <f>#REF!+#REF!+#REF!</f>
        <v>#REF!</v>
      </c>
    </row>
    <row r="22" spans="2:22" ht="15">
      <c r="B22" s="7" t="s">
        <v>17</v>
      </c>
      <c r="C22" s="7" t="s">
        <v>18</v>
      </c>
      <c r="D22" s="12">
        <v>141</v>
      </c>
      <c r="E22" s="13">
        <v>12418.13</v>
      </c>
      <c r="F22" s="12">
        <v>21</v>
      </c>
      <c r="G22" s="13">
        <v>2687.76</v>
      </c>
      <c r="H22" t="e">
        <f>#REF!+#REF!</f>
        <v>#REF!</v>
      </c>
      <c r="I22">
        <v>38</v>
      </c>
      <c r="J22" s="2" t="e">
        <f>D22+#REF!</f>
        <v>#REF!</v>
      </c>
      <c r="U22" s="11" t="e">
        <f>#REF!+#REF!+#REF!</f>
        <v>#REF!</v>
      </c>
      <c r="V22" s="25"/>
    </row>
    <row r="23" spans="2:21" ht="15">
      <c r="B23" s="7"/>
      <c r="C23" s="7" t="s">
        <v>26</v>
      </c>
      <c r="D23" s="12">
        <v>24</v>
      </c>
      <c r="E23" s="13">
        <v>2080.41</v>
      </c>
      <c r="F23" s="12">
        <v>4</v>
      </c>
      <c r="G23" s="13">
        <v>507.12</v>
      </c>
      <c r="H23" t="e">
        <f>#REF!+#REF!</f>
        <v>#REF!</v>
      </c>
      <c r="I23">
        <v>7</v>
      </c>
      <c r="J23" s="2" t="e">
        <f>D23+#REF!</f>
        <v>#REF!</v>
      </c>
      <c r="R23" s="10" t="e">
        <f>#REF!+#REF!</f>
        <v>#REF!</v>
      </c>
      <c r="U23" s="11"/>
    </row>
    <row r="24" spans="2:25" ht="15">
      <c r="B24" s="7"/>
      <c r="C24" s="7" t="s">
        <v>47</v>
      </c>
      <c r="D24" s="12">
        <v>29</v>
      </c>
      <c r="E24" s="13">
        <v>3082.48</v>
      </c>
      <c r="F24" s="12">
        <v>10</v>
      </c>
      <c r="G24" s="13">
        <v>1343.94</v>
      </c>
      <c r="H24" s="40" t="e">
        <f>#REF!+#REF!</f>
        <v>#REF!</v>
      </c>
      <c r="I24" s="40"/>
      <c r="J24" s="41" t="e">
        <f>D24+#REF!</f>
        <v>#REF!</v>
      </c>
      <c r="K24" s="40"/>
      <c r="L24" s="40"/>
      <c r="M24" s="40"/>
      <c r="N24" s="40"/>
      <c r="O24" s="40"/>
      <c r="P24" s="40"/>
      <c r="Q24" s="40"/>
      <c r="R24" s="42"/>
      <c r="S24" s="40"/>
      <c r="T24" s="40"/>
      <c r="U24" s="39"/>
      <c r="V24" s="39" t="e">
        <f>#REF!+#REF!+#REF!</f>
        <v>#REF!</v>
      </c>
      <c r="W24" s="39" t="e">
        <f>#REF!+#REF!+#REF!+#REF!+#REF!+#REF!+#REF!+#REF!+#REF!</f>
        <v>#REF!</v>
      </c>
      <c r="X24" s="40"/>
      <c r="Y24" s="40"/>
    </row>
    <row r="25" spans="2:23" ht="15">
      <c r="B25" s="7" t="s">
        <v>19</v>
      </c>
      <c r="C25" s="7" t="s">
        <v>20</v>
      </c>
      <c r="D25" s="12">
        <v>89</v>
      </c>
      <c r="E25" s="13">
        <v>8132.07</v>
      </c>
      <c r="F25" s="12">
        <v>7</v>
      </c>
      <c r="G25" s="13">
        <v>963.6</v>
      </c>
      <c r="H25" t="e">
        <f>#REF!+#REF!</f>
        <v>#REF!</v>
      </c>
      <c r="I25">
        <v>0</v>
      </c>
      <c r="J25" s="2">
        <f>D25+E25</f>
        <v>8221.07</v>
      </c>
      <c r="R25" s="10" t="e">
        <f>#REF!</f>
        <v>#REF!</v>
      </c>
      <c r="U25" s="11" t="e">
        <f>#REF!+#REF!</f>
        <v>#REF!</v>
      </c>
      <c r="V25" s="11" t="e">
        <f>#REF!</f>
        <v>#REF!</v>
      </c>
      <c r="W25" s="11" t="e">
        <f>#REF!+#REF!+#REF!</f>
        <v>#REF!</v>
      </c>
    </row>
    <row r="26" spans="2:22" ht="15">
      <c r="B26" s="7"/>
      <c r="C26" s="7" t="s">
        <v>48</v>
      </c>
      <c r="D26" s="12">
        <v>28</v>
      </c>
      <c r="E26" s="13">
        <v>2401.85</v>
      </c>
      <c r="F26" s="12">
        <v>3</v>
      </c>
      <c r="G26" s="13">
        <v>380.34</v>
      </c>
      <c r="H26" t="e">
        <f>#REF!+#REF!</f>
        <v>#REF!</v>
      </c>
      <c r="J26" s="2" t="e">
        <f>D26+#REF!</f>
        <v>#REF!</v>
      </c>
      <c r="R26" s="10"/>
      <c r="V26" s="25"/>
    </row>
    <row r="27" spans="2:23" ht="15">
      <c r="B27" s="7" t="s">
        <v>35</v>
      </c>
      <c r="C27" s="7" t="s">
        <v>33</v>
      </c>
      <c r="D27" s="12">
        <v>203</v>
      </c>
      <c r="E27" s="13">
        <v>21366.28</v>
      </c>
      <c r="F27" s="12">
        <v>51</v>
      </c>
      <c r="G27" s="13">
        <v>6694.2</v>
      </c>
      <c r="H27" t="e">
        <f>#REF!+#REF!</f>
        <v>#REF!</v>
      </c>
      <c r="I27">
        <v>13</v>
      </c>
      <c r="J27" s="2" t="e">
        <f>D27+#REF!</f>
        <v>#REF!</v>
      </c>
      <c r="R27" s="10" t="e">
        <f>#REF!</f>
        <v>#REF!</v>
      </c>
      <c r="U27" s="11" t="e">
        <f>#REF!+#REF!</f>
        <v>#REF!</v>
      </c>
      <c r="V27" s="11" t="e">
        <f>#REF!</f>
        <v>#REF!</v>
      </c>
      <c r="W27" s="11" t="e">
        <f>#REF!+#REF!+#REF!</f>
        <v>#REF!</v>
      </c>
    </row>
    <row r="28" spans="2:21" ht="15">
      <c r="B28" s="7" t="s">
        <v>21</v>
      </c>
      <c r="C28" s="7" t="s">
        <v>22</v>
      </c>
      <c r="D28" s="12">
        <v>199</v>
      </c>
      <c r="E28" s="15">
        <v>19011.54</v>
      </c>
      <c r="F28" s="12">
        <v>12</v>
      </c>
      <c r="G28" s="15">
        <v>1546.74</v>
      </c>
      <c r="H28" t="e">
        <f>#REF!+#REF!</f>
        <v>#REF!</v>
      </c>
      <c r="I28">
        <v>64</v>
      </c>
      <c r="J28" s="2" t="e">
        <f>D28+#REF!</f>
        <v>#REF!</v>
      </c>
      <c r="U28" s="11" t="e">
        <f>#REF!+#REF!+#REF!+#REF!+#REF!+#REF!</f>
        <v>#REF!</v>
      </c>
    </row>
    <row r="29" spans="2:22" ht="15">
      <c r="B29" s="7" t="s">
        <v>67</v>
      </c>
      <c r="C29" s="7" t="s">
        <v>72</v>
      </c>
      <c r="D29" s="12">
        <v>19</v>
      </c>
      <c r="E29" s="13">
        <v>1724.79</v>
      </c>
      <c r="F29" s="12">
        <v>3</v>
      </c>
      <c r="G29" s="13">
        <v>507.12</v>
      </c>
      <c r="H29" t="e">
        <f>#REF!+#REF!</f>
        <v>#REF!</v>
      </c>
      <c r="J29" s="2" t="e">
        <f>D29+#REF!</f>
        <v>#REF!</v>
      </c>
      <c r="V29" s="11"/>
    </row>
    <row r="30" spans="2:23" ht="15">
      <c r="B30" s="7"/>
      <c r="C30" s="16" t="s">
        <v>73</v>
      </c>
      <c r="D30" s="12">
        <v>22</v>
      </c>
      <c r="E30" s="13">
        <v>2033.5</v>
      </c>
      <c r="F30" s="12">
        <v>6</v>
      </c>
      <c r="G30" s="13">
        <v>760.68</v>
      </c>
      <c r="H30" t="e">
        <f>#REF!+#REF!</f>
        <v>#REF!</v>
      </c>
      <c r="I30">
        <v>6</v>
      </c>
      <c r="J30" s="2" t="e">
        <f>D30+#REF!</f>
        <v>#REF!</v>
      </c>
      <c r="R30" s="10" t="e">
        <f>#REF!+#REF!</f>
        <v>#REF!</v>
      </c>
      <c r="V30" s="11" t="e">
        <f>#REF!+#REF!+#REF!+#REF!</f>
        <v>#REF!</v>
      </c>
      <c r="W30" s="11" t="e">
        <f>#REF!+#REF!+#REF!+#REF!+#REF!+#REF!+#REF!+#REF!+#REF!</f>
        <v>#REF!</v>
      </c>
    </row>
    <row r="31" spans="2:22" ht="15">
      <c r="B31" s="7" t="s">
        <v>23</v>
      </c>
      <c r="C31" s="7" t="s">
        <v>24</v>
      </c>
      <c r="D31" s="12">
        <v>79</v>
      </c>
      <c r="E31" s="13">
        <v>7007.03</v>
      </c>
      <c r="F31" s="12">
        <v>12</v>
      </c>
      <c r="G31" s="13">
        <v>1521.36</v>
      </c>
      <c r="H31" t="e">
        <f>#REF!+#REF!</f>
        <v>#REF!</v>
      </c>
      <c r="I31">
        <v>42</v>
      </c>
      <c r="J31" s="2" t="e">
        <f>D31+#REF!</f>
        <v>#REF!</v>
      </c>
      <c r="U31" s="11" t="e">
        <f>#REF!+#REF!+#REF!+#REF!</f>
        <v>#REF!</v>
      </c>
      <c r="V31" s="25"/>
    </row>
    <row r="32" spans="2:23" ht="15.75" customHeight="1" thickBot="1">
      <c r="B32" s="7"/>
      <c r="C32" s="7" t="s">
        <v>34</v>
      </c>
      <c r="D32" s="12">
        <v>11</v>
      </c>
      <c r="E32" s="13">
        <v>912.78</v>
      </c>
      <c r="F32" s="12">
        <v>3</v>
      </c>
      <c r="G32" s="13">
        <v>380.34</v>
      </c>
      <c r="H32" t="e">
        <f>#REF!+#REF!</f>
        <v>#REF!</v>
      </c>
      <c r="I32">
        <v>1</v>
      </c>
      <c r="J32" s="2" t="e">
        <f>D32+#REF!</f>
        <v>#REF!</v>
      </c>
      <c r="R32" s="10" t="e">
        <f>#REF!+#REF!</f>
        <v>#REF!</v>
      </c>
      <c r="V32" s="11" t="e">
        <f>#REF!</f>
        <v>#REF!</v>
      </c>
      <c r="W32" s="11" t="e">
        <f>#REF!+#REF!+#REF!+#REF!+#REF!+#REF!</f>
        <v>#REF!</v>
      </c>
    </row>
    <row r="33" spans="2:22" ht="15.75" thickBot="1">
      <c r="B33" s="103" t="s">
        <v>25</v>
      </c>
      <c r="C33" s="103"/>
      <c r="D33" s="21">
        <f>SUM(D8:D32)</f>
        <v>2581</v>
      </c>
      <c r="E33" s="36">
        <f aca="true" t="shared" si="0" ref="E33:S33">SUM(E8:E32)</f>
        <v>233792.83000000002</v>
      </c>
      <c r="F33" s="21">
        <f t="shared" si="0"/>
        <v>571</v>
      </c>
      <c r="G33" s="36">
        <f t="shared" si="0"/>
        <v>77785.90999999999</v>
      </c>
      <c r="H33" s="22" t="e">
        <f t="shared" si="0"/>
        <v>#REF!</v>
      </c>
      <c r="I33" s="14">
        <f t="shared" si="0"/>
        <v>660</v>
      </c>
      <c r="J33" s="14" t="e">
        <f t="shared" si="0"/>
        <v>#REF!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18</v>
      </c>
      <c r="O33" s="14">
        <f t="shared" si="0"/>
        <v>1963.26</v>
      </c>
      <c r="P33" s="14">
        <f t="shared" si="0"/>
        <v>183</v>
      </c>
      <c r="Q33" s="14">
        <f t="shared" si="0"/>
        <v>12221.17</v>
      </c>
      <c r="R33" s="14" t="e">
        <f t="shared" si="0"/>
        <v>#REF!</v>
      </c>
      <c r="S33" s="14">
        <f t="shared" si="0"/>
        <v>0</v>
      </c>
      <c r="U33" s="27" t="e">
        <f>SUM(U8:U32)</f>
        <v>#REF!</v>
      </c>
      <c r="V33" s="25"/>
    </row>
    <row r="34" spans="4:22" ht="15">
      <c r="D34" s="4"/>
      <c r="E34" s="4"/>
      <c r="F34" s="4"/>
      <c r="G34" s="4"/>
      <c r="V34" s="11" t="e">
        <f>SUM(V10:V33)</f>
        <v>#REF!</v>
      </c>
    </row>
    <row r="35" spans="4:7" ht="15">
      <c r="D35" s="4"/>
      <c r="E35" s="24"/>
      <c r="F35" s="4"/>
      <c r="G35" s="26"/>
    </row>
    <row r="36" spans="4:7" ht="15">
      <c r="D36" s="4"/>
      <c r="E36" s="4"/>
      <c r="F36" s="4"/>
      <c r="G36" s="4"/>
    </row>
    <row r="37" spans="3:22" ht="15">
      <c r="C37" s="3"/>
      <c r="V37" s="11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rada i socijalnog staranja
Direkcija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F16" sqref="F16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</cols>
  <sheetData>
    <row r="1" ht="38.25" customHeight="1"/>
    <row r="2" spans="1:12" ht="40.5" customHeight="1">
      <c r="A2" s="100" t="s">
        <v>93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ht="8.25" customHeight="1"/>
    <row r="4" ht="7.5" customHeight="1"/>
    <row r="5" spans="1:12" ht="13.5" customHeight="1">
      <c r="A5" s="104" t="s">
        <v>78</v>
      </c>
      <c r="B5" s="104"/>
      <c r="C5" s="106" t="s">
        <v>75</v>
      </c>
      <c r="D5" s="106"/>
      <c r="E5" s="110" t="s">
        <v>79</v>
      </c>
      <c r="F5" s="111"/>
      <c r="G5" s="110" t="s">
        <v>80</v>
      </c>
      <c r="H5" s="111"/>
      <c r="I5" s="110" t="s">
        <v>84</v>
      </c>
      <c r="J5" s="111"/>
      <c r="K5" s="110" t="s">
        <v>76</v>
      </c>
      <c r="L5" s="111"/>
    </row>
    <row r="6" spans="1:12" ht="45.75" customHeight="1">
      <c r="A6" s="104"/>
      <c r="B6" s="104"/>
      <c r="C6" s="106"/>
      <c r="D6" s="106"/>
      <c r="E6" s="112"/>
      <c r="F6" s="113"/>
      <c r="G6" s="112"/>
      <c r="H6" s="113"/>
      <c r="I6" s="112"/>
      <c r="J6" s="113"/>
      <c r="K6" s="112"/>
      <c r="L6" s="113"/>
    </row>
    <row r="7" spans="1:12" ht="17.25" customHeight="1">
      <c r="A7" s="104"/>
      <c r="B7" s="104"/>
      <c r="C7" s="8" t="s">
        <v>4</v>
      </c>
      <c r="D7" s="8" t="s">
        <v>2</v>
      </c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1:12" ht="15">
      <c r="A8" s="56" t="s">
        <v>5</v>
      </c>
      <c r="B8" s="56" t="s">
        <v>6</v>
      </c>
      <c r="C8" s="59">
        <v>0</v>
      </c>
      <c r="D8" s="60">
        <v>0</v>
      </c>
      <c r="E8" s="12">
        <v>74</v>
      </c>
      <c r="F8" s="13">
        <v>20148.94</v>
      </c>
      <c r="G8" s="12">
        <v>73</v>
      </c>
      <c r="H8" s="13">
        <v>5170.62</v>
      </c>
      <c r="I8" s="12">
        <v>3412</v>
      </c>
      <c r="J8" s="13">
        <v>844635.87</v>
      </c>
      <c r="K8" s="12">
        <v>698</v>
      </c>
      <c r="L8" s="13">
        <v>170513.6</v>
      </c>
    </row>
    <row r="9" spans="1:12" ht="15">
      <c r="A9" s="56"/>
      <c r="B9" s="56" t="s">
        <v>70</v>
      </c>
      <c r="C9" s="59">
        <v>0</v>
      </c>
      <c r="D9" s="60">
        <v>0</v>
      </c>
      <c r="E9" s="12">
        <v>7</v>
      </c>
      <c r="F9" s="13">
        <v>1840.48</v>
      </c>
      <c r="G9" s="12">
        <v>7</v>
      </c>
      <c r="H9" s="13">
        <v>474.61</v>
      </c>
      <c r="I9" s="12">
        <v>420</v>
      </c>
      <c r="J9" s="13">
        <v>95760</v>
      </c>
      <c r="K9" s="12">
        <v>61</v>
      </c>
      <c r="L9" s="13">
        <v>14807.76</v>
      </c>
    </row>
    <row r="10" spans="1:12" ht="15">
      <c r="A10" s="56"/>
      <c r="B10" s="56" t="s">
        <v>71</v>
      </c>
      <c r="C10" s="59">
        <v>0</v>
      </c>
      <c r="D10" s="60">
        <v>0</v>
      </c>
      <c r="E10" s="12">
        <v>4</v>
      </c>
      <c r="F10" s="13">
        <v>985</v>
      </c>
      <c r="G10" s="12">
        <v>4</v>
      </c>
      <c r="H10" s="13">
        <v>254.01</v>
      </c>
      <c r="I10" s="12">
        <v>603</v>
      </c>
      <c r="J10" s="13">
        <v>120960</v>
      </c>
      <c r="K10" s="12">
        <v>77</v>
      </c>
      <c r="L10" s="54">
        <v>18397.52</v>
      </c>
    </row>
    <row r="11" spans="1:12" ht="15">
      <c r="A11" s="56" t="s">
        <v>68</v>
      </c>
      <c r="B11" s="56" t="s">
        <v>69</v>
      </c>
      <c r="C11" s="59">
        <v>0</v>
      </c>
      <c r="D11" s="60">
        <v>0</v>
      </c>
      <c r="E11" s="12">
        <v>14</v>
      </c>
      <c r="F11" s="13">
        <v>3843</v>
      </c>
      <c r="G11" s="12">
        <v>14</v>
      </c>
      <c r="H11" s="13">
        <v>990.99</v>
      </c>
      <c r="I11" s="12">
        <v>515</v>
      </c>
      <c r="J11" s="13">
        <v>122928</v>
      </c>
      <c r="K11" s="7">
        <v>71</v>
      </c>
      <c r="L11" s="13">
        <v>17275.72</v>
      </c>
    </row>
    <row r="12" spans="1:12" ht="15">
      <c r="A12" s="56" t="s">
        <v>45</v>
      </c>
      <c r="B12" s="56" t="s">
        <v>7</v>
      </c>
      <c r="C12" s="59">
        <v>0</v>
      </c>
      <c r="D12" s="60">
        <v>0</v>
      </c>
      <c r="E12" s="12">
        <v>6</v>
      </c>
      <c r="F12" s="13">
        <v>1657</v>
      </c>
      <c r="G12" s="12">
        <v>6</v>
      </c>
      <c r="H12" s="13">
        <v>427.29</v>
      </c>
      <c r="I12" s="12">
        <v>538</v>
      </c>
      <c r="J12" s="13">
        <v>164208</v>
      </c>
      <c r="K12" s="12">
        <v>83</v>
      </c>
      <c r="L12" s="13">
        <v>19070.6</v>
      </c>
    </row>
    <row r="13" spans="1:12" ht="15">
      <c r="A13" s="56" t="s">
        <v>29</v>
      </c>
      <c r="B13" s="56" t="s">
        <v>30</v>
      </c>
      <c r="C13" s="59">
        <v>0</v>
      </c>
      <c r="D13" s="60">
        <v>0</v>
      </c>
      <c r="E13" s="12">
        <v>25</v>
      </c>
      <c r="F13" s="13">
        <v>6178</v>
      </c>
      <c r="G13" s="12">
        <v>25</v>
      </c>
      <c r="H13" s="13">
        <v>1593.14</v>
      </c>
      <c r="I13" s="12">
        <v>2039</v>
      </c>
      <c r="J13" s="13">
        <v>500835.1</v>
      </c>
      <c r="K13" s="12">
        <v>291</v>
      </c>
      <c r="L13" s="13">
        <v>69102.88</v>
      </c>
    </row>
    <row r="14" spans="1:12" ht="15">
      <c r="A14" s="56"/>
      <c r="B14" s="56" t="s">
        <v>31</v>
      </c>
      <c r="C14" s="59">
        <v>0</v>
      </c>
      <c r="D14" s="60">
        <v>0</v>
      </c>
      <c r="E14" s="12">
        <v>0</v>
      </c>
      <c r="F14" s="13">
        <v>0</v>
      </c>
      <c r="G14" s="12">
        <v>0</v>
      </c>
      <c r="H14" s="13">
        <v>0</v>
      </c>
      <c r="I14" s="12">
        <v>87</v>
      </c>
      <c r="J14" s="13">
        <v>23184</v>
      </c>
      <c r="K14" s="12">
        <v>9</v>
      </c>
      <c r="L14" s="13">
        <v>2019.24</v>
      </c>
    </row>
    <row r="15" spans="1:12" ht="15">
      <c r="A15" s="56"/>
      <c r="B15" s="56" t="s">
        <v>32</v>
      </c>
      <c r="C15" s="59">
        <v>0</v>
      </c>
      <c r="D15" s="60">
        <v>0</v>
      </c>
      <c r="E15" s="12">
        <v>0</v>
      </c>
      <c r="F15" s="13">
        <v>0</v>
      </c>
      <c r="G15" s="12">
        <v>0</v>
      </c>
      <c r="H15" s="13">
        <v>0</v>
      </c>
      <c r="I15" s="12">
        <v>74</v>
      </c>
      <c r="J15" s="13">
        <v>19296</v>
      </c>
      <c r="K15" s="12">
        <v>7</v>
      </c>
      <c r="L15" s="13">
        <v>1570.52</v>
      </c>
    </row>
    <row r="16" spans="1:12" ht="15">
      <c r="A16" s="56" t="s">
        <v>8</v>
      </c>
      <c r="B16" s="56" t="s">
        <v>9</v>
      </c>
      <c r="C16" s="59">
        <v>0</v>
      </c>
      <c r="D16" s="60">
        <v>0</v>
      </c>
      <c r="E16" s="12">
        <v>14</v>
      </c>
      <c r="F16" s="13">
        <v>3843</v>
      </c>
      <c r="G16" s="12">
        <v>14</v>
      </c>
      <c r="H16" s="13">
        <v>990.99</v>
      </c>
      <c r="I16" s="12">
        <v>678</v>
      </c>
      <c r="J16" s="13">
        <v>171918.97</v>
      </c>
      <c r="K16" s="12">
        <v>171</v>
      </c>
      <c r="L16" s="13">
        <v>42404.04</v>
      </c>
    </row>
    <row r="17" spans="1:12" ht="15">
      <c r="A17" s="56"/>
      <c r="B17" s="56" t="s">
        <v>10</v>
      </c>
      <c r="C17" s="59">
        <v>0</v>
      </c>
      <c r="D17" s="60">
        <v>0</v>
      </c>
      <c r="E17" s="12">
        <v>3</v>
      </c>
      <c r="F17" s="13">
        <v>722</v>
      </c>
      <c r="G17" s="12">
        <v>8</v>
      </c>
      <c r="H17" s="13">
        <v>508.77</v>
      </c>
      <c r="I17" s="12">
        <v>348</v>
      </c>
      <c r="J17" s="13">
        <v>85872</v>
      </c>
      <c r="K17" s="12">
        <v>82</v>
      </c>
      <c r="L17" s="13">
        <v>19968.04</v>
      </c>
    </row>
    <row r="18" spans="1:12" ht="15">
      <c r="A18" s="56" t="s">
        <v>11</v>
      </c>
      <c r="B18" s="56" t="s">
        <v>12</v>
      </c>
      <c r="C18" s="59">
        <v>0</v>
      </c>
      <c r="D18" s="60">
        <v>0</v>
      </c>
      <c r="E18" s="12">
        <v>9</v>
      </c>
      <c r="F18" s="13">
        <v>2522</v>
      </c>
      <c r="G18" s="12">
        <v>9</v>
      </c>
      <c r="H18" s="13">
        <v>650.34</v>
      </c>
      <c r="I18" s="12">
        <v>333</v>
      </c>
      <c r="J18" s="13">
        <v>93504</v>
      </c>
      <c r="K18" s="12">
        <v>61</v>
      </c>
      <c r="L18" s="13">
        <v>15032.12</v>
      </c>
    </row>
    <row r="19" spans="1:12" ht="15">
      <c r="A19" s="56"/>
      <c r="B19" s="56" t="s">
        <v>13</v>
      </c>
      <c r="C19" s="59">
        <v>0</v>
      </c>
      <c r="D19" s="60">
        <v>0</v>
      </c>
      <c r="E19" s="12">
        <v>10</v>
      </c>
      <c r="F19" s="13">
        <v>2499</v>
      </c>
      <c r="G19" s="12">
        <v>10</v>
      </c>
      <c r="H19" s="13">
        <v>644.43</v>
      </c>
      <c r="I19" s="12">
        <v>134</v>
      </c>
      <c r="J19" s="13">
        <v>37248</v>
      </c>
      <c r="K19" s="12">
        <v>35</v>
      </c>
      <c r="L19" s="13">
        <v>9198.76</v>
      </c>
    </row>
    <row r="20" spans="1:12" ht="15">
      <c r="A20" s="56"/>
      <c r="B20" s="56" t="s">
        <v>14</v>
      </c>
      <c r="C20" s="59">
        <v>0</v>
      </c>
      <c r="D20" s="60">
        <v>0</v>
      </c>
      <c r="E20" s="12">
        <v>7</v>
      </c>
      <c r="F20" s="13">
        <v>1779</v>
      </c>
      <c r="G20" s="12">
        <v>7</v>
      </c>
      <c r="H20" s="13">
        <v>458.75</v>
      </c>
      <c r="I20" s="12">
        <v>222</v>
      </c>
      <c r="J20" s="13">
        <v>65727.48</v>
      </c>
      <c r="K20" s="12">
        <v>74</v>
      </c>
      <c r="L20" s="13">
        <v>17724.44</v>
      </c>
    </row>
    <row r="21" spans="1:12" ht="15">
      <c r="A21" s="56" t="s">
        <v>15</v>
      </c>
      <c r="B21" s="56" t="s">
        <v>16</v>
      </c>
      <c r="C21" s="59">
        <v>0</v>
      </c>
      <c r="D21" s="60">
        <v>0</v>
      </c>
      <c r="E21" s="12">
        <v>11</v>
      </c>
      <c r="F21" s="13">
        <v>2765</v>
      </c>
      <c r="G21" s="12">
        <v>11</v>
      </c>
      <c r="H21" s="13">
        <v>713.01</v>
      </c>
      <c r="I21" s="12">
        <v>406</v>
      </c>
      <c r="J21" s="13">
        <v>118405.16</v>
      </c>
      <c r="K21" s="12">
        <v>114</v>
      </c>
      <c r="L21" s="13">
        <v>25801.4</v>
      </c>
    </row>
    <row r="22" spans="1:12" ht="15">
      <c r="A22" s="56" t="s">
        <v>17</v>
      </c>
      <c r="B22" s="56" t="s">
        <v>18</v>
      </c>
      <c r="C22" s="59">
        <v>0</v>
      </c>
      <c r="D22" s="60">
        <v>0</v>
      </c>
      <c r="E22" s="12">
        <v>11</v>
      </c>
      <c r="F22" s="13">
        <v>2763</v>
      </c>
      <c r="G22" s="12">
        <v>11</v>
      </c>
      <c r="H22" s="13">
        <v>712.51</v>
      </c>
      <c r="I22" s="12">
        <v>915</v>
      </c>
      <c r="J22" s="13">
        <v>217488</v>
      </c>
      <c r="K22" s="12">
        <v>94</v>
      </c>
      <c r="L22" s="13">
        <v>21987.28</v>
      </c>
    </row>
    <row r="23" spans="1:12" ht="15">
      <c r="A23" s="56"/>
      <c r="B23" s="56" t="s">
        <v>26</v>
      </c>
      <c r="C23" s="59">
        <v>0</v>
      </c>
      <c r="D23" s="60">
        <v>0</v>
      </c>
      <c r="E23" s="12">
        <v>2</v>
      </c>
      <c r="F23" s="13">
        <v>528</v>
      </c>
      <c r="G23" s="12">
        <v>2</v>
      </c>
      <c r="H23" s="13">
        <v>136.16</v>
      </c>
      <c r="I23" s="12">
        <v>140</v>
      </c>
      <c r="J23" s="13">
        <v>32928</v>
      </c>
      <c r="K23" s="12">
        <v>17</v>
      </c>
      <c r="L23" s="13">
        <v>4262.84</v>
      </c>
    </row>
    <row r="24" spans="1:12" ht="15">
      <c r="A24" s="56"/>
      <c r="B24" s="56" t="s">
        <v>47</v>
      </c>
      <c r="C24" s="59">
        <v>0</v>
      </c>
      <c r="D24" s="60">
        <v>0</v>
      </c>
      <c r="E24" s="12">
        <v>1</v>
      </c>
      <c r="F24" s="13">
        <v>336</v>
      </c>
      <c r="G24" s="12">
        <v>1</v>
      </c>
      <c r="H24" s="13">
        <v>86.64</v>
      </c>
      <c r="I24" s="12">
        <v>176</v>
      </c>
      <c r="J24" s="13">
        <v>35664</v>
      </c>
      <c r="K24" s="12">
        <v>20</v>
      </c>
      <c r="L24" s="13">
        <v>4711.56</v>
      </c>
    </row>
    <row r="25" spans="1:12" ht="15">
      <c r="A25" s="56" t="s">
        <v>19</v>
      </c>
      <c r="B25" s="56" t="s">
        <v>20</v>
      </c>
      <c r="C25" s="59">
        <v>0</v>
      </c>
      <c r="D25" s="60">
        <v>0</v>
      </c>
      <c r="E25" s="12">
        <v>2</v>
      </c>
      <c r="F25" s="13">
        <v>661.16</v>
      </c>
      <c r="G25" s="12">
        <v>2</v>
      </c>
      <c r="H25" s="13">
        <v>154.72</v>
      </c>
      <c r="I25" s="12">
        <v>323</v>
      </c>
      <c r="J25" s="13">
        <v>70937.81</v>
      </c>
      <c r="K25" s="12">
        <v>54</v>
      </c>
      <c r="L25" s="13">
        <v>12788.52</v>
      </c>
    </row>
    <row r="26" spans="1:12" ht="15">
      <c r="A26" s="56"/>
      <c r="B26" s="56" t="s">
        <v>48</v>
      </c>
      <c r="C26" s="59">
        <v>0</v>
      </c>
      <c r="D26" s="60">
        <v>0</v>
      </c>
      <c r="E26" s="12">
        <v>1</v>
      </c>
      <c r="F26" s="13">
        <v>336</v>
      </c>
      <c r="G26" s="12">
        <v>1</v>
      </c>
      <c r="H26" s="13">
        <v>86.64</v>
      </c>
      <c r="I26" s="12">
        <v>91</v>
      </c>
      <c r="J26" s="13">
        <v>18912</v>
      </c>
      <c r="K26" s="12">
        <v>26</v>
      </c>
      <c r="L26" s="13">
        <v>6282.08</v>
      </c>
    </row>
    <row r="27" spans="1:12" ht="15">
      <c r="A27" s="56" t="s">
        <v>35</v>
      </c>
      <c r="B27" s="56" t="s">
        <v>33</v>
      </c>
      <c r="C27" s="59">
        <v>0</v>
      </c>
      <c r="D27" s="60">
        <v>0</v>
      </c>
      <c r="E27" s="12">
        <v>5</v>
      </c>
      <c r="F27" s="13">
        <v>1108</v>
      </c>
      <c r="G27" s="12">
        <v>7</v>
      </c>
      <c r="H27" s="13">
        <v>422.13</v>
      </c>
      <c r="I27" s="12">
        <v>968</v>
      </c>
      <c r="J27" s="13">
        <v>224304</v>
      </c>
      <c r="K27" s="12">
        <v>134</v>
      </c>
      <c r="L27" s="13">
        <v>31634.76</v>
      </c>
    </row>
    <row r="28" spans="1:12" ht="15">
      <c r="A28" s="56" t="s">
        <v>21</v>
      </c>
      <c r="B28" s="56" t="s">
        <v>22</v>
      </c>
      <c r="C28" s="59">
        <v>0</v>
      </c>
      <c r="D28" s="60">
        <v>0</v>
      </c>
      <c r="E28" s="64">
        <v>11</v>
      </c>
      <c r="F28" s="15">
        <v>2693</v>
      </c>
      <c r="G28" s="12">
        <v>11</v>
      </c>
      <c r="H28" s="13">
        <v>694.45</v>
      </c>
      <c r="I28" s="12">
        <v>2234</v>
      </c>
      <c r="J28" s="13">
        <v>534480</v>
      </c>
      <c r="K28" s="12">
        <v>250</v>
      </c>
      <c r="L28" s="15">
        <v>62372.08</v>
      </c>
    </row>
    <row r="29" spans="1:12" ht="15">
      <c r="A29" s="56" t="s">
        <v>67</v>
      </c>
      <c r="B29" s="56" t="s">
        <v>72</v>
      </c>
      <c r="C29" s="59">
        <v>0</v>
      </c>
      <c r="D29" s="60">
        <v>0</v>
      </c>
      <c r="E29" s="12">
        <v>7</v>
      </c>
      <c r="F29" s="13">
        <v>2064</v>
      </c>
      <c r="G29" s="12">
        <v>7</v>
      </c>
      <c r="H29" s="13">
        <v>532.24</v>
      </c>
      <c r="I29" s="12">
        <v>329</v>
      </c>
      <c r="J29" s="13">
        <v>76704</v>
      </c>
      <c r="K29" s="12">
        <v>49</v>
      </c>
      <c r="L29" s="13">
        <v>11218</v>
      </c>
    </row>
    <row r="30" spans="1:12" ht="15">
      <c r="A30" s="56"/>
      <c r="B30" s="57" t="s">
        <v>73</v>
      </c>
      <c r="C30" s="59">
        <v>0</v>
      </c>
      <c r="D30" s="60">
        <v>0</v>
      </c>
      <c r="E30" s="12">
        <v>3</v>
      </c>
      <c r="F30" s="13">
        <v>721</v>
      </c>
      <c r="G30" s="12">
        <v>3</v>
      </c>
      <c r="H30" s="13">
        <v>185.93</v>
      </c>
      <c r="I30" s="12">
        <v>234</v>
      </c>
      <c r="J30" s="13">
        <v>56592</v>
      </c>
      <c r="K30" s="12">
        <v>37</v>
      </c>
      <c r="L30" s="13">
        <v>8301.32</v>
      </c>
    </row>
    <row r="31" spans="1:12" ht="15">
      <c r="A31" s="56" t="s">
        <v>23</v>
      </c>
      <c r="B31" s="56" t="s">
        <v>24</v>
      </c>
      <c r="C31" s="59">
        <v>0</v>
      </c>
      <c r="D31" s="60">
        <v>0</v>
      </c>
      <c r="E31" s="12">
        <v>2</v>
      </c>
      <c r="F31" s="13">
        <v>529</v>
      </c>
      <c r="G31" s="12">
        <v>2</v>
      </c>
      <c r="H31" s="13">
        <v>136.41</v>
      </c>
      <c r="I31" s="12">
        <v>616</v>
      </c>
      <c r="J31" s="13">
        <v>140448</v>
      </c>
      <c r="K31" s="12">
        <v>106</v>
      </c>
      <c r="L31" s="13">
        <v>24679.6</v>
      </c>
    </row>
    <row r="32" spans="1:12" ht="15.75" customHeight="1">
      <c r="A32" s="56"/>
      <c r="B32" s="56" t="s">
        <v>34</v>
      </c>
      <c r="C32" s="59">
        <v>0</v>
      </c>
      <c r="D32" s="60">
        <v>0</v>
      </c>
      <c r="E32" s="59">
        <v>0</v>
      </c>
      <c r="F32" s="60">
        <v>0</v>
      </c>
      <c r="G32" s="59">
        <v>0</v>
      </c>
      <c r="H32" s="60">
        <v>0</v>
      </c>
      <c r="I32" s="59">
        <v>98</v>
      </c>
      <c r="J32" s="60">
        <v>28752</v>
      </c>
      <c r="K32" s="59">
        <v>12</v>
      </c>
      <c r="L32" s="60">
        <v>2916.68</v>
      </c>
    </row>
    <row r="33" spans="1:12" ht="15">
      <c r="A33" s="103" t="s">
        <v>25</v>
      </c>
      <c r="B33" s="103"/>
      <c r="C33" s="21">
        <f aca="true" t="shared" si="0" ref="C33:L33">SUM(C8:C32)</f>
        <v>0</v>
      </c>
      <c r="D33" s="36">
        <f t="shared" si="0"/>
        <v>0</v>
      </c>
      <c r="E33" s="21">
        <f t="shared" si="0"/>
        <v>229</v>
      </c>
      <c r="F33" s="36">
        <f t="shared" si="0"/>
        <v>60521.58</v>
      </c>
      <c r="G33" s="21">
        <f t="shared" si="0"/>
        <v>235</v>
      </c>
      <c r="H33" s="36">
        <f t="shared" si="0"/>
        <v>16024.779999999999</v>
      </c>
      <c r="I33" s="21">
        <f>SUM(I8:I32)</f>
        <v>15933</v>
      </c>
      <c r="J33" s="36">
        <f>SUM(J8:J32)</f>
        <v>3901692.3900000006</v>
      </c>
      <c r="K33" s="21">
        <f t="shared" si="0"/>
        <v>2633</v>
      </c>
      <c r="L33" s="36">
        <f t="shared" si="0"/>
        <v>634041.36</v>
      </c>
    </row>
    <row r="34" spans="3:12" ht="1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">
      <c r="C35" s="4"/>
      <c r="D35" s="24"/>
      <c r="E35" s="24"/>
      <c r="F35" s="24"/>
      <c r="G35" s="4"/>
      <c r="H35" s="4"/>
      <c r="I35" s="4"/>
      <c r="J35" s="4"/>
      <c r="K35" s="4"/>
      <c r="L35" s="4"/>
    </row>
    <row r="36" spans="3:12" ht="1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">
      <c r="B38" s="3"/>
    </row>
    <row r="41" spans="8:12" ht="15">
      <c r="H41" s="28"/>
      <c r="I41" s="28"/>
      <c r="J41" s="28"/>
      <c r="K41" s="28"/>
      <c r="L41" s="28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2" footer="0.5118110236220472"/>
  <pageSetup orientation="landscape" paperSize="9" scale="95" r:id="rId1"/>
  <headerFooter alignWithMargins="0">
    <oddHeader>&amp;L&amp;"-,Italic"Ministarstvo rada i socijalnog staranja
Direkcija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0">
      <selection activeCell="E32" sqref="E32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4" t="s">
        <v>94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15.75" thickBot="1"/>
    <row r="3" spans="1:11" ht="54">
      <c r="A3" s="66" t="s">
        <v>53</v>
      </c>
      <c r="B3" s="67" t="s">
        <v>54</v>
      </c>
      <c r="C3" s="68" t="s">
        <v>55</v>
      </c>
      <c r="D3" s="69" t="s">
        <v>56</v>
      </c>
      <c r="E3" s="129" t="s">
        <v>57</v>
      </c>
      <c r="F3" s="130"/>
      <c r="G3" s="70" t="s">
        <v>58</v>
      </c>
      <c r="H3" s="33"/>
      <c r="I3" s="33"/>
      <c r="J3" s="71" t="s">
        <v>59</v>
      </c>
      <c r="K3" s="72" t="s">
        <v>60</v>
      </c>
    </row>
    <row r="4" spans="1:11" ht="18">
      <c r="A4" s="125">
        <v>1</v>
      </c>
      <c r="B4" s="126">
        <v>4211</v>
      </c>
      <c r="C4" s="127" t="s">
        <v>41</v>
      </c>
      <c r="D4" s="73"/>
      <c r="E4" s="121">
        <f>'I '!C32</f>
        <v>6068</v>
      </c>
      <c r="F4" s="121">
        <f>'I '!D32</f>
        <v>12411</v>
      </c>
      <c r="G4" s="128">
        <f>'I '!E32</f>
        <v>639972.31</v>
      </c>
      <c r="H4" s="74"/>
      <c r="I4" s="75"/>
      <c r="J4" s="123" t="s">
        <v>95</v>
      </c>
      <c r="K4" s="116" t="s">
        <v>97</v>
      </c>
    </row>
    <row r="5" spans="1:11" ht="18">
      <c r="A5" s="125"/>
      <c r="B5" s="126"/>
      <c r="C5" s="127"/>
      <c r="D5" s="35">
        <v>18567</v>
      </c>
      <c r="E5" s="122"/>
      <c r="F5" s="122"/>
      <c r="G5" s="128"/>
      <c r="H5" s="74"/>
      <c r="I5" s="75"/>
      <c r="J5" s="123"/>
      <c r="K5" s="116"/>
    </row>
    <row r="6" spans="1:11" ht="18">
      <c r="A6" s="125">
        <v>2</v>
      </c>
      <c r="B6" s="126">
        <v>4211</v>
      </c>
      <c r="C6" s="127" t="s">
        <v>101</v>
      </c>
      <c r="D6" s="35"/>
      <c r="E6" s="132">
        <f>'I '!F32</f>
        <v>61779</v>
      </c>
      <c r="F6" s="132">
        <f>'I '!G32</f>
        <v>109809</v>
      </c>
      <c r="G6" s="133">
        <f>'I '!H32</f>
        <v>3318900</v>
      </c>
      <c r="H6" s="74"/>
      <c r="I6" s="75"/>
      <c r="J6" s="123" t="s">
        <v>95</v>
      </c>
      <c r="K6" s="116" t="s">
        <v>97</v>
      </c>
    </row>
    <row r="7" spans="1:11" ht="18">
      <c r="A7" s="125"/>
      <c r="B7" s="126"/>
      <c r="C7" s="127"/>
      <c r="D7" s="35"/>
      <c r="E7" s="132"/>
      <c r="F7" s="132"/>
      <c r="G7" s="133"/>
      <c r="H7" s="74"/>
      <c r="I7" s="75"/>
      <c r="J7" s="123"/>
      <c r="K7" s="116"/>
    </row>
    <row r="8" spans="1:11" ht="18">
      <c r="A8" s="125">
        <v>3</v>
      </c>
      <c r="B8" s="126">
        <v>4213</v>
      </c>
      <c r="C8" s="127" t="s">
        <v>39</v>
      </c>
      <c r="D8" s="35"/>
      <c r="E8" s="117">
        <f>'I '!I32</f>
        <v>6375</v>
      </c>
      <c r="F8" s="117">
        <f>'I '!J32</f>
        <v>21607</v>
      </c>
      <c r="G8" s="115">
        <f>'I '!K32</f>
        <v>713646.03</v>
      </c>
      <c r="H8" s="74"/>
      <c r="I8" s="75"/>
      <c r="J8" s="123" t="s">
        <v>95</v>
      </c>
      <c r="K8" s="116" t="s">
        <v>97</v>
      </c>
    </row>
    <row r="9" spans="1:11" ht="18">
      <c r="A9" s="125"/>
      <c r="B9" s="126"/>
      <c r="C9" s="127"/>
      <c r="D9" s="35">
        <v>39030</v>
      </c>
      <c r="E9" s="117"/>
      <c r="F9" s="117"/>
      <c r="G9" s="115"/>
      <c r="H9" s="119"/>
      <c r="I9" s="75"/>
      <c r="J9" s="123"/>
      <c r="K9" s="116"/>
    </row>
    <row r="10" spans="1:11" ht="18">
      <c r="A10" s="85">
        <v>4</v>
      </c>
      <c r="B10" s="87">
        <v>4213</v>
      </c>
      <c r="C10" s="34" t="s">
        <v>61</v>
      </c>
      <c r="D10" s="35"/>
      <c r="E10" s="117">
        <f>' II'!L31</f>
        <v>45</v>
      </c>
      <c r="F10" s="117"/>
      <c r="G10" s="98">
        <f>' II'!M31</f>
        <v>17600.3</v>
      </c>
      <c r="H10" s="119"/>
      <c r="I10" s="75"/>
      <c r="J10" s="5" t="s">
        <v>95</v>
      </c>
      <c r="K10" s="96" t="s">
        <v>97</v>
      </c>
    </row>
    <row r="11" spans="1:11" ht="36">
      <c r="A11" s="85">
        <v>5</v>
      </c>
      <c r="B11" s="87">
        <v>4213</v>
      </c>
      <c r="C11" s="34" t="s">
        <v>62</v>
      </c>
      <c r="D11" s="35"/>
      <c r="E11" s="117">
        <f>' II'!D31</f>
        <v>1671</v>
      </c>
      <c r="F11" s="117"/>
      <c r="G11" s="58">
        <f>' II'!F31</f>
        <v>327688.13</v>
      </c>
      <c r="H11" s="119"/>
      <c r="I11" s="76"/>
      <c r="J11" s="5" t="s">
        <v>95</v>
      </c>
      <c r="K11" s="96" t="s">
        <v>97</v>
      </c>
    </row>
    <row r="12" spans="1:11" ht="36">
      <c r="A12" s="85">
        <v>6</v>
      </c>
      <c r="B12" s="87">
        <v>4213</v>
      </c>
      <c r="C12" s="34" t="s">
        <v>63</v>
      </c>
      <c r="D12" s="35"/>
      <c r="E12" s="117">
        <f>' II'!G31</f>
        <v>442</v>
      </c>
      <c r="F12" s="117"/>
      <c r="G12" s="58">
        <f>' II'!I31</f>
        <v>44561.22</v>
      </c>
      <c r="H12" s="97"/>
      <c r="I12" s="76"/>
      <c r="J12" s="5" t="s">
        <v>95</v>
      </c>
      <c r="K12" s="96" t="s">
        <v>97</v>
      </c>
    </row>
    <row r="13" spans="1:11" ht="18">
      <c r="A13" s="85">
        <v>7</v>
      </c>
      <c r="B13" s="87">
        <v>4214</v>
      </c>
      <c r="C13" s="34" t="s">
        <v>64</v>
      </c>
      <c r="D13" s="35">
        <v>5836</v>
      </c>
      <c r="E13" s="117">
        <f>'III '!D33</f>
        <v>2581</v>
      </c>
      <c r="F13" s="117"/>
      <c r="G13" s="118">
        <f>'III '!E33</f>
        <v>233792.83000000002</v>
      </c>
      <c r="H13" s="118"/>
      <c r="I13" s="75"/>
      <c r="J13" s="5" t="s">
        <v>95</v>
      </c>
      <c r="K13" s="96" t="s">
        <v>97</v>
      </c>
    </row>
    <row r="14" spans="1:12" ht="18">
      <c r="A14" s="85">
        <v>8</v>
      </c>
      <c r="B14" s="87">
        <v>4214</v>
      </c>
      <c r="C14" s="34" t="s">
        <v>65</v>
      </c>
      <c r="D14" s="35"/>
      <c r="E14" s="117">
        <f>'III '!F33</f>
        <v>571</v>
      </c>
      <c r="F14" s="117"/>
      <c r="G14" s="98">
        <f>'III '!G33</f>
        <v>77785.90999999999</v>
      </c>
      <c r="H14" s="74"/>
      <c r="I14" s="75"/>
      <c r="J14" s="5" t="s">
        <v>95</v>
      </c>
      <c r="K14" s="96" t="s">
        <v>98</v>
      </c>
      <c r="L14" s="52"/>
    </row>
    <row r="15" spans="1:12" ht="18">
      <c r="A15" s="85">
        <v>9</v>
      </c>
      <c r="B15" s="87">
        <v>4215</v>
      </c>
      <c r="C15" s="34" t="s">
        <v>66</v>
      </c>
      <c r="D15" s="35">
        <v>4545</v>
      </c>
      <c r="E15" s="117">
        <f>'I '!N32</f>
        <v>21190</v>
      </c>
      <c r="F15" s="117"/>
      <c r="G15" s="98">
        <f>'I '!O32</f>
        <v>2013338.9400000004</v>
      </c>
      <c r="H15" s="119"/>
      <c r="I15" s="75"/>
      <c r="J15" s="5" t="s">
        <v>95</v>
      </c>
      <c r="K15" s="96" t="s">
        <v>97</v>
      </c>
      <c r="L15" s="53"/>
    </row>
    <row r="16" spans="1:12" ht="18">
      <c r="A16" s="85">
        <v>10</v>
      </c>
      <c r="B16" s="87">
        <v>4215</v>
      </c>
      <c r="C16" s="34" t="s">
        <v>36</v>
      </c>
      <c r="D16" s="35">
        <v>1166</v>
      </c>
      <c r="E16" s="117">
        <f>'I '!L32</f>
        <v>3157</v>
      </c>
      <c r="F16" s="117"/>
      <c r="G16" s="98">
        <f>'I '!M32</f>
        <v>684841.9099999999</v>
      </c>
      <c r="H16" s="120"/>
      <c r="I16" s="76"/>
      <c r="J16" s="5" t="s">
        <v>95</v>
      </c>
      <c r="K16" s="96" t="s">
        <v>97</v>
      </c>
      <c r="L16" s="52"/>
    </row>
    <row r="17" spans="1:15" ht="37.5" customHeight="1">
      <c r="A17" s="85">
        <v>11</v>
      </c>
      <c r="B17" s="87">
        <v>4215</v>
      </c>
      <c r="C17" s="77" t="s">
        <v>76</v>
      </c>
      <c r="D17" s="77"/>
      <c r="E17" s="117">
        <f>' IV '!K33</f>
        <v>2633</v>
      </c>
      <c r="F17" s="117"/>
      <c r="G17" s="98">
        <f>' IV '!L33</f>
        <v>634041.36</v>
      </c>
      <c r="H17" s="99"/>
      <c r="I17" s="76"/>
      <c r="J17" s="5" t="s">
        <v>95</v>
      </c>
      <c r="K17" s="96" t="s">
        <v>97</v>
      </c>
      <c r="O17" s="11"/>
    </row>
    <row r="18" spans="1:15" ht="37.5" customHeight="1">
      <c r="A18" s="85">
        <v>12</v>
      </c>
      <c r="B18" s="87">
        <v>4217</v>
      </c>
      <c r="C18" s="77" t="s">
        <v>77</v>
      </c>
      <c r="D18" s="77"/>
      <c r="E18" s="117">
        <f>'I '!P32</f>
        <v>436</v>
      </c>
      <c r="F18" s="117"/>
      <c r="G18" s="118">
        <f>'I '!Q32</f>
        <v>123773.73999999998</v>
      </c>
      <c r="H18" s="118"/>
      <c r="I18" s="76"/>
      <c r="J18" s="5" t="s">
        <v>95</v>
      </c>
      <c r="K18" s="96" t="s">
        <v>97</v>
      </c>
      <c r="O18" s="11"/>
    </row>
    <row r="19" spans="1:11" ht="36" hidden="1">
      <c r="A19" s="85">
        <v>13</v>
      </c>
      <c r="B19" s="87">
        <v>4218</v>
      </c>
      <c r="C19" s="78" t="s">
        <v>75</v>
      </c>
      <c r="D19" s="77"/>
      <c r="E19" s="117">
        <f>' IV '!C33</f>
        <v>0</v>
      </c>
      <c r="F19" s="117"/>
      <c r="G19" s="98">
        <f>' IV '!D33</f>
        <v>0</v>
      </c>
      <c r="H19" s="99"/>
      <c r="I19" s="76"/>
      <c r="J19" s="5" t="s">
        <v>85</v>
      </c>
      <c r="K19" s="90" t="s">
        <v>86</v>
      </c>
    </row>
    <row r="20" spans="1:11" ht="36">
      <c r="A20" s="85">
        <v>13</v>
      </c>
      <c r="B20" s="88">
        <v>4218</v>
      </c>
      <c r="C20" s="55" t="s">
        <v>82</v>
      </c>
      <c r="D20" s="43"/>
      <c r="E20" s="114">
        <f>' IV '!E33</f>
        <v>229</v>
      </c>
      <c r="F20" s="114"/>
      <c r="G20" s="115">
        <f>' IV '!F33</f>
        <v>60521.58</v>
      </c>
      <c r="H20" s="115"/>
      <c r="I20" s="43"/>
      <c r="J20" s="5" t="s">
        <v>95</v>
      </c>
      <c r="K20" s="96" t="s">
        <v>97</v>
      </c>
    </row>
    <row r="21" spans="1:11" ht="36">
      <c r="A21" s="85">
        <v>14</v>
      </c>
      <c r="B21" s="88">
        <v>4218</v>
      </c>
      <c r="C21" s="65" t="s">
        <v>81</v>
      </c>
      <c r="D21" s="43"/>
      <c r="E21" s="114">
        <f>' IV '!G33</f>
        <v>235</v>
      </c>
      <c r="F21" s="114"/>
      <c r="G21" s="115">
        <f>' IV '!H33</f>
        <v>16024.779999999999</v>
      </c>
      <c r="H21" s="115"/>
      <c r="I21" s="43"/>
      <c r="J21" s="5" t="s">
        <v>96</v>
      </c>
      <c r="K21" s="96" t="s">
        <v>97</v>
      </c>
    </row>
    <row r="22" spans="1:11" ht="37.5" customHeight="1" thickBot="1">
      <c r="A22" s="86">
        <v>15</v>
      </c>
      <c r="B22" s="89">
        <v>4218</v>
      </c>
      <c r="C22" s="79" t="s">
        <v>83</v>
      </c>
      <c r="D22" s="37"/>
      <c r="E22" s="131">
        <f>' IV '!I33</f>
        <v>15933</v>
      </c>
      <c r="F22" s="131"/>
      <c r="G22" s="80">
        <f>' IV '!J33</f>
        <v>3901692.3900000006</v>
      </c>
      <c r="H22" s="37"/>
      <c r="I22" s="37"/>
      <c r="J22" s="91" t="s">
        <v>95</v>
      </c>
      <c r="K22" s="134" t="s">
        <v>97</v>
      </c>
    </row>
    <row r="23" ht="15" hidden="1">
      <c r="G23" s="11">
        <f>SUM(G4:H22)</f>
        <v>12808181.43</v>
      </c>
    </row>
    <row r="24" spans="5:7" ht="15" hidden="1">
      <c r="E24" t="s">
        <v>89</v>
      </c>
      <c r="G24" s="11">
        <f>G23-G21</f>
        <v>12792156.65</v>
      </c>
    </row>
    <row r="25" spans="5:7" ht="15" hidden="1">
      <c r="E25" t="s">
        <v>87</v>
      </c>
      <c r="G25" s="11">
        <v>4584.94</v>
      </c>
    </row>
    <row r="26" spans="5:7" ht="15" hidden="1">
      <c r="E26" t="s">
        <v>99</v>
      </c>
      <c r="G26" s="11">
        <v>170880</v>
      </c>
    </row>
    <row r="27" spans="5:7" ht="15" hidden="1">
      <c r="E27" t="s">
        <v>88</v>
      </c>
      <c r="G27" s="11">
        <f>G24-G25-G26</f>
        <v>12616691.71</v>
      </c>
    </row>
  </sheetData>
  <sheetProtection/>
  <mergeCells count="45">
    <mergeCell ref="E22:F22"/>
    <mergeCell ref="J6:J7"/>
    <mergeCell ref="K6:K7"/>
    <mergeCell ref="A6:A7"/>
    <mergeCell ref="B6:B7"/>
    <mergeCell ref="C6:C7"/>
    <mergeCell ref="E6:E7"/>
    <mergeCell ref="F6:F7"/>
    <mergeCell ref="G6:G7"/>
    <mergeCell ref="E18:F18"/>
    <mergeCell ref="G18:H18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A1:K1"/>
    <mergeCell ref="A4:A5"/>
    <mergeCell ref="B4:B5"/>
    <mergeCell ref="C4:C5"/>
    <mergeCell ref="G4:G5"/>
    <mergeCell ref="E3:F3"/>
    <mergeCell ref="H15:H16"/>
    <mergeCell ref="F4:F5"/>
    <mergeCell ref="J4:J5"/>
    <mergeCell ref="F8:F9"/>
    <mergeCell ref="E4:E5"/>
    <mergeCell ref="E15:F15"/>
    <mergeCell ref="E16:F16"/>
    <mergeCell ref="E8:E9"/>
    <mergeCell ref="E11:F11"/>
    <mergeCell ref="E21:F21"/>
    <mergeCell ref="G21:H21"/>
    <mergeCell ref="K4:K5"/>
    <mergeCell ref="E20:F20"/>
    <mergeCell ref="G20:H20"/>
    <mergeCell ref="E19:F19"/>
    <mergeCell ref="E12:F12"/>
    <mergeCell ref="E13:F13"/>
    <mergeCell ref="E17:F17"/>
    <mergeCell ref="G13:H13"/>
  </mergeCells>
  <printOptions/>
  <pageMargins left="0" right="0" top="0.7480314960629921" bottom="0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Lenovo</cp:lastModifiedBy>
  <cp:lastPrinted>2022-11-24T11:44:17Z</cp:lastPrinted>
  <dcterms:created xsi:type="dcterms:W3CDTF">2004-03-12T09:29:14Z</dcterms:created>
  <dcterms:modified xsi:type="dcterms:W3CDTF">2022-11-24T11:49:41Z</dcterms:modified>
  <cp:category/>
  <cp:version/>
  <cp:contentType/>
  <cp:contentStatus/>
</cp:coreProperties>
</file>