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<sst xmlns="http://schemas.openxmlformats.org/spreadsheetml/2006/main" count="288" uniqueCount="106">
  <si>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</si>
  <si>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</si>
  <si>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</si>
  <si>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</si>
  <si>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</si>
  <si>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</si>
  <si>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</si>
  <si>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</si>
  <si>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</si>
  <si>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</si>
  <si>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</si>
  <si>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</si>
  <si>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</si>
  <si>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</si>
  <si>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</si>
  <si>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</si>
  <si>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</si>
  <si>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</si>
  <si>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</si>
  <si>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</si>
  <si>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</si>
  <si>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</si>
  <si>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</si>
  <si>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</si>
  <si>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</si>
  <si>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</si>
  <si>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</si>
  <si>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</si>
  <si>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</si>
  <si>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</si>
  <si>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</si>
  <si>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</si>
  <si>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</si>
  <si>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</si>
  <si>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</si>
  <si>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</si>
  <si>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</si>
  <si>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</si>
  <si>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</si>
  <si>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</si>
  <si>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</si>
  <si>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</si>
  <si>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</si>
  <si>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</si>
  <si>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</si>
  <si>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</si>
  <si>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</si>
  <si>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</si>
  <si>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</si>
  <si>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</si>
  <si>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</si>
  <si>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</si>
  <si>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</si>
  <si>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</si>
  <si>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</si>
  <si>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</si>
  <si>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</si>
  <si>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</si>
  <si>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</si>
  <si>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</si>
  <si>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</si>
  <si>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</si>
  <si>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</si>
  <si>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</si>
  <si>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</si>
  <si>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</si>
  <si>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</si>
  <si>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</si>
  <si>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</si>
  <si>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</si>
  <si>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</si>
  <si>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</si>
  <si>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</si>
  <si>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</si>
  <si>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</si>
  <si>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</si>
  <si>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</si>
  <si>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</si>
  <si>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</si>
  <si>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</si>
  <si>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</si>
  <si>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</si>
  <si>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</si>
  <si>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</si>
  <si>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</si>
  <si>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</si>
  <si>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</si>
  <si>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>broj razlika</t>
  </si>
  <si>
    <t>Iznos razlike</t>
  </si>
  <si>
    <t>sumarni iznos</t>
  </si>
  <si>
    <t>ukupan broj</t>
  </si>
  <si>
    <t>ukupan iznos</t>
  </si>
  <si>
    <t>korisnici iz 2022.godine koji imaju pravo na razliku u skladu sa Izmjenama i dopunama Zakona o SIDZ("Sl.list CG",br.003/23)</t>
  </si>
  <si>
    <t xml:space="preserve">Naknada za novorođeno djete-Korisnici iz 2022godine koji imaju pravo na razliku u skladu sa Izmjenama i dopunama Zakona o SIDZ ( Sl.list CG 003/23) </t>
  </si>
  <si>
    <t>15.06.2023</t>
  </si>
  <si>
    <t>korisnici koji su ostvarili pravo u junu 2023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</si>
  <si>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</si>
  <si>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</si>
  <si>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REKAPITULAR ZA JUL 2023.godine</t>
  </si>
  <si>
    <t>REKAPITULAR ZA JUL 2023 .GODINE</t>
  </si>
  <si>
    <t xml:space="preserve">                        REKAPITULAR ZA JUL 2023.godine</t>
  </si>
  <si>
    <t>PREGLED BROJA KORISNIKA I ISPLAĆENIH SREDSTAVA  KORISNIKA MATERIJALNIH DAVANJA I USLUGA IZ OBLASTI SOCIJALNE I DJEČJE ZAŠTITE  ZA MJESEC JUL 2023.GODINE</t>
  </si>
  <si>
    <t>01-402/23-974/7</t>
  </si>
  <si>
    <t>01-402/23-1005/7</t>
  </si>
  <si>
    <t>16.08.2023</t>
  </si>
  <si>
    <t xml:space="preserve">                        REKAPITULAR ZA JUL  2023.godine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</si>
</sst>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</numFmts>
  <fonts count="53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name val="Calibri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2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4" fontId="5" fillId="0" borderId="17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175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5" fontId="0" fillId="33" borderId="1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174" fontId="5" fillId="33" borderId="17" xfId="0" applyNumberFormat="1" applyFont="1" applyFill="1" applyBorder="1" applyAlignment="1">
      <alignment/>
    </xf>
    <xf numFmtId="175" fontId="5" fillId="33" borderId="17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174" fontId="7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center"/>
    </xf>
    <xf numFmtId="43" fontId="5" fillId="33" borderId="10" xfId="45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3" fontId="7" fillId="33" borderId="10" xfId="42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4" fontId="7" fillId="33" borderId="10" xfId="42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/>
    </xf>
    <xf numFmtId="175" fontId="7" fillId="33" borderId="10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174" fontId="12" fillId="33" borderId="26" xfId="0" applyNumberFormat="1" applyFont="1" applyFill="1" applyBorder="1" applyAlignment="1">
      <alignment horizontal="center" wrapText="1"/>
    </xf>
    <xf numFmtId="174" fontId="12" fillId="33" borderId="25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4" fontId="12" fillId="33" borderId="12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zoomScalePageLayoutView="0" workbookViewId="0" topLeftCell="B1">
      <selection activeCell="S12" sqref="S1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9.398437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4" t="s">
        <v>76</v>
      </c>
      <c r="B4" s="104"/>
      <c r="C4" s="105" t="s">
        <v>41</v>
      </c>
      <c r="D4" s="105"/>
      <c r="E4" s="105"/>
      <c r="F4" s="105" t="s">
        <v>85</v>
      </c>
      <c r="G4" s="105"/>
      <c r="H4" s="105"/>
      <c r="I4" s="105" t="s">
        <v>39</v>
      </c>
      <c r="J4" s="105"/>
      <c r="K4" s="105"/>
      <c r="L4" s="105" t="s">
        <v>36</v>
      </c>
      <c r="M4" s="105"/>
      <c r="N4" s="106" t="s">
        <v>40</v>
      </c>
      <c r="O4" s="106"/>
      <c r="P4" s="101" t="s">
        <v>75</v>
      </c>
      <c r="Q4" s="101"/>
    </row>
    <row r="5" spans="1:17" ht="45" customHeight="1">
      <c r="A5" s="104"/>
      <c r="B5" s="104"/>
      <c r="C5" s="72" t="s">
        <v>0</v>
      </c>
      <c r="D5" s="72" t="s">
        <v>1</v>
      </c>
      <c r="E5" s="71" t="s">
        <v>2</v>
      </c>
      <c r="F5" s="72" t="s">
        <v>0</v>
      </c>
      <c r="G5" s="72" t="s">
        <v>1</v>
      </c>
      <c r="H5" s="71" t="s">
        <v>2</v>
      </c>
      <c r="I5" s="72" t="s">
        <v>3</v>
      </c>
      <c r="J5" s="72" t="s">
        <v>38</v>
      </c>
      <c r="K5" s="71" t="s">
        <v>2</v>
      </c>
      <c r="L5" s="71" t="s">
        <v>4</v>
      </c>
      <c r="M5" s="71" t="s">
        <v>2</v>
      </c>
      <c r="N5" s="71" t="s">
        <v>4</v>
      </c>
      <c r="O5" s="71" t="s">
        <v>28</v>
      </c>
      <c r="P5" s="71" t="s">
        <v>4</v>
      </c>
      <c r="Q5" s="71" t="s">
        <v>28</v>
      </c>
    </row>
    <row r="6" spans="1:18" ht="15.75">
      <c r="A6" s="6" t="s">
        <v>5</v>
      </c>
      <c r="B6" s="6" t="s">
        <v>6</v>
      </c>
      <c r="C6" s="55">
        <v>1542</v>
      </c>
      <c r="D6" s="55">
        <v>2993</v>
      </c>
      <c r="E6" s="56">
        <v>175084.7</v>
      </c>
      <c r="F6" s="55">
        <v>21559</v>
      </c>
      <c r="G6" s="55">
        <v>37600</v>
      </c>
      <c r="H6" s="56">
        <v>1214490</v>
      </c>
      <c r="I6" s="55">
        <v>1253</v>
      </c>
      <c r="J6" s="55">
        <v>4502</v>
      </c>
      <c r="K6" s="73">
        <v>161112.31</v>
      </c>
      <c r="L6" s="55">
        <v>987</v>
      </c>
      <c r="M6" s="56">
        <v>304860.69</v>
      </c>
      <c r="N6" s="55">
        <v>5744</v>
      </c>
      <c r="O6" s="56">
        <v>602953.27</v>
      </c>
      <c r="P6" s="55">
        <v>196</v>
      </c>
      <c r="Q6" s="56">
        <v>82385.48</v>
      </c>
      <c r="R6" s="44"/>
    </row>
    <row r="7" spans="1:17" ht="15.75">
      <c r="A7" s="6"/>
      <c r="B7" s="6" t="s">
        <v>68</v>
      </c>
      <c r="C7" s="55">
        <v>92</v>
      </c>
      <c r="D7" s="55">
        <v>133</v>
      </c>
      <c r="E7" s="56">
        <v>8350.45</v>
      </c>
      <c r="F7" s="55">
        <v>1788</v>
      </c>
      <c r="G7" s="55">
        <v>3235</v>
      </c>
      <c r="H7" s="56">
        <v>97050</v>
      </c>
      <c r="I7" s="55">
        <v>48</v>
      </c>
      <c r="J7" s="55">
        <v>129</v>
      </c>
      <c r="K7" s="73">
        <v>5492.64</v>
      </c>
      <c r="L7" s="55">
        <v>76</v>
      </c>
      <c r="M7" s="56">
        <v>21634.6</v>
      </c>
      <c r="N7" s="55">
        <v>745</v>
      </c>
      <c r="O7" s="56">
        <v>62825.85</v>
      </c>
      <c r="P7" s="55">
        <v>17</v>
      </c>
      <c r="Q7" s="56">
        <v>6711.39</v>
      </c>
    </row>
    <row r="8" spans="1:17" ht="15.75">
      <c r="A8" s="6"/>
      <c r="B8" s="6" t="s">
        <v>69</v>
      </c>
      <c r="C8" s="55">
        <v>112</v>
      </c>
      <c r="D8" s="55">
        <v>260</v>
      </c>
      <c r="E8" s="73">
        <v>14795.32</v>
      </c>
      <c r="F8" s="55">
        <v>1454</v>
      </c>
      <c r="G8" s="55">
        <v>2954</v>
      </c>
      <c r="H8" s="56">
        <v>88620</v>
      </c>
      <c r="I8" s="55">
        <v>112</v>
      </c>
      <c r="J8" s="55">
        <v>402</v>
      </c>
      <c r="K8" s="73">
        <v>15031.44</v>
      </c>
      <c r="L8" s="55">
        <v>121</v>
      </c>
      <c r="M8" s="56">
        <v>34569.4</v>
      </c>
      <c r="N8" s="55">
        <v>713</v>
      </c>
      <c r="O8" s="56">
        <v>60127.29</v>
      </c>
      <c r="P8" s="55">
        <v>9</v>
      </c>
      <c r="Q8" s="56">
        <v>3524.28</v>
      </c>
    </row>
    <row r="9" spans="1:17" ht="15.75">
      <c r="A9" s="6" t="s">
        <v>66</v>
      </c>
      <c r="B9" s="6" t="s">
        <v>67</v>
      </c>
      <c r="C9" s="55">
        <v>106</v>
      </c>
      <c r="D9" s="55">
        <v>175</v>
      </c>
      <c r="E9" s="56">
        <v>10537.92</v>
      </c>
      <c r="F9" s="55">
        <v>1669</v>
      </c>
      <c r="G9" s="55">
        <v>3089</v>
      </c>
      <c r="H9" s="56">
        <v>92700</v>
      </c>
      <c r="I9" s="55">
        <v>69</v>
      </c>
      <c r="J9" s="55">
        <v>216</v>
      </c>
      <c r="K9" s="73">
        <v>7901.82</v>
      </c>
      <c r="L9" s="55">
        <v>94</v>
      </c>
      <c r="M9" s="56">
        <v>26492.26</v>
      </c>
      <c r="N9" s="55">
        <v>611</v>
      </c>
      <c r="O9" s="56">
        <v>51605.25</v>
      </c>
      <c r="P9" s="55">
        <v>15</v>
      </c>
      <c r="Q9" s="56">
        <v>5839.13</v>
      </c>
    </row>
    <row r="10" spans="1:17" ht="15.75">
      <c r="A10" s="6" t="s">
        <v>45</v>
      </c>
      <c r="B10" s="6" t="s">
        <v>46</v>
      </c>
      <c r="C10" s="55">
        <v>135</v>
      </c>
      <c r="D10" s="55">
        <v>226</v>
      </c>
      <c r="E10" s="56">
        <v>12982.54</v>
      </c>
      <c r="F10" s="55">
        <v>1458</v>
      </c>
      <c r="G10" s="55">
        <v>2467</v>
      </c>
      <c r="H10" s="56">
        <v>74100</v>
      </c>
      <c r="I10" s="55">
        <v>129</v>
      </c>
      <c r="J10" s="55">
        <v>370</v>
      </c>
      <c r="K10" s="73">
        <v>14898.2</v>
      </c>
      <c r="L10" s="55">
        <v>120</v>
      </c>
      <c r="M10" s="56">
        <v>33754.86</v>
      </c>
      <c r="N10" s="55">
        <v>1136</v>
      </c>
      <c r="O10" s="56">
        <v>97036.46</v>
      </c>
      <c r="P10" s="55">
        <v>14</v>
      </c>
      <c r="Q10" s="56">
        <v>4968.16</v>
      </c>
    </row>
    <row r="11" spans="1:17" ht="15.75">
      <c r="A11" s="6" t="s">
        <v>29</v>
      </c>
      <c r="B11" s="6" t="s">
        <v>30</v>
      </c>
      <c r="C11" s="55">
        <v>672</v>
      </c>
      <c r="D11" s="55">
        <v>1293</v>
      </c>
      <c r="E11" s="56">
        <v>75169.99</v>
      </c>
      <c r="F11" s="55">
        <v>6740</v>
      </c>
      <c r="G11" s="55">
        <v>12163</v>
      </c>
      <c r="H11" s="56">
        <v>369900</v>
      </c>
      <c r="I11" s="55">
        <v>773</v>
      </c>
      <c r="J11" s="55">
        <v>2282</v>
      </c>
      <c r="K11" s="73">
        <v>88413.77</v>
      </c>
      <c r="L11" s="55">
        <v>376</v>
      </c>
      <c r="M11" s="56">
        <v>109764.94</v>
      </c>
      <c r="N11" s="55">
        <v>2916</v>
      </c>
      <c r="O11" s="56">
        <v>288252.49</v>
      </c>
      <c r="P11" s="55">
        <v>44</v>
      </c>
      <c r="Q11" s="56">
        <v>16808.98</v>
      </c>
    </row>
    <row r="12" spans="1:17" ht="15.75">
      <c r="A12" s="6"/>
      <c r="B12" s="6" t="s">
        <v>31</v>
      </c>
      <c r="C12" s="55">
        <v>13</v>
      </c>
      <c r="D12" s="55">
        <v>18</v>
      </c>
      <c r="E12" s="56">
        <v>1068</v>
      </c>
      <c r="F12" s="55">
        <v>181</v>
      </c>
      <c r="G12" s="55">
        <v>331</v>
      </c>
      <c r="H12" s="56">
        <v>9930</v>
      </c>
      <c r="I12" s="55">
        <v>23</v>
      </c>
      <c r="J12" s="55">
        <v>43</v>
      </c>
      <c r="K12" s="73">
        <v>2361.79</v>
      </c>
      <c r="L12" s="55">
        <v>13</v>
      </c>
      <c r="M12" s="56">
        <v>3736.72</v>
      </c>
      <c r="N12" s="55">
        <v>150</v>
      </c>
      <c r="O12" s="56">
        <v>14640</v>
      </c>
      <c r="P12" s="55">
        <v>2</v>
      </c>
      <c r="Q12" s="56">
        <v>805</v>
      </c>
    </row>
    <row r="13" spans="1:17" ht="15.75">
      <c r="A13" s="6"/>
      <c r="B13" s="6" t="s">
        <v>32</v>
      </c>
      <c r="C13" s="55">
        <v>8</v>
      </c>
      <c r="D13" s="55">
        <v>22</v>
      </c>
      <c r="E13" s="56">
        <v>1234.57</v>
      </c>
      <c r="F13" s="55">
        <v>101</v>
      </c>
      <c r="G13" s="74">
        <v>188</v>
      </c>
      <c r="H13" s="75">
        <v>5640</v>
      </c>
      <c r="I13" s="55">
        <v>16</v>
      </c>
      <c r="J13" s="55">
        <v>44</v>
      </c>
      <c r="K13" s="73">
        <v>2017.3</v>
      </c>
      <c r="L13" s="55">
        <v>8</v>
      </c>
      <c r="M13" s="56">
        <v>2299.52</v>
      </c>
      <c r="N13" s="55">
        <v>88</v>
      </c>
      <c r="O13" s="56">
        <v>8058</v>
      </c>
      <c r="P13" s="55">
        <v>2</v>
      </c>
      <c r="Q13" s="56">
        <v>112.5</v>
      </c>
    </row>
    <row r="14" spans="1:17" ht="15.75">
      <c r="A14" s="6" t="s">
        <v>8</v>
      </c>
      <c r="B14" s="6" t="s">
        <v>9</v>
      </c>
      <c r="C14" s="55">
        <v>325</v>
      </c>
      <c r="D14" s="55">
        <v>617</v>
      </c>
      <c r="E14" s="56">
        <v>36294.6</v>
      </c>
      <c r="F14" s="55">
        <v>4787</v>
      </c>
      <c r="G14" s="55">
        <v>8287</v>
      </c>
      <c r="H14" s="56">
        <v>260430</v>
      </c>
      <c r="I14" s="55">
        <v>254</v>
      </c>
      <c r="J14" s="55">
        <v>877</v>
      </c>
      <c r="K14" s="73">
        <v>31765.81</v>
      </c>
      <c r="L14" s="55">
        <v>223</v>
      </c>
      <c r="M14" s="56">
        <v>75959.14</v>
      </c>
      <c r="N14" s="55">
        <v>1399</v>
      </c>
      <c r="O14" s="56">
        <v>129845.83</v>
      </c>
      <c r="P14" s="55">
        <v>43</v>
      </c>
      <c r="Q14" s="56">
        <v>18083.35</v>
      </c>
    </row>
    <row r="15" spans="1:17" ht="15.75">
      <c r="A15" s="6"/>
      <c r="B15" s="6" t="s">
        <v>10</v>
      </c>
      <c r="C15" s="55">
        <v>146</v>
      </c>
      <c r="D15" s="55">
        <v>303</v>
      </c>
      <c r="E15" s="56">
        <v>17317.6</v>
      </c>
      <c r="F15" s="55">
        <v>2008</v>
      </c>
      <c r="G15" s="55">
        <v>3616</v>
      </c>
      <c r="H15" s="56">
        <v>109440</v>
      </c>
      <c r="I15" s="55">
        <v>134</v>
      </c>
      <c r="J15" s="55">
        <v>469</v>
      </c>
      <c r="K15" s="73">
        <v>16827.57</v>
      </c>
      <c r="L15" s="55">
        <v>114</v>
      </c>
      <c r="M15" s="56">
        <v>32557.32</v>
      </c>
      <c r="N15" s="55">
        <v>688</v>
      </c>
      <c r="O15" s="56">
        <v>58496.76</v>
      </c>
      <c r="P15" s="55">
        <v>8</v>
      </c>
      <c r="Q15" s="56">
        <v>3322.5</v>
      </c>
    </row>
    <row r="16" spans="1:17" ht="15.75">
      <c r="A16" s="6" t="s">
        <v>11</v>
      </c>
      <c r="B16" s="6" t="s">
        <v>12</v>
      </c>
      <c r="C16" s="55">
        <v>56</v>
      </c>
      <c r="D16" s="55">
        <v>82</v>
      </c>
      <c r="E16" s="56">
        <v>5330.23</v>
      </c>
      <c r="F16" s="55">
        <v>2478</v>
      </c>
      <c r="G16" s="55">
        <v>4323</v>
      </c>
      <c r="H16" s="56">
        <v>132690</v>
      </c>
      <c r="I16" s="55">
        <v>29</v>
      </c>
      <c r="J16" s="55">
        <v>63</v>
      </c>
      <c r="K16" s="73">
        <v>3639.51</v>
      </c>
      <c r="L16" s="55">
        <v>76</v>
      </c>
      <c r="M16" s="56">
        <v>21905.97</v>
      </c>
      <c r="N16" s="55">
        <v>363</v>
      </c>
      <c r="O16" s="56">
        <v>31248.75</v>
      </c>
      <c r="P16" s="55">
        <v>2</v>
      </c>
      <c r="Q16" s="56">
        <v>910</v>
      </c>
    </row>
    <row r="17" spans="1:17" ht="15.75">
      <c r="A17" s="6"/>
      <c r="B17" s="6" t="s">
        <v>13</v>
      </c>
      <c r="C17" s="55">
        <v>40</v>
      </c>
      <c r="D17" s="55">
        <v>61</v>
      </c>
      <c r="E17" s="56">
        <v>3767.34</v>
      </c>
      <c r="F17" s="55">
        <v>1855</v>
      </c>
      <c r="G17" s="55">
        <v>3290</v>
      </c>
      <c r="H17" s="56">
        <v>99330</v>
      </c>
      <c r="I17" s="55">
        <v>22</v>
      </c>
      <c r="J17" s="55">
        <v>63</v>
      </c>
      <c r="K17" s="73">
        <v>2548.7</v>
      </c>
      <c r="L17" s="55">
        <v>44</v>
      </c>
      <c r="M17" s="56">
        <v>12647.36</v>
      </c>
      <c r="N17" s="55">
        <v>256</v>
      </c>
      <c r="O17" s="56">
        <v>21747.72</v>
      </c>
      <c r="P17" s="55">
        <v>2</v>
      </c>
      <c r="Q17" s="56">
        <v>656.39</v>
      </c>
    </row>
    <row r="18" spans="1:17" ht="15.75">
      <c r="A18" s="6"/>
      <c r="B18" s="6" t="s">
        <v>14</v>
      </c>
      <c r="C18" s="55">
        <v>80</v>
      </c>
      <c r="D18" s="55">
        <v>103</v>
      </c>
      <c r="E18" s="56">
        <v>6907.6</v>
      </c>
      <c r="F18" s="55">
        <v>3285</v>
      </c>
      <c r="G18" s="55">
        <v>5574</v>
      </c>
      <c r="H18" s="56">
        <v>183900</v>
      </c>
      <c r="I18" s="55">
        <v>31</v>
      </c>
      <c r="J18" s="55">
        <v>80</v>
      </c>
      <c r="K18" s="73">
        <v>3691.35</v>
      </c>
      <c r="L18" s="55">
        <v>85</v>
      </c>
      <c r="M18" s="56">
        <v>24326.98</v>
      </c>
      <c r="N18" s="55">
        <v>309</v>
      </c>
      <c r="O18" s="56">
        <v>27696.51</v>
      </c>
      <c r="P18" s="55">
        <v>8</v>
      </c>
      <c r="Q18" s="56">
        <v>3400.17</v>
      </c>
    </row>
    <row r="19" spans="1:17" ht="15.75">
      <c r="A19" s="6" t="s">
        <v>15</v>
      </c>
      <c r="B19" s="6" t="s">
        <v>16</v>
      </c>
      <c r="C19" s="55">
        <v>75</v>
      </c>
      <c r="D19" s="55">
        <v>90</v>
      </c>
      <c r="E19" s="56">
        <v>6094.51</v>
      </c>
      <c r="F19" s="55">
        <v>3142</v>
      </c>
      <c r="G19" s="55">
        <v>5377</v>
      </c>
      <c r="H19" s="56">
        <v>162060</v>
      </c>
      <c r="I19" s="55">
        <v>19</v>
      </c>
      <c r="J19" s="55">
        <v>48</v>
      </c>
      <c r="K19" s="73">
        <v>2155.6</v>
      </c>
      <c r="L19" s="55">
        <v>139</v>
      </c>
      <c r="M19" s="56">
        <v>39848.74</v>
      </c>
      <c r="N19" s="55">
        <v>601</v>
      </c>
      <c r="O19" s="56">
        <v>50761.95</v>
      </c>
      <c r="P19" s="55">
        <v>6</v>
      </c>
      <c r="Q19" s="56">
        <v>2572.5</v>
      </c>
    </row>
    <row r="20" spans="1:17" ht="15.75">
      <c r="A20" s="6" t="s">
        <v>17</v>
      </c>
      <c r="B20" s="6" t="s">
        <v>18</v>
      </c>
      <c r="C20" s="55">
        <v>497</v>
      </c>
      <c r="D20" s="55">
        <v>1075</v>
      </c>
      <c r="E20" s="56">
        <v>59704.36</v>
      </c>
      <c r="F20" s="55">
        <v>2305</v>
      </c>
      <c r="G20" s="55">
        <v>4214</v>
      </c>
      <c r="H20" s="56">
        <v>127260</v>
      </c>
      <c r="I20" s="55">
        <v>590</v>
      </c>
      <c r="J20" s="55">
        <v>2017</v>
      </c>
      <c r="K20" s="73">
        <v>71611.71</v>
      </c>
      <c r="L20" s="55">
        <v>141</v>
      </c>
      <c r="M20" s="56">
        <v>40366.35</v>
      </c>
      <c r="N20" s="55">
        <v>2221</v>
      </c>
      <c r="O20" s="56">
        <v>217741.95</v>
      </c>
      <c r="P20" s="55">
        <v>18</v>
      </c>
      <c r="Q20" s="56">
        <v>6828.26</v>
      </c>
    </row>
    <row r="21" spans="1:17" ht="15.75">
      <c r="A21" s="6"/>
      <c r="B21" s="6" t="s">
        <v>26</v>
      </c>
      <c r="C21" s="55">
        <v>55</v>
      </c>
      <c r="D21" s="55">
        <v>118</v>
      </c>
      <c r="E21" s="56">
        <v>6603.99</v>
      </c>
      <c r="F21" s="55">
        <v>345</v>
      </c>
      <c r="G21" s="55">
        <v>660</v>
      </c>
      <c r="H21" s="56">
        <v>19800</v>
      </c>
      <c r="I21" s="55">
        <v>61</v>
      </c>
      <c r="J21" s="55">
        <v>221</v>
      </c>
      <c r="K21" s="73">
        <v>7693.33</v>
      </c>
      <c r="L21" s="55">
        <v>22</v>
      </c>
      <c r="M21" s="56">
        <v>6112.84</v>
      </c>
      <c r="N21" s="55">
        <v>318</v>
      </c>
      <c r="O21" s="56">
        <v>26816.94</v>
      </c>
      <c r="P21" s="55">
        <v>4</v>
      </c>
      <c r="Q21" s="56">
        <v>1715</v>
      </c>
    </row>
    <row r="22" spans="1:17" ht="15.75">
      <c r="A22" s="6"/>
      <c r="B22" s="6" t="s">
        <v>47</v>
      </c>
      <c r="C22" s="57">
        <v>148</v>
      </c>
      <c r="D22" s="57">
        <v>373</v>
      </c>
      <c r="E22" s="56">
        <v>20355.73</v>
      </c>
      <c r="F22" s="57">
        <v>252</v>
      </c>
      <c r="G22" s="57">
        <v>504</v>
      </c>
      <c r="H22" s="56">
        <v>15120</v>
      </c>
      <c r="I22" s="57">
        <v>187</v>
      </c>
      <c r="J22" s="57">
        <v>724</v>
      </c>
      <c r="K22" s="73">
        <v>24706.21</v>
      </c>
      <c r="L22" s="55">
        <v>31</v>
      </c>
      <c r="M22" s="56">
        <v>8910.64</v>
      </c>
      <c r="N22" s="55">
        <v>503</v>
      </c>
      <c r="O22" s="56">
        <v>45831.45</v>
      </c>
      <c r="P22" s="55">
        <v>8</v>
      </c>
      <c r="Q22" s="56">
        <v>3360</v>
      </c>
    </row>
    <row r="23" spans="1:17" ht="15.75">
      <c r="A23" s="6" t="s">
        <v>19</v>
      </c>
      <c r="B23" s="6" t="s">
        <v>20</v>
      </c>
      <c r="C23" s="55">
        <v>241</v>
      </c>
      <c r="D23" s="55">
        <v>582</v>
      </c>
      <c r="E23" s="56">
        <v>32055.49</v>
      </c>
      <c r="F23" s="55">
        <v>675</v>
      </c>
      <c r="G23" s="55">
        <v>1391</v>
      </c>
      <c r="H23" s="56">
        <v>42000</v>
      </c>
      <c r="I23" s="55">
        <v>288</v>
      </c>
      <c r="J23" s="55">
        <v>1104</v>
      </c>
      <c r="K23" s="73">
        <v>37859.46</v>
      </c>
      <c r="L23" s="55">
        <v>68</v>
      </c>
      <c r="M23" s="56">
        <v>19781.05</v>
      </c>
      <c r="N23" s="55">
        <v>861</v>
      </c>
      <c r="O23" s="56">
        <v>72687.75</v>
      </c>
      <c r="P23" s="55">
        <v>13</v>
      </c>
      <c r="Q23" s="56">
        <v>4695.37</v>
      </c>
    </row>
    <row r="24" spans="1:17" ht="15.75">
      <c r="A24" s="6"/>
      <c r="B24" s="6" t="s">
        <v>48</v>
      </c>
      <c r="C24" s="55">
        <v>74</v>
      </c>
      <c r="D24" s="55">
        <v>163</v>
      </c>
      <c r="E24" s="56">
        <v>8931.04</v>
      </c>
      <c r="F24" s="55">
        <v>233</v>
      </c>
      <c r="G24" s="55">
        <v>450</v>
      </c>
      <c r="H24" s="56">
        <v>13500</v>
      </c>
      <c r="I24" s="55">
        <v>129</v>
      </c>
      <c r="J24" s="55">
        <v>363</v>
      </c>
      <c r="K24" s="73">
        <v>15230.13</v>
      </c>
      <c r="L24" s="55">
        <v>28</v>
      </c>
      <c r="M24" s="56">
        <v>8048.32</v>
      </c>
      <c r="N24" s="55">
        <v>262</v>
      </c>
      <c r="O24" s="56">
        <v>22094.46</v>
      </c>
      <c r="P24" s="55">
        <v>2</v>
      </c>
      <c r="Q24" s="56">
        <v>780</v>
      </c>
    </row>
    <row r="25" spans="1:17" ht="15.75">
      <c r="A25" s="6" t="s">
        <v>35</v>
      </c>
      <c r="B25" s="6" t="s">
        <v>33</v>
      </c>
      <c r="C25" s="55">
        <v>835</v>
      </c>
      <c r="D25" s="55">
        <v>1954</v>
      </c>
      <c r="E25" s="56">
        <v>107932.32</v>
      </c>
      <c r="F25" s="55">
        <v>1921</v>
      </c>
      <c r="G25" s="55">
        <v>3773</v>
      </c>
      <c r="H25" s="56">
        <v>114540</v>
      </c>
      <c r="I25" s="55">
        <v>975</v>
      </c>
      <c r="J25" s="55">
        <v>3809</v>
      </c>
      <c r="K25" s="73">
        <v>128595.72</v>
      </c>
      <c r="L25" s="55">
        <v>177</v>
      </c>
      <c r="M25" s="56">
        <v>50560.62</v>
      </c>
      <c r="N25" s="55">
        <v>2046</v>
      </c>
      <c r="O25" s="56">
        <v>210932.41</v>
      </c>
      <c r="P25" s="55">
        <v>13</v>
      </c>
      <c r="Q25" s="56">
        <v>5403.63</v>
      </c>
    </row>
    <row r="26" spans="1:17" ht="15.75">
      <c r="A26" s="6" t="s">
        <v>21</v>
      </c>
      <c r="B26" s="6" t="s">
        <v>22</v>
      </c>
      <c r="C26" s="55">
        <v>330</v>
      </c>
      <c r="D26" s="55">
        <v>674</v>
      </c>
      <c r="E26" s="56">
        <v>38978.06</v>
      </c>
      <c r="F26" s="55">
        <v>4147</v>
      </c>
      <c r="G26" s="55">
        <v>7823</v>
      </c>
      <c r="H26" s="56">
        <v>237480</v>
      </c>
      <c r="I26" s="55">
        <v>389</v>
      </c>
      <c r="J26" s="55">
        <v>1289</v>
      </c>
      <c r="K26" s="73">
        <v>47235.15</v>
      </c>
      <c r="L26" s="55">
        <v>316</v>
      </c>
      <c r="M26" s="56">
        <v>89144.32</v>
      </c>
      <c r="N26" s="55">
        <v>2941</v>
      </c>
      <c r="O26" s="56">
        <v>274965.66</v>
      </c>
      <c r="P26" s="55">
        <v>15</v>
      </c>
      <c r="Q26" s="56">
        <v>6299.37</v>
      </c>
    </row>
    <row r="27" spans="1:17" ht="15.75">
      <c r="A27" s="6" t="s">
        <v>65</v>
      </c>
      <c r="B27" s="6" t="s">
        <v>70</v>
      </c>
      <c r="C27" s="55">
        <v>57</v>
      </c>
      <c r="D27" s="55">
        <v>105</v>
      </c>
      <c r="E27" s="56">
        <v>6001.34</v>
      </c>
      <c r="F27" s="55">
        <v>594</v>
      </c>
      <c r="G27" s="55">
        <v>1021</v>
      </c>
      <c r="H27" s="56">
        <v>30630</v>
      </c>
      <c r="I27" s="55">
        <v>69</v>
      </c>
      <c r="J27" s="55">
        <v>192</v>
      </c>
      <c r="K27" s="73">
        <v>7533.84</v>
      </c>
      <c r="L27" s="55">
        <v>53</v>
      </c>
      <c r="M27" s="56">
        <v>14601.8</v>
      </c>
      <c r="N27" s="55">
        <v>1050</v>
      </c>
      <c r="O27" s="56">
        <v>94518</v>
      </c>
      <c r="P27" s="55">
        <v>5</v>
      </c>
      <c r="Q27" s="56">
        <v>1582.13</v>
      </c>
    </row>
    <row r="28" spans="1:17" ht="15.75">
      <c r="A28" s="6"/>
      <c r="B28" s="9" t="s">
        <v>71</v>
      </c>
      <c r="C28" s="55">
        <v>93</v>
      </c>
      <c r="D28" s="55">
        <v>189</v>
      </c>
      <c r="E28" s="56">
        <v>10665.26</v>
      </c>
      <c r="F28" s="55">
        <v>554</v>
      </c>
      <c r="G28" s="55">
        <v>979</v>
      </c>
      <c r="H28" s="56">
        <v>29370</v>
      </c>
      <c r="I28" s="55">
        <v>137</v>
      </c>
      <c r="J28" s="55">
        <v>361</v>
      </c>
      <c r="K28" s="73">
        <v>15523.58</v>
      </c>
      <c r="L28" s="55">
        <v>48</v>
      </c>
      <c r="M28" s="56">
        <v>13480.86</v>
      </c>
      <c r="N28" s="55">
        <v>350</v>
      </c>
      <c r="O28" s="56">
        <v>29515.5</v>
      </c>
      <c r="P28" s="55">
        <v>15</v>
      </c>
      <c r="Q28" s="56">
        <v>6406.13</v>
      </c>
    </row>
    <row r="29" spans="1:17" ht="15.75">
      <c r="A29" s="6" t="s">
        <v>23</v>
      </c>
      <c r="B29" s="6" t="s">
        <v>24</v>
      </c>
      <c r="C29" s="55">
        <v>193</v>
      </c>
      <c r="D29" s="55">
        <v>325</v>
      </c>
      <c r="E29" s="73">
        <v>18653.81</v>
      </c>
      <c r="F29" s="55">
        <v>2042</v>
      </c>
      <c r="G29" s="55">
        <v>3399</v>
      </c>
      <c r="H29" s="73">
        <v>102570</v>
      </c>
      <c r="I29" s="55">
        <v>233</v>
      </c>
      <c r="J29" s="55">
        <v>582</v>
      </c>
      <c r="K29" s="73">
        <v>24267.79</v>
      </c>
      <c r="L29" s="55">
        <v>148</v>
      </c>
      <c r="M29" s="56">
        <v>41803.18</v>
      </c>
      <c r="N29" s="55">
        <v>1875</v>
      </c>
      <c r="O29" s="56">
        <v>159631.53</v>
      </c>
      <c r="P29" s="55">
        <v>7</v>
      </c>
      <c r="Q29" s="56">
        <v>2354.07</v>
      </c>
    </row>
    <row r="30" spans="1:17" ht="15.75">
      <c r="A30" s="6"/>
      <c r="B30" s="6" t="s">
        <v>34</v>
      </c>
      <c r="C30" s="55">
        <v>11</v>
      </c>
      <c r="D30" s="55">
        <v>13</v>
      </c>
      <c r="E30" s="56">
        <v>818.15</v>
      </c>
      <c r="F30" s="55">
        <v>270</v>
      </c>
      <c r="G30" s="55">
        <v>499</v>
      </c>
      <c r="H30" s="56">
        <v>15060</v>
      </c>
      <c r="I30" s="55">
        <v>30</v>
      </c>
      <c r="J30" s="55">
        <v>38</v>
      </c>
      <c r="K30" s="56">
        <v>2680.68</v>
      </c>
      <c r="L30" s="55">
        <v>13</v>
      </c>
      <c r="M30" s="56">
        <v>3631.3</v>
      </c>
      <c r="N30" s="55">
        <v>272</v>
      </c>
      <c r="O30" s="56">
        <v>22937.76</v>
      </c>
      <c r="P30" s="58">
        <v>1</v>
      </c>
      <c r="Q30" s="59">
        <v>201.39</v>
      </c>
    </row>
    <row r="31" spans="1:17" ht="15.75" customHeight="1" hidden="1">
      <c r="A31" s="102" t="s">
        <v>27</v>
      </c>
      <c r="B31" s="102"/>
      <c r="C31" s="55"/>
      <c r="D31" s="55"/>
      <c r="E31" s="56"/>
      <c r="F31" s="56"/>
      <c r="G31" s="56"/>
      <c r="H31" s="56"/>
      <c r="I31" s="55"/>
      <c r="J31" s="55"/>
      <c r="K31" s="56"/>
      <c r="L31" s="57"/>
      <c r="M31" s="56"/>
      <c r="N31" s="57"/>
      <c r="O31" s="56"/>
      <c r="P31" s="57"/>
      <c r="Q31" s="56"/>
    </row>
    <row r="32" spans="1:31" ht="15.75">
      <c r="A32" s="103" t="s">
        <v>25</v>
      </c>
      <c r="B32" s="103"/>
      <c r="C32" s="76">
        <f aca="true" t="shared" si="0" ref="C32:N32">SUM(C6:C30)</f>
        <v>5936</v>
      </c>
      <c r="D32" s="76">
        <f t="shared" si="0"/>
        <v>11947</v>
      </c>
      <c r="E32" s="77">
        <f t="shared" si="0"/>
        <v>685634.9199999999</v>
      </c>
      <c r="F32" s="78">
        <f aca="true" t="shared" si="1" ref="F32:K32">SUM(F6:F30)</f>
        <v>65843</v>
      </c>
      <c r="G32" s="78">
        <f t="shared" si="1"/>
        <v>117207</v>
      </c>
      <c r="H32" s="77">
        <f t="shared" si="1"/>
        <v>3647610</v>
      </c>
      <c r="I32" s="76">
        <f t="shared" si="1"/>
        <v>6000</v>
      </c>
      <c r="J32" s="76">
        <f t="shared" si="1"/>
        <v>20288</v>
      </c>
      <c r="K32" s="77">
        <f t="shared" si="1"/>
        <v>740795.4100000001</v>
      </c>
      <c r="L32" s="76">
        <f t="shared" si="0"/>
        <v>3521</v>
      </c>
      <c r="M32" s="77">
        <f t="shared" si="0"/>
        <v>1040799.78</v>
      </c>
      <c r="N32" s="78">
        <f t="shared" si="0"/>
        <v>28418</v>
      </c>
      <c r="O32" s="77">
        <f>SUM(O6:O30)</f>
        <v>2682969.5399999996</v>
      </c>
      <c r="P32" s="78">
        <f>SUM(P6:P30)</f>
        <v>469</v>
      </c>
      <c r="Q32" s="77">
        <f>SUM(Q6:Q30)</f>
        <v>189725.18000000005</v>
      </c>
      <c r="AE32">
        <f>SUM(AE6:AE31)</f>
        <v>0</v>
      </c>
    </row>
    <row r="33" ht="15.75">
      <c r="K33" s="8"/>
    </row>
    <row r="34" spans="2:5" ht="15.75" hidden="1">
      <c r="B34" t="s">
        <v>84</v>
      </c>
      <c r="E34" s="49">
        <f>C32+F32+I32+L32+N32+P32+' II'!D31+' II'!G31+' II'!J31+' II'!L31+'III '!D33+'III '!F33+' IV '!E33+' IV '!G33+' IV '!I33+' IV '!K33</f>
        <v>136132</v>
      </c>
    </row>
    <row r="36" spans="5:6" ht="15.75">
      <c r="E36" s="8"/>
      <c r="F36" s="8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A1">
      <selection activeCell="R12" sqref="R12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10.5" style="0" customWidth="1"/>
    <col min="11" max="11" width="8.8984375" style="0" customWidth="1"/>
    <col min="13" max="13" width="9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100" t="s">
        <v>98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5"/>
      <c r="K3" s="5"/>
      <c r="L3" s="4"/>
      <c r="M3" s="4"/>
    </row>
    <row r="4" spans="2:13" ht="76.5" customHeight="1">
      <c r="B4" s="104" t="s">
        <v>76</v>
      </c>
      <c r="C4" s="104"/>
      <c r="D4" s="107" t="s">
        <v>96</v>
      </c>
      <c r="E4" s="107"/>
      <c r="F4" s="107"/>
      <c r="G4" s="108" t="s">
        <v>97</v>
      </c>
      <c r="H4" s="108"/>
      <c r="I4" s="109"/>
      <c r="J4" s="110" t="s">
        <v>37</v>
      </c>
      <c r="K4" s="109"/>
      <c r="L4" s="107" t="s">
        <v>42</v>
      </c>
      <c r="M4" s="107"/>
    </row>
    <row r="5" spans="2:13" ht="33" customHeight="1">
      <c r="B5" s="104"/>
      <c r="C5" s="104"/>
      <c r="D5" s="72" t="s">
        <v>49</v>
      </c>
      <c r="E5" s="72" t="s">
        <v>50</v>
      </c>
      <c r="F5" s="71" t="s">
        <v>2</v>
      </c>
      <c r="G5" s="79" t="s">
        <v>49</v>
      </c>
      <c r="H5" s="79"/>
      <c r="I5" s="71" t="s">
        <v>2</v>
      </c>
      <c r="J5" s="71" t="s">
        <v>4</v>
      </c>
      <c r="K5" s="71" t="s">
        <v>2</v>
      </c>
      <c r="L5" s="71" t="s">
        <v>4</v>
      </c>
      <c r="M5" s="71" t="s">
        <v>2</v>
      </c>
    </row>
    <row r="6" spans="2:13" ht="15.75">
      <c r="B6" s="6" t="s">
        <v>5</v>
      </c>
      <c r="C6" s="57" t="s">
        <v>6</v>
      </c>
      <c r="D6" s="80">
        <v>400</v>
      </c>
      <c r="E6" s="55">
        <v>1753</v>
      </c>
      <c r="F6" s="56">
        <v>73938.6</v>
      </c>
      <c r="G6" s="81">
        <v>64</v>
      </c>
      <c r="H6" s="82">
        <v>4845.6</v>
      </c>
      <c r="I6" s="73">
        <v>4845.6</v>
      </c>
      <c r="J6" s="83">
        <v>133</v>
      </c>
      <c r="K6" s="84"/>
      <c r="L6" s="67">
        <v>10</v>
      </c>
      <c r="M6" s="56">
        <v>4410.93</v>
      </c>
    </row>
    <row r="7" spans="2:13" ht="15.75">
      <c r="B7" s="6"/>
      <c r="C7" s="57" t="s">
        <v>68</v>
      </c>
      <c r="D7" s="80">
        <v>42</v>
      </c>
      <c r="E7" s="80">
        <v>191</v>
      </c>
      <c r="F7" s="85">
        <v>7999.4</v>
      </c>
      <c r="G7" s="81">
        <v>10</v>
      </c>
      <c r="H7" s="81">
        <v>655.2</v>
      </c>
      <c r="I7" s="86">
        <v>655.2</v>
      </c>
      <c r="J7" s="67">
        <v>10</v>
      </c>
      <c r="K7" s="84"/>
      <c r="L7" s="67">
        <v>1</v>
      </c>
      <c r="M7" s="56">
        <v>421.75</v>
      </c>
    </row>
    <row r="8" spans="2:15" ht="15.75">
      <c r="B8" s="6"/>
      <c r="C8" s="57" t="s">
        <v>69</v>
      </c>
      <c r="D8" s="57">
        <v>9</v>
      </c>
      <c r="E8" s="57">
        <v>30</v>
      </c>
      <c r="F8" s="56">
        <v>1233.2</v>
      </c>
      <c r="G8" s="87">
        <v>1</v>
      </c>
      <c r="H8" s="87">
        <v>140.4</v>
      </c>
      <c r="I8" s="73">
        <v>140.4</v>
      </c>
      <c r="J8" s="67">
        <v>11</v>
      </c>
      <c r="K8" s="84"/>
      <c r="L8" s="67">
        <v>0</v>
      </c>
      <c r="M8" s="88">
        <v>0</v>
      </c>
      <c r="O8" s="8" t="e">
        <f>#REF!+#REF!+#REF!+#REF!</f>
        <v>#REF!</v>
      </c>
    </row>
    <row r="9" spans="2:15" ht="15.75">
      <c r="B9" s="6" t="s">
        <v>66</v>
      </c>
      <c r="C9" s="57" t="s">
        <v>72</v>
      </c>
      <c r="D9" s="57">
        <v>27</v>
      </c>
      <c r="E9" s="57">
        <v>81</v>
      </c>
      <c r="F9" s="56">
        <v>3897.8</v>
      </c>
      <c r="G9" s="87">
        <v>6</v>
      </c>
      <c r="H9" s="87">
        <v>407.43</v>
      </c>
      <c r="I9" s="73">
        <v>407.43</v>
      </c>
      <c r="J9" s="67">
        <v>22</v>
      </c>
      <c r="K9" s="84"/>
      <c r="L9" s="67">
        <v>0</v>
      </c>
      <c r="M9" s="56">
        <v>0</v>
      </c>
      <c r="O9" s="8"/>
    </row>
    <row r="10" spans="2:15" ht="15.75">
      <c r="B10" s="6" t="s">
        <v>45</v>
      </c>
      <c r="C10" s="57" t="s">
        <v>46</v>
      </c>
      <c r="D10" s="55">
        <v>25</v>
      </c>
      <c r="E10" s="55">
        <v>61</v>
      </c>
      <c r="F10" s="56">
        <v>2952.2</v>
      </c>
      <c r="G10" s="82">
        <v>5</v>
      </c>
      <c r="H10" s="82">
        <v>262.8</v>
      </c>
      <c r="I10" s="73">
        <v>262.8</v>
      </c>
      <c r="J10" s="67">
        <v>26</v>
      </c>
      <c r="K10" s="84"/>
      <c r="L10" s="89">
        <v>1</v>
      </c>
      <c r="M10" s="59">
        <v>421.75</v>
      </c>
      <c r="O10" s="8" t="e">
        <f>#REF!</f>
        <v>#REF!</v>
      </c>
    </row>
    <row r="11" spans="2:13" ht="15.75">
      <c r="B11" s="6" t="s">
        <v>29</v>
      </c>
      <c r="C11" s="57" t="s">
        <v>30</v>
      </c>
      <c r="D11" s="55">
        <v>235</v>
      </c>
      <c r="E11" s="55">
        <v>1266</v>
      </c>
      <c r="F11" s="56">
        <v>47647.08</v>
      </c>
      <c r="G11" s="82">
        <v>10</v>
      </c>
      <c r="H11" s="82">
        <v>1720.8</v>
      </c>
      <c r="I11" s="73">
        <v>1720.8</v>
      </c>
      <c r="J11" s="90">
        <v>97</v>
      </c>
      <c r="K11" s="84"/>
      <c r="L11" s="67">
        <v>5</v>
      </c>
      <c r="M11" s="56">
        <v>2348.75</v>
      </c>
    </row>
    <row r="12" spans="2:13" ht="15.75">
      <c r="B12" s="6"/>
      <c r="C12" s="57" t="s">
        <v>31</v>
      </c>
      <c r="D12" s="55">
        <v>11</v>
      </c>
      <c r="E12" s="55">
        <v>57</v>
      </c>
      <c r="F12" s="56">
        <v>2499.6</v>
      </c>
      <c r="G12" s="82">
        <v>0</v>
      </c>
      <c r="H12" s="82"/>
      <c r="I12" s="73">
        <v>0</v>
      </c>
      <c r="J12" s="67">
        <v>8</v>
      </c>
      <c r="K12" s="84"/>
      <c r="L12" s="67">
        <v>1</v>
      </c>
      <c r="M12" s="56">
        <v>805.79</v>
      </c>
    </row>
    <row r="13" spans="2:15" ht="15.75">
      <c r="B13" s="6"/>
      <c r="C13" s="57" t="s">
        <v>32</v>
      </c>
      <c r="D13" s="55">
        <v>5</v>
      </c>
      <c r="E13" s="55">
        <v>13</v>
      </c>
      <c r="F13" s="56">
        <v>950.4</v>
      </c>
      <c r="G13" s="82">
        <v>0</v>
      </c>
      <c r="H13" s="82"/>
      <c r="I13" s="73">
        <v>0</v>
      </c>
      <c r="J13" s="67">
        <v>2</v>
      </c>
      <c r="K13" s="84"/>
      <c r="L13" s="67">
        <v>0</v>
      </c>
      <c r="M13" s="56">
        <v>0</v>
      </c>
      <c r="O13" s="8" t="e">
        <f>#REF!+#REF!+#REF!</f>
        <v>#REF!</v>
      </c>
    </row>
    <row r="14" spans="2:15" ht="15.75">
      <c r="B14" s="6" t="s">
        <v>8</v>
      </c>
      <c r="C14" s="57" t="s">
        <v>9</v>
      </c>
      <c r="D14" s="55">
        <v>85</v>
      </c>
      <c r="E14" s="55">
        <v>268</v>
      </c>
      <c r="F14" s="56">
        <v>16705.8</v>
      </c>
      <c r="G14" s="82">
        <v>5</v>
      </c>
      <c r="H14" s="82">
        <v>495.5</v>
      </c>
      <c r="I14" s="73">
        <v>495.5</v>
      </c>
      <c r="J14" s="67">
        <v>139</v>
      </c>
      <c r="K14" s="84"/>
      <c r="L14" s="67">
        <v>2</v>
      </c>
      <c r="M14" s="56">
        <v>843.5</v>
      </c>
      <c r="O14" s="8"/>
    </row>
    <row r="15" spans="2:15" ht="15.75">
      <c r="B15" s="6"/>
      <c r="C15" s="57" t="s">
        <v>10</v>
      </c>
      <c r="D15" s="55">
        <v>32</v>
      </c>
      <c r="E15" s="55">
        <v>100</v>
      </c>
      <c r="F15" s="56">
        <v>4977.02</v>
      </c>
      <c r="G15" s="82">
        <v>0</v>
      </c>
      <c r="H15" s="82"/>
      <c r="I15" s="73">
        <v>0</v>
      </c>
      <c r="J15" s="67">
        <v>71</v>
      </c>
      <c r="K15" s="84"/>
      <c r="L15" s="67">
        <v>2</v>
      </c>
      <c r="M15" s="56">
        <v>796.36</v>
      </c>
      <c r="O15" s="8" t="e">
        <f>#REF!+#REF!</f>
        <v>#REF!</v>
      </c>
    </row>
    <row r="16" spans="2:15" ht="15.75">
      <c r="B16" s="6" t="s">
        <v>11</v>
      </c>
      <c r="C16" s="57" t="s">
        <v>12</v>
      </c>
      <c r="D16" s="55">
        <v>42</v>
      </c>
      <c r="E16" s="55">
        <v>209</v>
      </c>
      <c r="F16" s="56">
        <v>9256</v>
      </c>
      <c r="G16" s="82">
        <v>4</v>
      </c>
      <c r="H16" s="82">
        <v>522</v>
      </c>
      <c r="I16" s="73">
        <v>522</v>
      </c>
      <c r="J16" s="67">
        <v>3</v>
      </c>
      <c r="K16" s="84"/>
      <c r="L16" s="67">
        <v>1</v>
      </c>
      <c r="M16" s="56">
        <v>421.75</v>
      </c>
      <c r="O16" s="8"/>
    </row>
    <row r="17" spans="2:13" ht="15.75">
      <c r="B17" s="6"/>
      <c r="C17" s="57" t="s">
        <v>13</v>
      </c>
      <c r="D17" s="55">
        <v>20</v>
      </c>
      <c r="E17" s="55">
        <v>48</v>
      </c>
      <c r="F17" s="56">
        <v>2748</v>
      </c>
      <c r="G17" s="82">
        <v>1</v>
      </c>
      <c r="H17" s="82">
        <v>437</v>
      </c>
      <c r="I17" s="73">
        <v>437</v>
      </c>
      <c r="J17" s="67">
        <v>2</v>
      </c>
      <c r="K17" s="84"/>
      <c r="L17" s="67">
        <v>1</v>
      </c>
      <c r="M17" s="56">
        <v>421.75</v>
      </c>
    </row>
    <row r="18" spans="2:15" ht="15.75">
      <c r="B18" s="6"/>
      <c r="C18" s="57" t="s">
        <v>14</v>
      </c>
      <c r="D18" s="55">
        <v>34</v>
      </c>
      <c r="E18" s="55">
        <v>99</v>
      </c>
      <c r="F18" s="56">
        <v>5152</v>
      </c>
      <c r="G18" s="82">
        <v>5</v>
      </c>
      <c r="H18" s="82">
        <v>1420</v>
      </c>
      <c r="I18" s="73">
        <v>1420</v>
      </c>
      <c r="J18" s="67">
        <v>2</v>
      </c>
      <c r="K18" s="84"/>
      <c r="L18" s="67">
        <v>0</v>
      </c>
      <c r="M18" s="56">
        <v>0</v>
      </c>
      <c r="O18" s="8" t="e">
        <f>#REF!+#REF!+#REF!</f>
        <v>#REF!</v>
      </c>
    </row>
    <row r="19" spans="2:15" ht="15.75">
      <c r="B19" s="6" t="s">
        <v>15</v>
      </c>
      <c r="C19" s="57" t="s">
        <v>16</v>
      </c>
      <c r="D19" s="55">
        <v>73</v>
      </c>
      <c r="E19" s="55">
        <v>198</v>
      </c>
      <c r="F19" s="56">
        <v>9946.9</v>
      </c>
      <c r="G19" s="82">
        <v>17</v>
      </c>
      <c r="H19" s="82">
        <v>690</v>
      </c>
      <c r="I19" s="73">
        <v>690</v>
      </c>
      <c r="J19" s="67">
        <v>115</v>
      </c>
      <c r="K19" s="84"/>
      <c r="L19" s="67">
        <v>3</v>
      </c>
      <c r="M19" s="56">
        <v>1385.17</v>
      </c>
      <c r="O19" s="8" t="e">
        <f>#REF!</f>
        <v>#REF!</v>
      </c>
    </row>
    <row r="20" spans="2:13" ht="15.75">
      <c r="B20" s="6" t="s">
        <v>17</v>
      </c>
      <c r="C20" s="57" t="s">
        <v>18</v>
      </c>
      <c r="D20" s="55">
        <v>325</v>
      </c>
      <c r="E20" s="55">
        <v>872</v>
      </c>
      <c r="F20" s="56">
        <v>49054.3</v>
      </c>
      <c r="G20" s="82">
        <v>0</v>
      </c>
      <c r="H20" s="82"/>
      <c r="I20" s="73">
        <v>0</v>
      </c>
      <c r="J20" s="67">
        <v>125</v>
      </c>
      <c r="K20" s="84"/>
      <c r="L20" s="67">
        <v>3</v>
      </c>
      <c r="M20" s="56">
        <v>1265.25</v>
      </c>
    </row>
    <row r="21" spans="2:13" ht="15.75">
      <c r="B21" s="6"/>
      <c r="C21" s="57" t="s">
        <v>26</v>
      </c>
      <c r="D21" s="55">
        <v>13</v>
      </c>
      <c r="E21" s="55">
        <v>43</v>
      </c>
      <c r="F21" s="56">
        <v>2435</v>
      </c>
      <c r="G21" s="82">
        <v>0</v>
      </c>
      <c r="H21" s="82"/>
      <c r="I21" s="73">
        <v>0</v>
      </c>
      <c r="J21" s="67">
        <v>20</v>
      </c>
      <c r="K21" s="84"/>
      <c r="L21" s="67">
        <v>0</v>
      </c>
      <c r="M21" s="56">
        <v>0</v>
      </c>
    </row>
    <row r="22" spans="2:15" ht="15.75">
      <c r="B22" s="6"/>
      <c r="C22" s="57" t="s">
        <v>47</v>
      </c>
      <c r="D22" s="55">
        <v>38</v>
      </c>
      <c r="E22" s="55">
        <v>165</v>
      </c>
      <c r="F22" s="56">
        <v>9109</v>
      </c>
      <c r="G22" s="82">
        <v>1</v>
      </c>
      <c r="H22" s="82">
        <v>61.2</v>
      </c>
      <c r="I22" s="73">
        <v>61.2</v>
      </c>
      <c r="J22" s="67">
        <v>14</v>
      </c>
      <c r="K22" s="84"/>
      <c r="L22" s="67">
        <v>1</v>
      </c>
      <c r="M22" s="56">
        <v>421.75</v>
      </c>
      <c r="O22" s="8" t="e">
        <f>#REF!+#REF!+#REF!</f>
        <v>#REF!</v>
      </c>
    </row>
    <row r="23" spans="2:15" ht="15.75">
      <c r="B23" s="6" t="s">
        <v>19</v>
      </c>
      <c r="C23" s="57" t="s">
        <v>20</v>
      </c>
      <c r="D23" s="55">
        <v>279</v>
      </c>
      <c r="E23" s="55">
        <v>643</v>
      </c>
      <c r="F23" s="56">
        <v>36242.6</v>
      </c>
      <c r="G23" s="82">
        <v>0</v>
      </c>
      <c r="H23" s="82"/>
      <c r="I23" s="73">
        <v>0</v>
      </c>
      <c r="J23" s="67">
        <v>60</v>
      </c>
      <c r="K23" s="84"/>
      <c r="L23" s="67">
        <v>3</v>
      </c>
      <c r="M23" s="56">
        <v>1265.25</v>
      </c>
      <c r="O23" s="8" t="e">
        <f>#REF!</f>
        <v>#REF!</v>
      </c>
    </row>
    <row r="24" spans="2:13" ht="15.75">
      <c r="B24" s="6"/>
      <c r="C24" s="57" t="s">
        <v>48</v>
      </c>
      <c r="D24" s="55">
        <v>87</v>
      </c>
      <c r="E24" s="55">
        <v>190</v>
      </c>
      <c r="F24" s="56">
        <v>10353</v>
      </c>
      <c r="G24" s="82">
        <v>0</v>
      </c>
      <c r="H24" s="82"/>
      <c r="I24" s="73">
        <v>0</v>
      </c>
      <c r="J24" s="67">
        <v>0</v>
      </c>
      <c r="K24" s="84"/>
      <c r="L24" s="67">
        <v>2</v>
      </c>
      <c r="M24" s="56">
        <v>843.5</v>
      </c>
    </row>
    <row r="25" spans="2:13" ht="15.75">
      <c r="B25" s="6" t="s">
        <v>35</v>
      </c>
      <c r="C25" s="57" t="s">
        <v>33</v>
      </c>
      <c r="D25" s="55">
        <v>433</v>
      </c>
      <c r="E25" s="55">
        <v>3192</v>
      </c>
      <c r="F25" s="56">
        <v>207674.5</v>
      </c>
      <c r="G25" s="82">
        <v>0</v>
      </c>
      <c r="H25" s="82"/>
      <c r="I25" s="73">
        <v>0</v>
      </c>
      <c r="J25" s="83">
        <v>113</v>
      </c>
      <c r="K25" s="84"/>
      <c r="L25" s="89">
        <v>11</v>
      </c>
      <c r="M25" s="59">
        <v>4639.25</v>
      </c>
    </row>
    <row r="26" spans="2:13" ht="15.75">
      <c r="B26" s="6" t="s">
        <v>21</v>
      </c>
      <c r="C26" s="57" t="s">
        <v>22</v>
      </c>
      <c r="D26" s="55">
        <v>339</v>
      </c>
      <c r="E26" s="55">
        <v>1752</v>
      </c>
      <c r="F26" s="56">
        <v>105433.3</v>
      </c>
      <c r="G26" s="82">
        <v>9</v>
      </c>
      <c r="H26" s="82">
        <v>414</v>
      </c>
      <c r="I26" s="73">
        <v>414</v>
      </c>
      <c r="J26" s="83">
        <v>36</v>
      </c>
      <c r="K26" s="84"/>
      <c r="L26" s="67">
        <v>3</v>
      </c>
      <c r="M26" s="56">
        <v>1265.25</v>
      </c>
    </row>
    <row r="27" spans="2:13" ht="15.75">
      <c r="B27" s="6" t="s">
        <v>65</v>
      </c>
      <c r="C27" s="57" t="s">
        <v>70</v>
      </c>
      <c r="D27" s="55">
        <v>91</v>
      </c>
      <c r="E27" s="55">
        <v>435</v>
      </c>
      <c r="F27" s="56">
        <v>24836.9</v>
      </c>
      <c r="G27" s="82">
        <v>0</v>
      </c>
      <c r="H27" s="82"/>
      <c r="I27" s="73">
        <v>0</v>
      </c>
      <c r="J27" s="67">
        <v>27</v>
      </c>
      <c r="K27" s="84"/>
      <c r="L27" s="89">
        <v>2</v>
      </c>
      <c r="M27" s="59">
        <v>843.5</v>
      </c>
    </row>
    <row r="28" spans="2:15" ht="15.75">
      <c r="B28" s="6"/>
      <c r="C28" s="57" t="s">
        <v>71</v>
      </c>
      <c r="D28" s="55">
        <v>28</v>
      </c>
      <c r="E28" s="55">
        <v>64</v>
      </c>
      <c r="F28" s="56">
        <v>2711</v>
      </c>
      <c r="G28" s="82">
        <v>3</v>
      </c>
      <c r="H28" s="82">
        <v>364.8</v>
      </c>
      <c r="I28" s="73">
        <v>364.8</v>
      </c>
      <c r="J28" s="67">
        <v>22</v>
      </c>
      <c r="K28" s="84"/>
      <c r="L28" s="67">
        <v>2</v>
      </c>
      <c r="M28" s="56">
        <v>943.5</v>
      </c>
      <c r="O28" s="8" t="e">
        <f>#REF!+#REF!+#REF!</f>
        <v>#REF!</v>
      </c>
    </row>
    <row r="29" spans="2:13" ht="15.75">
      <c r="B29" s="6" t="s">
        <v>23</v>
      </c>
      <c r="C29" s="57" t="s">
        <v>24</v>
      </c>
      <c r="D29" s="55">
        <v>205</v>
      </c>
      <c r="E29" s="55">
        <v>740</v>
      </c>
      <c r="F29" s="56">
        <v>46401.6</v>
      </c>
      <c r="G29" s="82">
        <v>11</v>
      </c>
      <c r="H29" s="82">
        <v>601.6</v>
      </c>
      <c r="I29" s="73">
        <v>601.6</v>
      </c>
      <c r="J29" s="67">
        <v>102</v>
      </c>
      <c r="K29" s="84"/>
      <c r="L29" s="67">
        <v>2</v>
      </c>
      <c r="M29" s="56">
        <v>843.5</v>
      </c>
    </row>
    <row r="30" spans="2:13" ht="15.75">
      <c r="B30" s="6"/>
      <c r="C30" s="57" t="s">
        <v>34</v>
      </c>
      <c r="D30" s="82">
        <v>26</v>
      </c>
      <c r="E30" s="82">
        <v>60</v>
      </c>
      <c r="F30" s="73">
        <v>2560</v>
      </c>
      <c r="G30" s="82">
        <v>0</v>
      </c>
      <c r="H30" s="82"/>
      <c r="I30" s="73">
        <v>0</v>
      </c>
      <c r="J30" s="67">
        <v>43</v>
      </c>
      <c r="K30" s="84"/>
      <c r="L30" s="67">
        <v>0</v>
      </c>
      <c r="M30" s="56">
        <v>0</v>
      </c>
    </row>
    <row r="31" spans="2:13" ht="15.75">
      <c r="B31" s="103" t="s">
        <v>25</v>
      </c>
      <c r="C31" s="103"/>
      <c r="D31" s="78">
        <f>SUM(D6:D30)</f>
        <v>2904</v>
      </c>
      <c r="E31" s="78">
        <f>SUM(E6:E30)</f>
        <v>12530</v>
      </c>
      <c r="F31" s="91">
        <f>SUM(F6:F30)</f>
        <v>686715.2</v>
      </c>
      <c r="G31" s="60">
        <f>SUM(G6:G30)</f>
        <v>152</v>
      </c>
      <c r="H31" s="60"/>
      <c r="I31" s="91">
        <f>SUM(I6:I30)</f>
        <v>13038.33</v>
      </c>
      <c r="J31" s="92">
        <f>SUM(J6:J30)</f>
        <v>1203</v>
      </c>
      <c r="K31" s="91">
        <f>SUM(K6:K30)</f>
        <v>0</v>
      </c>
      <c r="L31" s="93">
        <f>SUM(L6:L30)</f>
        <v>56</v>
      </c>
      <c r="M31" s="77">
        <f>SUM(M6:M30)</f>
        <v>24608.25</v>
      </c>
    </row>
    <row r="33" ht="15.75">
      <c r="M33" s="21"/>
    </row>
    <row r="34" spans="4:8" ht="15.75">
      <c r="D34" s="8"/>
      <c r="E34" s="8"/>
      <c r="F34" s="8"/>
      <c r="G34" s="8"/>
      <c r="H34" s="8"/>
    </row>
    <row r="35" spans="7:13" ht="15.75">
      <c r="G35" s="8"/>
      <c r="H35" s="8"/>
      <c r="M35" s="8"/>
    </row>
    <row r="36" spans="9:10" ht="15.75">
      <c r="I36" s="8"/>
      <c r="J36" s="8"/>
    </row>
    <row r="37" ht="15.75">
      <c r="L37" s="8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37"/>
  <sheetViews>
    <sheetView zoomScalePageLayoutView="0" workbookViewId="0" topLeftCell="B1">
      <selection activeCell="N16" sqref="N16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13.09765625" style="0" customWidth="1"/>
    <col min="6" max="6" width="6.59765625" style="0" bestFit="1" customWidth="1"/>
    <col min="7" max="7" width="15.5" style="0" customWidth="1"/>
    <col min="8" max="8" width="10.69921875" style="0" customWidth="1"/>
    <col min="9" max="9" width="15.5" style="0" customWidth="1"/>
    <col min="10" max="10" width="11.59765625" style="0" customWidth="1"/>
    <col min="11" max="11" width="13.8984375" style="0" customWidth="1"/>
    <col min="12" max="12" width="9.8984375" style="0" bestFit="1" customWidth="1"/>
    <col min="14" max="14" width="20.3984375" style="0" customWidth="1"/>
  </cols>
  <sheetData>
    <row r="1" ht="38.25" customHeight="1"/>
    <row r="2" spans="2:11" ht="19.5" customHeight="1">
      <c r="B2" s="111" t="s">
        <v>100</v>
      </c>
      <c r="C2" s="111"/>
      <c r="D2" s="111"/>
      <c r="E2" s="111"/>
      <c r="F2" s="111"/>
      <c r="G2" s="111"/>
      <c r="H2" s="111"/>
      <c r="I2" s="111"/>
      <c r="J2" s="111"/>
      <c r="K2" s="111"/>
    </row>
    <row r="3" ht="10.5" customHeight="1" hidden="1" thickBot="1"/>
    <row r="5" spans="2:11" ht="13.5" customHeight="1">
      <c r="B5" s="104" t="s">
        <v>76</v>
      </c>
      <c r="C5" s="104"/>
      <c r="D5" s="112" t="s">
        <v>44</v>
      </c>
      <c r="E5" s="112"/>
      <c r="F5" s="113" t="s">
        <v>43</v>
      </c>
      <c r="G5" s="113"/>
      <c r="H5" s="113"/>
      <c r="I5" s="113"/>
      <c r="J5" s="113"/>
      <c r="K5" s="113"/>
    </row>
    <row r="6" spans="2:11" ht="57.75" customHeight="1">
      <c r="B6" s="104"/>
      <c r="C6" s="104"/>
      <c r="D6" s="112"/>
      <c r="E6" s="112"/>
      <c r="F6" s="107" t="s">
        <v>95</v>
      </c>
      <c r="G6" s="107"/>
      <c r="H6" s="107" t="s">
        <v>92</v>
      </c>
      <c r="I6" s="107"/>
      <c r="J6" s="107" t="s">
        <v>89</v>
      </c>
      <c r="K6" s="107"/>
    </row>
    <row r="7" spans="2:11" ht="17.25" customHeight="1">
      <c r="B7" s="104"/>
      <c r="C7" s="104"/>
      <c r="D7" s="71" t="s">
        <v>4</v>
      </c>
      <c r="E7" s="71" t="s">
        <v>2</v>
      </c>
      <c r="F7" s="71" t="s">
        <v>4</v>
      </c>
      <c r="G7" s="71" t="s">
        <v>2</v>
      </c>
      <c r="H7" s="94" t="s">
        <v>87</v>
      </c>
      <c r="I7" s="95" t="s">
        <v>88</v>
      </c>
      <c r="J7" s="95" t="s">
        <v>90</v>
      </c>
      <c r="K7" s="94" t="s">
        <v>91</v>
      </c>
    </row>
    <row r="8" spans="2:11" ht="15.75">
      <c r="B8" s="6" t="s">
        <v>5</v>
      </c>
      <c r="C8" s="6" t="s">
        <v>6</v>
      </c>
      <c r="D8" s="55">
        <v>593</v>
      </c>
      <c r="E8" s="56">
        <v>58984.06</v>
      </c>
      <c r="F8" s="55">
        <v>203</v>
      </c>
      <c r="G8" s="56">
        <v>219168.41</v>
      </c>
      <c r="H8" s="55">
        <v>0</v>
      </c>
      <c r="I8" s="56">
        <v>0</v>
      </c>
      <c r="J8" s="55">
        <f>F8+H8</f>
        <v>203</v>
      </c>
      <c r="K8" s="56">
        <f>G8+I8</f>
        <v>219168.41</v>
      </c>
    </row>
    <row r="9" spans="2:11" ht="15.75">
      <c r="B9" s="6"/>
      <c r="C9" s="6" t="s">
        <v>68</v>
      </c>
      <c r="D9" s="55">
        <v>63</v>
      </c>
      <c r="E9" s="56">
        <v>6050.75</v>
      </c>
      <c r="F9" s="55">
        <v>20</v>
      </c>
      <c r="G9" s="56">
        <v>20018.88</v>
      </c>
      <c r="H9" s="55">
        <v>0</v>
      </c>
      <c r="I9" s="56">
        <v>0</v>
      </c>
      <c r="J9" s="55">
        <f aca="true" t="shared" si="0" ref="J9:J33">F9+H9</f>
        <v>20</v>
      </c>
      <c r="K9" s="56">
        <f aca="true" t="shared" si="1" ref="K9:K33">G9+I9</f>
        <v>20018.88</v>
      </c>
    </row>
    <row r="10" spans="2:11" ht="15.75">
      <c r="B10" s="19"/>
      <c r="C10" s="6" t="s">
        <v>69</v>
      </c>
      <c r="D10" s="55">
        <v>92</v>
      </c>
      <c r="E10" s="56">
        <v>8862.36</v>
      </c>
      <c r="F10" s="55">
        <v>18</v>
      </c>
      <c r="G10" s="56">
        <v>16732.8</v>
      </c>
      <c r="H10" s="55">
        <v>0</v>
      </c>
      <c r="I10" s="56">
        <v>0</v>
      </c>
      <c r="J10" s="55">
        <f t="shared" si="0"/>
        <v>18</v>
      </c>
      <c r="K10" s="56">
        <f t="shared" si="1"/>
        <v>16732.8</v>
      </c>
    </row>
    <row r="11" spans="2:11" ht="15.75">
      <c r="B11" s="6" t="s">
        <v>66</v>
      </c>
      <c r="C11" s="6" t="s">
        <v>67</v>
      </c>
      <c r="D11" s="57">
        <v>43</v>
      </c>
      <c r="E11" s="56">
        <v>4095.25</v>
      </c>
      <c r="F11" s="57">
        <v>9</v>
      </c>
      <c r="G11" s="56">
        <v>8526.24</v>
      </c>
      <c r="H11" s="55">
        <v>0</v>
      </c>
      <c r="I11" s="56">
        <v>0</v>
      </c>
      <c r="J11" s="55">
        <f t="shared" si="0"/>
        <v>9</v>
      </c>
      <c r="K11" s="56">
        <f t="shared" si="1"/>
        <v>8526.24</v>
      </c>
    </row>
    <row r="12" spans="2:11" ht="15.75">
      <c r="B12" s="6" t="s">
        <v>45</v>
      </c>
      <c r="C12" s="6" t="s">
        <v>7</v>
      </c>
      <c r="D12" s="55">
        <v>41</v>
      </c>
      <c r="E12" s="56">
        <v>3747.55</v>
      </c>
      <c r="F12" s="55">
        <v>8</v>
      </c>
      <c r="G12" s="56">
        <v>7732.16</v>
      </c>
      <c r="H12" s="55">
        <v>0</v>
      </c>
      <c r="I12" s="56">
        <v>0</v>
      </c>
      <c r="J12" s="55">
        <f t="shared" si="0"/>
        <v>8</v>
      </c>
      <c r="K12" s="56">
        <f t="shared" si="1"/>
        <v>7732.16</v>
      </c>
    </row>
    <row r="13" spans="2:11" ht="15.75">
      <c r="B13" s="6" t="s">
        <v>29</v>
      </c>
      <c r="C13" s="6" t="s">
        <v>30</v>
      </c>
      <c r="D13" s="55">
        <v>256</v>
      </c>
      <c r="E13" s="56">
        <v>24927.25</v>
      </c>
      <c r="F13" s="55">
        <v>70</v>
      </c>
      <c r="G13" s="56">
        <v>68391.9</v>
      </c>
      <c r="H13" s="55">
        <v>0</v>
      </c>
      <c r="I13" s="56">
        <v>0</v>
      </c>
      <c r="J13" s="55">
        <f t="shared" si="0"/>
        <v>70</v>
      </c>
      <c r="K13" s="56">
        <f t="shared" si="1"/>
        <v>68391.9</v>
      </c>
    </row>
    <row r="14" spans="2:11" ht="15.75">
      <c r="B14" s="6"/>
      <c r="C14" s="6" t="s">
        <v>31</v>
      </c>
      <c r="D14" s="55">
        <v>7</v>
      </c>
      <c r="E14" s="56">
        <v>713.86</v>
      </c>
      <c r="F14" s="55">
        <v>0</v>
      </c>
      <c r="G14" s="56">
        <v>0</v>
      </c>
      <c r="H14" s="55">
        <v>0</v>
      </c>
      <c r="I14" s="56">
        <v>0</v>
      </c>
      <c r="J14" s="55">
        <f t="shared" si="0"/>
        <v>0</v>
      </c>
      <c r="K14" s="56">
        <f t="shared" si="1"/>
        <v>0</v>
      </c>
    </row>
    <row r="15" spans="2:11" ht="15.75">
      <c r="B15" s="6"/>
      <c r="C15" s="6" t="s">
        <v>32</v>
      </c>
      <c r="D15" s="55">
        <v>1</v>
      </c>
      <c r="E15" s="56">
        <v>101.98</v>
      </c>
      <c r="F15" s="55">
        <v>0</v>
      </c>
      <c r="G15" s="56">
        <v>0</v>
      </c>
      <c r="H15" s="55">
        <v>0</v>
      </c>
      <c r="I15" s="56">
        <v>0</v>
      </c>
      <c r="J15" s="55">
        <f t="shared" si="0"/>
        <v>0</v>
      </c>
      <c r="K15" s="56">
        <f t="shared" si="1"/>
        <v>0</v>
      </c>
    </row>
    <row r="16" spans="2:11" ht="15.75">
      <c r="B16" s="6" t="s">
        <v>8</v>
      </c>
      <c r="C16" s="6" t="s">
        <v>9</v>
      </c>
      <c r="D16" s="55">
        <v>161</v>
      </c>
      <c r="E16" s="56">
        <v>16608.79</v>
      </c>
      <c r="F16" s="55">
        <v>34</v>
      </c>
      <c r="G16" s="56">
        <v>38664.59</v>
      </c>
      <c r="H16" s="55">
        <v>0</v>
      </c>
      <c r="I16" s="56">
        <v>0</v>
      </c>
      <c r="J16" s="55">
        <f t="shared" si="0"/>
        <v>34</v>
      </c>
      <c r="K16" s="56">
        <f t="shared" si="1"/>
        <v>38664.59</v>
      </c>
    </row>
    <row r="17" spans="2:11" ht="15.75">
      <c r="B17" s="6"/>
      <c r="C17" s="6" t="s">
        <v>10</v>
      </c>
      <c r="D17" s="55">
        <v>98</v>
      </c>
      <c r="E17" s="56">
        <v>9708.24</v>
      </c>
      <c r="F17" s="55">
        <v>21</v>
      </c>
      <c r="G17" s="56">
        <v>20882.19</v>
      </c>
      <c r="H17" s="55">
        <v>0</v>
      </c>
      <c r="I17" s="56">
        <v>0</v>
      </c>
      <c r="J17" s="55">
        <f t="shared" si="0"/>
        <v>21</v>
      </c>
      <c r="K17" s="56">
        <f t="shared" si="1"/>
        <v>20882.19</v>
      </c>
    </row>
    <row r="18" spans="2:11" ht="15.75">
      <c r="B18" s="6" t="s">
        <v>11</v>
      </c>
      <c r="C18" s="6" t="s">
        <v>12</v>
      </c>
      <c r="D18" s="55">
        <v>52</v>
      </c>
      <c r="E18" s="56">
        <v>5229.52</v>
      </c>
      <c r="F18" s="55">
        <v>22</v>
      </c>
      <c r="G18" s="56">
        <v>22885.71</v>
      </c>
      <c r="H18" s="55">
        <v>0</v>
      </c>
      <c r="I18" s="56">
        <v>0</v>
      </c>
      <c r="J18" s="55">
        <f t="shared" si="0"/>
        <v>22</v>
      </c>
      <c r="K18" s="56">
        <f t="shared" si="1"/>
        <v>22885.71</v>
      </c>
    </row>
    <row r="19" spans="2:11" ht="15.75">
      <c r="B19" s="6"/>
      <c r="C19" s="6" t="s">
        <v>13</v>
      </c>
      <c r="D19" s="55">
        <v>49</v>
      </c>
      <c r="E19" s="56">
        <v>4640.3</v>
      </c>
      <c r="F19" s="55">
        <v>15</v>
      </c>
      <c r="G19" s="56">
        <v>16152.48</v>
      </c>
      <c r="H19" s="55">
        <v>0</v>
      </c>
      <c r="I19" s="56">
        <v>0</v>
      </c>
      <c r="J19" s="55">
        <f t="shared" si="0"/>
        <v>15</v>
      </c>
      <c r="K19" s="56">
        <f t="shared" si="1"/>
        <v>16152.48</v>
      </c>
    </row>
    <row r="20" spans="2:11" ht="15.75">
      <c r="B20" s="6"/>
      <c r="C20" s="6" t="s">
        <v>14</v>
      </c>
      <c r="D20" s="55">
        <v>46</v>
      </c>
      <c r="E20" s="56">
        <v>4992.74</v>
      </c>
      <c r="F20" s="55">
        <v>21</v>
      </c>
      <c r="G20" s="56">
        <v>23062.25</v>
      </c>
      <c r="H20" s="55">
        <v>0</v>
      </c>
      <c r="I20" s="56">
        <v>0</v>
      </c>
      <c r="J20" s="55">
        <f t="shared" si="0"/>
        <v>21</v>
      </c>
      <c r="K20" s="56">
        <f t="shared" si="1"/>
        <v>23062.25</v>
      </c>
    </row>
    <row r="21" spans="2:11" ht="15.75">
      <c r="B21" s="6" t="s">
        <v>15</v>
      </c>
      <c r="C21" s="6" t="s">
        <v>16</v>
      </c>
      <c r="D21" s="55">
        <v>69</v>
      </c>
      <c r="E21" s="56">
        <v>6810.03</v>
      </c>
      <c r="F21" s="55">
        <v>21</v>
      </c>
      <c r="G21" s="56">
        <v>19965.6</v>
      </c>
      <c r="H21" s="55">
        <v>0</v>
      </c>
      <c r="I21" s="56">
        <v>0</v>
      </c>
      <c r="J21" s="55">
        <f t="shared" si="0"/>
        <v>21</v>
      </c>
      <c r="K21" s="56">
        <f t="shared" si="1"/>
        <v>19965.6</v>
      </c>
    </row>
    <row r="22" spans="2:11" ht="15.75">
      <c r="B22" s="6" t="s">
        <v>17</v>
      </c>
      <c r="C22" s="6" t="s">
        <v>18</v>
      </c>
      <c r="D22" s="55">
        <v>130</v>
      </c>
      <c r="E22" s="56">
        <v>12735.34</v>
      </c>
      <c r="F22" s="55">
        <v>32</v>
      </c>
      <c r="G22" s="56">
        <v>31923.85</v>
      </c>
      <c r="H22" s="55">
        <v>0</v>
      </c>
      <c r="I22" s="56">
        <v>0</v>
      </c>
      <c r="J22" s="55">
        <f t="shared" si="0"/>
        <v>32</v>
      </c>
      <c r="K22" s="56">
        <f t="shared" si="1"/>
        <v>31923.85</v>
      </c>
    </row>
    <row r="23" spans="2:11" ht="15.75">
      <c r="B23" s="6"/>
      <c r="C23" s="6" t="s">
        <v>26</v>
      </c>
      <c r="D23" s="55">
        <v>18</v>
      </c>
      <c r="E23" s="56">
        <v>1756.69</v>
      </c>
      <c r="F23" s="55">
        <v>3</v>
      </c>
      <c r="G23" s="56">
        <v>2859.84</v>
      </c>
      <c r="H23" s="55">
        <v>0</v>
      </c>
      <c r="I23" s="56">
        <v>0</v>
      </c>
      <c r="J23" s="55">
        <f t="shared" si="0"/>
        <v>3</v>
      </c>
      <c r="K23" s="56">
        <f t="shared" si="1"/>
        <v>2859.84</v>
      </c>
    </row>
    <row r="24" spans="2:11" ht="15.75">
      <c r="B24" s="6"/>
      <c r="C24" s="6" t="s">
        <v>47</v>
      </c>
      <c r="D24" s="55">
        <v>24</v>
      </c>
      <c r="E24" s="56">
        <v>2365.28</v>
      </c>
      <c r="F24" s="55">
        <v>3</v>
      </c>
      <c r="G24" s="56">
        <v>2859.84</v>
      </c>
      <c r="H24" s="55">
        <v>0</v>
      </c>
      <c r="I24" s="56">
        <v>0</v>
      </c>
      <c r="J24" s="55">
        <f t="shared" si="0"/>
        <v>3</v>
      </c>
      <c r="K24" s="56">
        <f t="shared" si="1"/>
        <v>2859.84</v>
      </c>
    </row>
    <row r="25" spans="2:11" ht="15.75">
      <c r="B25" s="6" t="s">
        <v>19</v>
      </c>
      <c r="C25" s="6" t="s">
        <v>20</v>
      </c>
      <c r="D25" s="55">
        <v>79</v>
      </c>
      <c r="E25" s="56">
        <v>7905.07</v>
      </c>
      <c r="F25" s="55">
        <v>12</v>
      </c>
      <c r="G25" s="56">
        <v>11592</v>
      </c>
      <c r="H25" s="55">
        <v>0</v>
      </c>
      <c r="I25" s="56">
        <v>0</v>
      </c>
      <c r="J25" s="55">
        <f t="shared" si="0"/>
        <v>12</v>
      </c>
      <c r="K25" s="56">
        <f t="shared" si="1"/>
        <v>11592</v>
      </c>
    </row>
    <row r="26" spans="2:11" ht="15.75">
      <c r="B26" s="6"/>
      <c r="C26" s="6" t="s">
        <v>48</v>
      </c>
      <c r="D26" s="55">
        <v>27</v>
      </c>
      <c r="E26" s="56">
        <v>2666.88</v>
      </c>
      <c r="F26" s="55">
        <v>5</v>
      </c>
      <c r="G26" s="56">
        <v>4872.32</v>
      </c>
      <c r="H26" s="55">
        <v>0</v>
      </c>
      <c r="I26" s="56">
        <v>0</v>
      </c>
      <c r="J26" s="55">
        <f t="shared" si="0"/>
        <v>5</v>
      </c>
      <c r="K26" s="56">
        <f t="shared" si="1"/>
        <v>4872.32</v>
      </c>
    </row>
    <row r="27" spans="2:11" ht="15.75">
      <c r="B27" s="6" t="s">
        <v>35</v>
      </c>
      <c r="C27" s="6" t="s">
        <v>33</v>
      </c>
      <c r="D27" s="55">
        <v>136</v>
      </c>
      <c r="E27" s="56">
        <v>14732.14</v>
      </c>
      <c r="F27" s="55">
        <v>15</v>
      </c>
      <c r="G27" s="56">
        <v>15463.68</v>
      </c>
      <c r="H27" s="55">
        <v>2</v>
      </c>
      <c r="I27" s="56">
        <v>1643.39</v>
      </c>
      <c r="J27" s="55">
        <f t="shared" si="0"/>
        <v>17</v>
      </c>
      <c r="K27" s="56">
        <f t="shared" si="1"/>
        <v>17107.07</v>
      </c>
    </row>
    <row r="28" spans="2:11" ht="15.75">
      <c r="B28" s="6" t="s">
        <v>21</v>
      </c>
      <c r="C28" s="6" t="s">
        <v>22</v>
      </c>
      <c r="D28" s="55">
        <v>190</v>
      </c>
      <c r="E28" s="56">
        <v>18980.33</v>
      </c>
      <c r="F28" s="55">
        <v>39</v>
      </c>
      <c r="G28" s="56">
        <v>38183.84</v>
      </c>
      <c r="H28" s="55">
        <v>0</v>
      </c>
      <c r="I28" s="56">
        <v>0</v>
      </c>
      <c r="J28" s="55">
        <f t="shared" si="0"/>
        <v>39</v>
      </c>
      <c r="K28" s="56">
        <f t="shared" si="1"/>
        <v>38183.84</v>
      </c>
    </row>
    <row r="29" spans="2:11" ht="15.75">
      <c r="B29" s="6" t="s">
        <v>65</v>
      </c>
      <c r="C29" s="6" t="s">
        <v>70</v>
      </c>
      <c r="D29" s="55">
        <v>22</v>
      </c>
      <c r="E29" s="56">
        <v>2208.72</v>
      </c>
      <c r="F29" s="55">
        <v>4</v>
      </c>
      <c r="G29" s="56">
        <v>3919.04</v>
      </c>
      <c r="H29" s="55">
        <v>0</v>
      </c>
      <c r="I29" s="56">
        <v>0</v>
      </c>
      <c r="J29" s="55">
        <f t="shared" si="0"/>
        <v>4</v>
      </c>
      <c r="K29" s="56">
        <f t="shared" si="1"/>
        <v>3919.04</v>
      </c>
    </row>
    <row r="30" spans="2:11" ht="15.75">
      <c r="B30" s="6"/>
      <c r="C30" s="9" t="s">
        <v>71</v>
      </c>
      <c r="D30" s="55">
        <v>21</v>
      </c>
      <c r="E30" s="56">
        <v>2062.63</v>
      </c>
      <c r="F30" s="55">
        <v>7</v>
      </c>
      <c r="G30" s="56">
        <v>7519.68</v>
      </c>
      <c r="H30" s="55">
        <v>0</v>
      </c>
      <c r="I30" s="56">
        <v>0</v>
      </c>
      <c r="J30" s="55">
        <f t="shared" si="0"/>
        <v>7</v>
      </c>
      <c r="K30" s="56">
        <f t="shared" si="1"/>
        <v>7519.68</v>
      </c>
    </row>
    <row r="31" spans="2:11" ht="15.75">
      <c r="B31" s="6" t="s">
        <v>23</v>
      </c>
      <c r="C31" s="6" t="s">
        <v>24</v>
      </c>
      <c r="D31" s="55">
        <v>56</v>
      </c>
      <c r="E31" s="56">
        <v>5523.36</v>
      </c>
      <c r="F31" s="55">
        <v>9</v>
      </c>
      <c r="G31" s="56">
        <v>8579.52</v>
      </c>
      <c r="H31" s="55">
        <v>0</v>
      </c>
      <c r="I31" s="56">
        <v>0</v>
      </c>
      <c r="J31" s="55">
        <f t="shared" si="0"/>
        <v>9</v>
      </c>
      <c r="K31" s="56">
        <f t="shared" si="1"/>
        <v>8579.52</v>
      </c>
    </row>
    <row r="32" spans="2:11" ht="15.75" customHeight="1">
      <c r="B32" s="6"/>
      <c r="C32" s="6" t="s">
        <v>34</v>
      </c>
      <c r="D32" s="55">
        <v>14</v>
      </c>
      <c r="E32" s="56">
        <v>1404.29</v>
      </c>
      <c r="F32" s="55">
        <v>2</v>
      </c>
      <c r="G32" s="56">
        <v>1853.28</v>
      </c>
      <c r="H32" s="55">
        <v>0</v>
      </c>
      <c r="I32" s="56">
        <v>0</v>
      </c>
      <c r="J32" s="55">
        <f t="shared" si="0"/>
        <v>2</v>
      </c>
      <c r="K32" s="56">
        <f t="shared" si="1"/>
        <v>1853.28</v>
      </c>
    </row>
    <row r="33" spans="2:11" ht="15.75">
      <c r="B33" s="103" t="s">
        <v>25</v>
      </c>
      <c r="C33" s="103"/>
      <c r="D33" s="60">
        <f aca="true" t="shared" si="2" ref="D33:I33">SUM(D8:D32)</f>
        <v>2288</v>
      </c>
      <c r="E33" s="50">
        <f t="shared" si="2"/>
        <v>227813.40999999997</v>
      </c>
      <c r="F33" s="60">
        <f t="shared" si="2"/>
        <v>593</v>
      </c>
      <c r="G33" s="50">
        <f t="shared" si="2"/>
        <v>611810.1000000001</v>
      </c>
      <c r="H33" s="96">
        <f t="shared" si="2"/>
        <v>2</v>
      </c>
      <c r="I33" s="97">
        <f t="shared" si="2"/>
        <v>1643.39</v>
      </c>
      <c r="J33" s="96">
        <f t="shared" si="0"/>
        <v>595</v>
      </c>
      <c r="K33" s="97">
        <f t="shared" si="1"/>
        <v>613453.4900000001</v>
      </c>
    </row>
    <row r="34" spans="4:7" ht="15.75">
      <c r="D34" s="4"/>
      <c r="E34" s="4"/>
      <c r="F34" s="4"/>
      <c r="G34" s="4"/>
    </row>
    <row r="35" spans="4:7" ht="15.75">
      <c r="D35" s="4"/>
      <c r="E35" s="11"/>
      <c r="F35" s="4"/>
      <c r="G35" s="12"/>
    </row>
    <row r="36" spans="4:12" ht="15.75">
      <c r="D36" s="4"/>
      <c r="E36" s="4"/>
      <c r="F36" s="4"/>
      <c r="G36" s="4"/>
      <c r="L36" s="8"/>
    </row>
    <row r="37" spans="3:10" ht="15.75">
      <c r="C37" s="3"/>
      <c r="J37" s="2"/>
    </row>
  </sheetData>
  <sheetProtection/>
  <mergeCells count="8">
    <mergeCell ref="B2:K2"/>
    <mergeCell ref="B5:C7"/>
    <mergeCell ref="D5:E6"/>
    <mergeCell ref="B33:C33"/>
    <mergeCell ref="F5:K5"/>
    <mergeCell ref="F6:G6"/>
    <mergeCell ref="H6:I6"/>
    <mergeCell ref="J6:K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Q15" sqref="Q15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8.25" customHeight="1"/>
    <row r="4" ht="7.5" customHeight="1"/>
    <row r="5" spans="1:12" ht="13.5" customHeight="1">
      <c r="A5" s="104" t="s">
        <v>76</v>
      </c>
      <c r="B5" s="104"/>
      <c r="C5" s="114" t="s">
        <v>73</v>
      </c>
      <c r="D5" s="114"/>
      <c r="E5" s="115" t="s">
        <v>77</v>
      </c>
      <c r="F5" s="116"/>
      <c r="G5" s="115" t="s">
        <v>78</v>
      </c>
      <c r="H5" s="116"/>
      <c r="I5" s="115" t="s">
        <v>82</v>
      </c>
      <c r="J5" s="116"/>
      <c r="K5" s="115" t="s">
        <v>74</v>
      </c>
      <c r="L5" s="116"/>
    </row>
    <row r="6" spans="1:12" ht="45.75" customHeight="1">
      <c r="A6" s="104"/>
      <c r="B6" s="104"/>
      <c r="C6" s="114"/>
      <c r="D6" s="114"/>
      <c r="E6" s="117"/>
      <c r="F6" s="118"/>
      <c r="G6" s="117"/>
      <c r="H6" s="118"/>
      <c r="I6" s="117"/>
      <c r="J6" s="118"/>
      <c r="K6" s="117"/>
      <c r="L6" s="118"/>
    </row>
    <row r="7" spans="1:12" ht="17.25" customHeight="1">
      <c r="A7" s="104"/>
      <c r="B7" s="104"/>
      <c r="C7" s="7" t="s">
        <v>4</v>
      </c>
      <c r="D7" s="7" t="s">
        <v>2</v>
      </c>
      <c r="E7" s="71" t="s">
        <v>4</v>
      </c>
      <c r="F7" s="71" t="s">
        <v>2</v>
      </c>
      <c r="G7" s="71" t="s">
        <v>4</v>
      </c>
      <c r="H7" s="71" t="s">
        <v>2</v>
      </c>
      <c r="I7" s="71" t="s">
        <v>4</v>
      </c>
      <c r="J7" s="71" t="s">
        <v>2</v>
      </c>
      <c r="K7" s="71" t="s">
        <v>4</v>
      </c>
      <c r="L7" s="71" t="s">
        <v>2</v>
      </c>
    </row>
    <row r="8" spans="1:12" ht="15.75">
      <c r="A8" s="25" t="s">
        <v>5</v>
      </c>
      <c r="B8" s="25" t="s">
        <v>6</v>
      </c>
      <c r="C8" s="28">
        <v>0</v>
      </c>
      <c r="D8" s="29">
        <v>0</v>
      </c>
      <c r="E8" s="82">
        <v>52</v>
      </c>
      <c r="F8" s="73">
        <v>13940.84</v>
      </c>
      <c r="G8" s="82">
        <v>52</v>
      </c>
      <c r="H8" s="73">
        <v>3594.92</v>
      </c>
      <c r="I8" s="55">
        <v>3304</v>
      </c>
      <c r="J8" s="56">
        <v>814674.58</v>
      </c>
      <c r="K8" s="55">
        <v>799</v>
      </c>
      <c r="L8" s="56">
        <v>216396.61</v>
      </c>
    </row>
    <row r="9" spans="1:12" ht="15.75">
      <c r="A9" s="25"/>
      <c r="B9" s="25" t="s">
        <v>68</v>
      </c>
      <c r="C9" s="28">
        <v>0</v>
      </c>
      <c r="D9" s="29">
        <v>0</v>
      </c>
      <c r="E9" s="82">
        <v>6</v>
      </c>
      <c r="F9" s="73">
        <v>1576.48</v>
      </c>
      <c r="G9" s="82">
        <v>6</v>
      </c>
      <c r="H9" s="73">
        <v>406.53</v>
      </c>
      <c r="I9" s="55">
        <v>411</v>
      </c>
      <c r="J9" s="56">
        <v>93445.16</v>
      </c>
      <c r="K9" s="55">
        <v>68</v>
      </c>
      <c r="L9" s="56">
        <v>18180.65</v>
      </c>
    </row>
    <row r="10" spans="1:12" ht="15.75">
      <c r="A10" s="25"/>
      <c r="B10" s="25" t="s">
        <v>69</v>
      </c>
      <c r="C10" s="28">
        <v>0</v>
      </c>
      <c r="D10" s="29">
        <v>0</v>
      </c>
      <c r="E10" s="82">
        <v>3</v>
      </c>
      <c r="F10" s="73">
        <v>792</v>
      </c>
      <c r="G10" s="82">
        <v>3</v>
      </c>
      <c r="H10" s="73">
        <v>204.24</v>
      </c>
      <c r="I10" s="55">
        <v>598</v>
      </c>
      <c r="J10" s="56">
        <v>119856</v>
      </c>
      <c r="K10" s="55">
        <v>81</v>
      </c>
      <c r="L10" s="61">
        <v>21418.3</v>
      </c>
    </row>
    <row r="11" spans="1:12" ht="15.75">
      <c r="A11" s="25" t="s">
        <v>66</v>
      </c>
      <c r="B11" s="25" t="s">
        <v>67</v>
      </c>
      <c r="C11" s="28">
        <v>0</v>
      </c>
      <c r="D11" s="29">
        <v>0</v>
      </c>
      <c r="E11" s="82">
        <v>8</v>
      </c>
      <c r="F11" s="73">
        <v>2329</v>
      </c>
      <c r="G11" s="82">
        <v>8</v>
      </c>
      <c r="H11" s="73">
        <v>600.57</v>
      </c>
      <c r="I11" s="55">
        <v>513</v>
      </c>
      <c r="J11" s="56">
        <v>123120</v>
      </c>
      <c r="K11" s="57">
        <v>80</v>
      </c>
      <c r="L11" s="56">
        <v>21169.25</v>
      </c>
    </row>
    <row r="12" spans="1:12" ht="15.75">
      <c r="A12" s="25" t="s">
        <v>45</v>
      </c>
      <c r="B12" s="25" t="s">
        <v>7</v>
      </c>
      <c r="C12" s="28">
        <v>0</v>
      </c>
      <c r="D12" s="29">
        <v>0</v>
      </c>
      <c r="E12" s="82">
        <v>3</v>
      </c>
      <c r="F12" s="73">
        <v>936</v>
      </c>
      <c r="G12" s="82">
        <v>3</v>
      </c>
      <c r="H12" s="73">
        <v>241.36</v>
      </c>
      <c r="I12" s="55">
        <v>511</v>
      </c>
      <c r="J12" s="56">
        <v>155424</v>
      </c>
      <c r="K12" s="55">
        <v>85</v>
      </c>
      <c r="L12" s="56">
        <v>21916.4</v>
      </c>
    </row>
    <row r="13" spans="1:12" ht="15.75">
      <c r="A13" s="25" t="s">
        <v>29</v>
      </c>
      <c r="B13" s="25" t="s">
        <v>30</v>
      </c>
      <c r="C13" s="28">
        <v>0</v>
      </c>
      <c r="D13" s="29">
        <v>0</v>
      </c>
      <c r="E13" s="82">
        <v>19</v>
      </c>
      <c r="F13" s="73">
        <v>4484.16</v>
      </c>
      <c r="G13" s="82">
        <v>19</v>
      </c>
      <c r="H13" s="73">
        <v>1156.35</v>
      </c>
      <c r="I13" s="55">
        <v>1982</v>
      </c>
      <c r="J13" s="56">
        <v>485061.68</v>
      </c>
      <c r="K13" s="55">
        <v>316</v>
      </c>
      <c r="L13" s="56">
        <v>83680.8</v>
      </c>
    </row>
    <row r="14" spans="1:12" ht="15.75">
      <c r="A14" s="25"/>
      <c r="B14" s="25" t="s">
        <v>31</v>
      </c>
      <c r="C14" s="28">
        <v>0</v>
      </c>
      <c r="D14" s="29">
        <v>0</v>
      </c>
      <c r="E14" s="82">
        <v>0</v>
      </c>
      <c r="F14" s="73">
        <v>0</v>
      </c>
      <c r="G14" s="82">
        <v>0</v>
      </c>
      <c r="H14" s="73">
        <v>0</v>
      </c>
      <c r="I14" s="55">
        <v>87</v>
      </c>
      <c r="J14" s="56">
        <v>23184</v>
      </c>
      <c r="K14" s="55">
        <v>10</v>
      </c>
      <c r="L14" s="56">
        <v>2490.5</v>
      </c>
    </row>
    <row r="15" spans="1:12" ht="15.75">
      <c r="A15" s="25"/>
      <c r="B15" s="25" t="s">
        <v>32</v>
      </c>
      <c r="C15" s="28">
        <v>0</v>
      </c>
      <c r="D15" s="29">
        <v>0</v>
      </c>
      <c r="E15" s="82">
        <v>0</v>
      </c>
      <c r="F15" s="73">
        <v>0</v>
      </c>
      <c r="G15" s="82">
        <v>0</v>
      </c>
      <c r="H15" s="73">
        <v>0</v>
      </c>
      <c r="I15" s="55">
        <v>74</v>
      </c>
      <c r="J15" s="56">
        <v>18960</v>
      </c>
      <c r="K15" s="55">
        <v>6</v>
      </c>
      <c r="L15" s="56">
        <v>1494.3</v>
      </c>
    </row>
    <row r="16" spans="1:12" ht="15.75">
      <c r="A16" s="25" t="s">
        <v>8</v>
      </c>
      <c r="B16" s="25" t="s">
        <v>9</v>
      </c>
      <c r="C16" s="28">
        <v>0</v>
      </c>
      <c r="D16" s="29">
        <v>0</v>
      </c>
      <c r="E16" s="82">
        <v>10</v>
      </c>
      <c r="F16" s="73">
        <v>2786</v>
      </c>
      <c r="G16" s="82">
        <v>10</v>
      </c>
      <c r="H16" s="73">
        <v>718.42</v>
      </c>
      <c r="I16" s="55">
        <v>654</v>
      </c>
      <c r="J16" s="56">
        <v>165696</v>
      </c>
      <c r="K16" s="55">
        <v>185</v>
      </c>
      <c r="L16" s="56">
        <v>50806.2</v>
      </c>
    </row>
    <row r="17" spans="1:12" ht="15.75">
      <c r="A17" s="25"/>
      <c r="B17" s="25" t="s">
        <v>10</v>
      </c>
      <c r="C17" s="28">
        <v>0</v>
      </c>
      <c r="D17" s="29">
        <v>0</v>
      </c>
      <c r="E17" s="82">
        <v>3</v>
      </c>
      <c r="F17" s="73">
        <v>722</v>
      </c>
      <c r="G17" s="82">
        <v>4</v>
      </c>
      <c r="H17" s="73">
        <v>235.95</v>
      </c>
      <c r="I17" s="55">
        <v>345</v>
      </c>
      <c r="J17" s="56">
        <v>84816</v>
      </c>
      <c r="K17" s="55">
        <v>92</v>
      </c>
      <c r="L17" s="56">
        <v>24905</v>
      </c>
    </row>
    <row r="18" spans="1:12" ht="15.75">
      <c r="A18" s="25" t="s">
        <v>11</v>
      </c>
      <c r="B18" s="25" t="s">
        <v>12</v>
      </c>
      <c r="C18" s="28">
        <v>0</v>
      </c>
      <c r="D18" s="29">
        <v>0</v>
      </c>
      <c r="E18" s="82">
        <v>8</v>
      </c>
      <c r="F18" s="73">
        <v>2258</v>
      </c>
      <c r="G18" s="82">
        <v>8</v>
      </c>
      <c r="H18" s="73">
        <v>582.26</v>
      </c>
      <c r="I18" s="55">
        <v>326</v>
      </c>
      <c r="J18" s="56">
        <v>90384</v>
      </c>
      <c r="K18" s="55">
        <v>64</v>
      </c>
      <c r="L18" s="56">
        <v>17361.2</v>
      </c>
    </row>
    <row r="19" spans="1:12" ht="15.75">
      <c r="A19" s="25"/>
      <c r="B19" s="25" t="s">
        <v>13</v>
      </c>
      <c r="C19" s="28">
        <v>0</v>
      </c>
      <c r="D19" s="29">
        <v>0</v>
      </c>
      <c r="E19" s="82">
        <v>8</v>
      </c>
      <c r="F19" s="73">
        <v>2042</v>
      </c>
      <c r="G19" s="82">
        <v>8</v>
      </c>
      <c r="H19" s="73">
        <v>526.58</v>
      </c>
      <c r="I19" s="55">
        <v>127</v>
      </c>
      <c r="J19" s="56">
        <v>35472</v>
      </c>
      <c r="K19" s="55">
        <v>37</v>
      </c>
      <c r="L19" s="56">
        <v>10460.1</v>
      </c>
    </row>
    <row r="20" spans="1:12" ht="15.75">
      <c r="A20" s="25"/>
      <c r="B20" s="25" t="s">
        <v>14</v>
      </c>
      <c r="C20" s="28">
        <v>0</v>
      </c>
      <c r="D20" s="29">
        <v>0</v>
      </c>
      <c r="E20" s="82">
        <v>5</v>
      </c>
      <c r="F20" s="73">
        <v>1393</v>
      </c>
      <c r="G20" s="82">
        <v>5</v>
      </c>
      <c r="H20" s="73">
        <v>359.21</v>
      </c>
      <c r="I20" s="55">
        <v>214</v>
      </c>
      <c r="J20" s="56">
        <v>63408</v>
      </c>
      <c r="K20" s="55">
        <v>77</v>
      </c>
      <c r="L20" s="56">
        <v>20422.1</v>
      </c>
    </row>
    <row r="21" spans="1:12" ht="15.75">
      <c r="A21" s="25" t="s">
        <v>15</v>
      </c>
      <c r="B21" s="25" t="s">
        <v>16</v>
      </c>
      <c r="C21" s="28">
        <v>0</v>
      </c>
      <c r="D21" s="29">
        <v>0</v>
      </c>
      <c r="E21" s="82">
        <v>7</v>
      </c>
      <c r="F21" s="73">
        <v>1779</v>
      </c>
      <c r="G21" s="82">
        <v>7</v>
      </c>
      <c r="H21" s="73">
        <v>458.75</v>
      </c>
      <c r="I21" s="55">
        <v>392</v>
      </c>
      <c r="J21" s="56">
        <v>113856</v>
      </c>
      <c r="K21" s="55">
        <v>125</v>
      </c>
      <c r="L21" s="56">
        <v>31878.4</v>
      </c>
    </row>
    <row r="22" spans="1:12" ht="15.75">
      <c r="A22" s="25" t="s">
        <v>17</v>
      </c>
      <c r="B22" s="25" t="s">
        <v>18</v>
      </c>
      <c r="C22" s="28">
        <v>0</v>
      </c>
      <c r="D22" s="29">
        <v>0</v>
      </c>
      <c r="E22" s="82">
        <v>9</v>
      </c>
      <c r="F22" s="73">
        <v>2235</v>
      </c>
      <c r="G22" s="82">
        <v>9</v>
      </c>
      <c r="H22" s="73">
        <v>576.35</v>
      </c>
      <c r="I22" s="55">
        <v>889</v>
      </c>
      <c r="J22" s="56">
        <v>211488</v>
      </c>
      <c r="K22" s="55">
        <v>104</v>
      </c>
      <c r="L22" s="56">
        <v>27146.45</v>
      </c>
    </row>
    <row r="23" spans="1:12" ht="15.75">
      <c r="A23" s="25"/>
      <c r="B23" s="25" t="s">
        <v>26</v>
      </c>
      <c r="C23" s="28">
        <v>0</v>
      </c>
      <c r="D23" s="29">
        <v>0</v>
      </c>
      <c r="E23" s="82">
        <v>1</v>
      </c>
      <c r="F23" s="73">
        <v>264</v>
      </c>
      <c r="G23" s="82">
        <v>1</v>
      </c>
      <c r="H23" s="73">
        <v>68.08</v>
      </c>
      <c r="I23" s="55">
        <v>140</v>
      </c>
      <c r="J23" s="56">
        <v>32928</v>
      </c>
      <c r="K23" s="55">
        <v>17</v>
      </c>
      <c r="L23" s="56">
        <v>4731.95</v>
      </c>
    </row>
    <row r="24" spans="1:12" ht="15.75">
      <c r="A24" s="25"/>
      <c r="B24" s="25" t="s">
        <v>47</v>
      </c>
      <c r="C24" s="28">
        <v>0</v>
      </c>
      <c r="D24" s="29">
        <v>0</v>
      </c>
      <c r="E24" s="82">
        <v>1</v>
      </c>
      <c r="F24" s="73">
        <v>336</v>
      </c>
      <c r="G24" s="82">
        <v>1</v>
      </c>
      <c r="H24" s="73">
        <v>86.64</v>
      </c>
      <c r="I24" s="55">
        <v>175</v>
      </c>
      <c r="J24" s="56">
        <v>35472</v>
      </c>
      <c r="K24" s="55">
        <v>20</v>
      </c>
      <c r="L24" s="56">
        <v>5230.05</v>
      </c>
    </row>
    <row r="25" spans="1:12" ht="15.75">
      <c r="A25" s="25" t="s">
        <v>19</v>
      </c>
      <c r="B25" s="25" t="s">
        <v>20</v>
      </c>
      <c r="C25" s="28">
        <v>0</v>
      </c>
      <c r="D25" s="29">
        <v>0</v>
      </c>
      <c r="E25" s="82">
        <v>1</v>
      </c>
      <c r="F25" s="73">
        <v>336</v>
      </c>
      <c r="G25" s="82">
        <v>1</v>
      </c>
      <c r="H25" s="73">
        <v>68.08</v>
      </c>
      <c r="I25" s="55">
        <v>316</v>
      </c>
      <c r="J25" s="56">
        <v>69445.16</v>
      </c>
      <c r="K25" s="55">
        <v>60</v>
      </c>
      <c r="L25" s="56">
        <v>16188.25</v>
      </c>
    </row>
    <row r="26" spans="1:12" ht="15.75">
      <c r="A26" s="25"/>
      <c r="B26" s="25" t="s">
        <v>48</v>
      </c>
      <c r="C26" s="28">
        <v>0</v>
      </c>
      <c r="D26" s="29">
        <v>0</v>
      </c>
      <c r="E26" s="82">
        <v>0</v>
      </c>
      <c r="F26" s="73">
        <v>0</v>
      </c>
      <c r="G26" s="82">
        <v>0</v>
      </c>
      <c r="H26" s="73">
        <v>0</v>
      </c>
      <c r="I26" s="55">
        <v>90</v>
      </c>
      <c r="J26" s="56">
        <v>18720</v>
      </c>
      <c r="K26" s="55">
        <v>25</v>
      </c>
      <c r="L26" s="56">
        <v>6475.3</v>
      </c>
    </row>
    <row r="27" spans="1:12" ht="15.75">
      <c r="A27" s="25" t="s">
        <v>35</v>
      </c>
      <c r="B27" s="25" t="s">
        <v>33</v>
      </c>
      <c r="C27" s="28">
        <v>0</v>
      </c>
      <c r="D27" s="29">
        <v>0</v>
      </c>
      <c r="E27" s="82">
        <v>3</v>
      </c>
      <c r="F27" s="73">
        <v>722</v>
      </c>
      <c r="G27" s="82">
        <v>4</v>
      </c>
      <c r="H27" s="73">
        <v>235.95</v>
      </c>
      <c r="I27" s="55">
        <v>964</v>
      </c>
      <c r="J27" s="56">
        <v>223392</v>
      </c>
      <c r="K27" s="55">
        <v>146</v>
      </c>
      <c r="L27" s="56">
        <v>38353.7</v>
      </c>
    </row>
    <row r="28" spans="1:12" ht="15.75">
      <c r="A28" s="25" t="s">
        <v>21</v>
      </c>
      <c r="B28" s="25" t="s">
        <v>22</v>
      </c>
      <c r="C28" s="28">
        <v>0</v>
      </c>
      <c r="D28" s="29">
        <v>0</v>
      </c>
      <c r="E28" s="82">
        <v>7</v>
      </c>
      <c r="F28" s="73">
        <v>1564</v>
      </c>
      <c r="G28" s="82">
        <v>9</v>
      </c>
      <c r="H28" s="73">
        <v>3171.46</v>
      </c>
      <c r="I28" s="55">
        <v>2176</v>
      </c>
      <c r="J28" s="56">
        <v>518516.13</v>
      </c>
      <c r="K28" s="55">
        <v>265</v>
      </c>
      <c r="L28" s="56">
        <v>74114.99</v>
      </c>
    </row>
    <row r="29" spans="1:12" ht="15.75">
      <c r="A29" s="25" t="s">
        <v>65</v>
      </c>
      <c r="B29" s="25" t="s">
        <v>70</v>
      </c>
      <c r="C29" s="28">
        <v>0</v>
      </c>
      <c r="D29" s="29">
        <v>0</v>
      </c>
      <c r="E29" s="82">
        <v>7</v>
      </c>
      <c r="F29" s="73">
        <v>2064</v>
      </c>
      <c r="G29" s="82">
        <v>7</v>
      </c>
      <c r="H29" s="73">
        <v>532.24</v>
      </c>
      <c r="I29" s="55">
        <v>317</v>
      </c>
      <c r="J29" s="56">
        <v>73536</v>
      </c>
      <c r="K29" s="55">
        <v>51</v>
      </c>
      <c r="L29" s="56">
        <v>12950.6</v>
      </c>
    </row>
    <row r="30" spans="1:12" ht="15.75">
      <c r="A30" s="25"/>
      <c r="B30" s="26" t="s">
        <v>71</v>
      </c>
      <c r="C30" s="28">
        <v>0</v>
      </c>
      <c r="D30" s="29">
        <v>0</v>
      </c>
      <c r="E30" s="82">
        <v>2</v>
      </c>
      <c r="F30" s="73">
        <v>457</v>
      </c>
      <c r="G30" s="82">
        <v>2</v>
      </c>
      <c r="H30" s="73">
        <v>117.85</v>
      </c>
      <c r="I30" s="55">
        <v>230</v>
      </c>
      <c r="J30" s="56">
        <v>55392</v>
      </c>
      <c r="K30" s="55">
        <v>37</v>
      </c>
      <c r="L30" s="56">
        <v>9214.85</v>
      </c>
    </row>
    <row r="31" spans="1:12" ht="15.75">
      <c r="A31" s="25" t="s">
        <v>23</v>
      </c>
      <c r="B31" s="25" t="s">
        <v>24</v>
      </c>
      <c r="C31" s="28">
        <v>0</v>
      </c>
      <c r="D31" s="29">
        <v>0</v>
      </c>
      <c r="E31" s="82">
        <v>2</v>
      </c>
      <c r="F31" s="73">
        <v>529</v>
      </c>
      <c r="G31" s="82">
        <v>2</v>
      </c>
      <c r="H31" s="73">
        <v>136.41</v>
      </c>
      <c r="I31" s="55">
        <v>602</v>
      </c>
      <c r="J31" s="56">
        <v>137232</v>
      </c>
      <c r="K31" s="55">
        <v>117</v>
      </c>
      <c r="L31" s="56">
        <v>30135.05</v>
      </c>
    </row>
    <row r="32" spans="1:12" ht="15.75" customHeight="1">
      <c r="A32" s="25"/>
      <c r="B32" s="25" t="s">
        <v>34</v>
      </c>
      <c r="C32" s="28">
        <v>0</v>
      </c>
      <c r="D32" s="29">
        <v>0</v>
      </c>
      <c r="E32" s="98">
        <v>0</v>
      </c>
      <c r="F32" s="99">
        <v>0</v>
      </c>
      <c r="G32" s="98">
        <v>0</v>
      </c>
      <c r="H32" s="99">
        <v>0</v>
      </c>
      <c r="I32" s="58">
        <v>98</v>
      </c>
      <c r="J32" s="59">
        <v>28752</v>
      </c>
      <c r="K32" s="58">
        <v>13</v>
      </c>
      <c r="L32" s="59">
        <v>3486.7</v>
      </c>
    </row>
    <row r="33" spans="1:12" ht="15.75">
      <c r="A33" s="103" t="s">
        <v>25</v>
      </c>
      <c r="B33" s="103"/>
      <c r="C33" s="10">
        <f aca="true" t="shared" si="0" ref="C33:L33">SUM(C8:C32)</f>
        <v>0</v>
      </c>
      <c r="D33" s="17">
        <f t="shared" si="0"/>
        <v>0</v>
      </c>
      <c r="E33" s="60">
        <f>SUM(E8:E32)</f>
        <v>165</v>
      </c>
      <c r="F33" s="50">
        <f>SUM(F8:F32)</f>
        <v>43545.479999999996</v>
      </c>
      <c r="G33" s="60">
        <f t="shared" si="0"/>
        <v>169</v>
      </c>
      <c r="H33" s="50">
        <f t="shared" si="0"/>
        <v>14078.2</v>
      </c>
      <c r="I33" s="60">
        <f>SUM(I8:I32)</f>
        <v>15535</v>
      </c>
      <c r="J33" s="50">
        <f>SUM(J8:J32)</f>
        <v>3792230.71</v>
      </c>
      <c r="K33" s="60">
        <f t="shared" si="0"/>
        <v>2880</v>
      </c>
      <c r="L33" s="50">
        <f t="shared" si="0"/>
        <v>770607.6999999998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11"/>
      <c r="E35" s="11"/>
      <c r="F35" s="11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13"/>
      <c r="I41" s="13"/>
      <c r="J41" s="13"/>
      <c r="K41" s="13"/>
      <c r="L41" s="13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R8" sqref="R8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16.5" thickBot="1"/>
    <row r="3" spans="1:11" ht="54">
      <c r="A3" s="31" t="s">
        <v>51</v>
      </c>
      <c r="B3" s="32" t="s">
        <v>52</v>
      </c>
      <c r="C3" s="33" t="s">
        <v>53</v>
      </c>
      <c r="D3" s="34" t="s">
        <v>54</v>
      </c>
      <c r="E3" s="136" t="s">
        <v>55</v>
      </c>
      <c r="F3" s="137"/>
      <c r="G3" s="35" t="s">
        <v>56</v>
      </c>
      <c r="H3" s="14"/>
      <c r="I3" s="14"/>
      <c r="J3" s="63" t="s">
        <v>57</v>
      </c>
      <c r="K3" s="36" t="s">
        <v>58</v>
      </c>
    </row>
    <row r="4" spans="1:11" ht="18">
      <c r="A4" s="132">
        <v>1</v>
      </c>
      <c r="B4" s="133">
        <v>4211</v>
      </c>
      <c r="C4" s="134" t="s">
        <v>41</v>
      </c>
      <c r="D4" s="37"/>
      <c r="E4" s="129">
        <f>'I '!C32</f>
        <v>5936</v>
      </c>
      <c r="F4" s="129">
        <f>'I '!D32</f>
        <v>11947</v>
      </c>
      <c r="G4" s="135">
        <f>'I '!E32</f>
        <v>685634.9199999999</v>
      </c>
      <c r="H4" s="38"/>
      <c r="I4" s="39"/>
      <c r="J4" s="105" t="s">
        <v>102</v>
      </c>
      <c r="K4" s="123" t="s">
        <v>104</v>
      </c>
    </row>
    <row r="5" spans="1:11" ht="18">
      <c r="A5" s="132"/>
      <c r="B5" s="133"/>
      <c r="C5" s="134"/>
      <c r="D5" s="16">
        <v>18567</v>
      </c>
      <c r="E5" s="130"/>
      <c r="F5" s="130"/>
      <c r="G5" s="135"/>
      <c r="H5" s="38"/>
      <c r="I5" s="39"/>
      <c r="J5" s="105"/>
      <c r="K5" s="124"/>
    </row>
    <row r="6" spans="1:11" ht="18">
      <c r="A6" s="132">
        <v>2</v>
      </c>
      <c r="B6" s="133">
        <v>4211</v>
      </c>
      <c r="C6" s="134" t="s">
        <v>86</v>
      </c>
      <c r="D6" s="16"/>
      <c r="E6" s="139">
        <f>'I '!F32</f>
        <v>65843</v>
      </c>
      <c r="F6" s="139">
        <f>'I '!G32</f>
        <v>117207</v>
      </c>
      <c r="G6" s="140">
        <f>'I '!H32</f>
        <v>3647610</v>
      </c>
      <c r="H6" s="38"/>
      <c r="I6" s="39"/>
      <c r="J6" s="105" t="s">
        <v>102</v>
      </c>
      <c r="K6" s="123" t="s">
        <v>104</v>
      </c>
    </row>
    <row r="7" spans="1:11" ht="18">
      <c r="A7" s="132"/>
      <c r="B7" s="133"/>
      <c r="C7" s="134"/>
      <c r="D7" s="16"/>
      <c r="E7" s="139"/>
      <c r="F7" s="139"/>
      <c r="G7" s="140"/>
      <c r="H7" s="38"/>
      <c r="I7" s="39"/>
      <c r="J7" s="105"/>
      <c r="K7" s="124"/>
    </row>
    <row r="8" spans="1:11" ht="18">
      <c r="A8" s="132">
        <v>3</v>
      </c>
      <c r="B8" s="133">
        <v>4213</v>
      </c>
      <c r="C8" s="134" t="s">
        <v>39</v>
      </c>
      <c r="D8" s="16"/>
      <c r="E8" s="125">
        <f>'I '!I32</f>
        <v>6000</v>
      </c>
      <c r="F8" s="125">
        <f>'I '!J32</f>
        <v>20288</v>
      </c>
      <c r="G8" s="122">
        <f>'I '!K32</f>
        <v>740795.4100000001</v>
      </c>
      <c r="H8" s="38"/>
      <c r="I8" s="39"/>
      <c r="J8" s="105" t="s">
        <v>102</v>
      </c>
      <c r="K8" s="123" t="s">
        <v>104</v>
      </c>
    </row>
    <row r="9" spans="1:11" ht="18">
      <c r="A9" s="132"/>
      <c r="B9" s="133"/>
      <c r="C9" s="134"/>
      <c r="D9" s="16">
        <v>39030</v>
      </c>
      <c r="E9" s="125"/>
      <c r="F9" s="125"/>
      <c r="G9" s="122"/>
      <c r="H9" s="127"/>
      <c r="I9" s="39"/>
      <c r="J9" s="105"/>
      <c r="K9" s="124"/>
    </row>
    <row r="10" spans="1:11" ht="18">
      <c r="A10" s="45">
        <v>4</v>
      </c>
      <c r="B10" s="46">
        <v>4213</v>
      </c>
      <c r="C10" s="15" t="s">
        <v>59</v>
      </c>
      <c r="D10" s="16"/>
      <c r="E10" s="125">
        <f>' II'!L31</f>
        <v>56</v>
      </c>
      <c r="F10" s="125"/>
      <c r="G10" s="64">
        <f>' II'!M31</f>
        <v>24608.25</v>
      </c>
      <c r="H10" s="127"/>
      <c r="I10" s="39"/>
      <c r="J10" s="67" t="s">
        <v>102</v>
      </c>
      <c r="K10" s="62" t="s">
        <v>104</v>
      </c>
    </row>
    <row r="11" spans="1:11" ht="36">
      <c r="A11" s="45">
        <v>5</v>
      </c>
      <c r="B11" s="46">
        <v>4215</v>
      </c>
      <c r="C11" s="15" t="s">
        <v>60</v>
      </c>
      <c r="D11" s="16"/>
      <c r="E11" s="125">
        <f>' II'!D31</f>
        <v>2904</v>
      </c>
      <c r="F11" s="125"/>
      <c r="G11" s="27">
        <f>' II'!F31</f>
        <v>686715.2</v>
      </c>
      <c r="H11" s="127"/>
      <c r="I11" s="40"/>
      <c r="J11" s="67" t="s">
        <v>102</v>
      </c>
      <c r="K11" s="62" t="s">
        <v>104</v>
      </c>
    </row>
    <row r="12" spans="1:11" ht="36.75">
      <c r="A12" s="45">
        <v>6</v>
      </c>
      <c r="B12" s="46">
        <v>4215</v>
      </c>
      <c r="C12" s="15" t="s">
        <v>61</v>
      </c>
      <c r="D12" s="16"/>
      <c r="E12" s="125">
        <f>' II'!G31</f>
        <v>152</v>
      </c>
      <c r="F12" s="125"/>
      <c r="G12" s="27">
        <f>' II'!I31</f>
        <v>13038.33</v>
      </c>
      <c r="H12" s="65"/>
      <c r="I12" s="40"/>
      <c r="J12" s="67" t="s">
        <v>102</v>
      </c>
      <c r="K12" s="62" t="s">
        <v>104</v>
      </c>
    </row>
    <row r="13" spans="1:11" ht="18">
      <c r="A13" s="45">
        <v>7</v>
      </c>
      <c r="B13" s="46">
        <v>4214</v>
      </c>
      <c r="C13" s="15" t="s">
        <v>62</v>
      </c>
      <c r="D13" s="16">
        <v>5836</v>
      </c>
      <c r="E13" s="125">
        <f>'III '!D33</f>
        <v>2288</v>
      </c>
      <c r="F13" s="125"/>
      <c r="G13" s="126">
        <f>'III '!E33</f>
        <v>227813.40999999997</v>
      </c>
      <c r="H13" s="126"/>
      <c r="I13" s="39"/>
      <c r="J13" s="67" t="s">
        <v>102</v>
      </c>
      <c r="K13" s="62" t="s">
        <v>104</v>
      </c>
    </row>
    <row r="14" spans="1:12" ht="18">
      <c r="A14" s="45">
        <v>8</v>
      </c>
      <c r="B14" s="46">
        <v>4214</v>
      </c>
      <c r="C14" s="15" t="s">
        <v>63</v>
      </c>
      <c r="D14" s="16"/>
      <c r="E14" s="125">
        <f>'III '!F33</f>
        <v>593</v>
      </c>
      <c r="F14" s="125"/>
      <c r="G14" s="64">
        <f>'III '!G33</f>
        <v>611810.1000000001</v>
      </c>
      <c r="H14" s="38"/>
      <c r="I14" s="39"/>
      <c r="J14" s="67" t="s">
        <v>102</v>
      </c>
      <c r="K14" s="62" t="s">
        <v>104</v>
      </c>
      <c r="L14" s="22"/>
    </row>
    <row r="15" spans="1:12" ht="72">
      <c r="A15" s="45">
        <v>9</v>
      </c>
      <c r="B15" s="46">
        <v>4214</v>
      </c>
      <c r="C15" s="15" t="s">
        <v>93</v>
      </c>
      <c r="D15" s="16"/>
      <c r="E15" s="119">
        <f>'III '!H33</f>
        <v>2</v>
      </c>
      <c r="F15" s="120"/>
      <c r="G15" s="64">
        <f>'III '!I33</f>
        <v>1643.39</v>
      </c>
      <c r="H15" s="38"/>
      <c r="I15" s="39"/>
      <c r="J15" s="67" t="s">
        <v>102</v>
      </c>
      <c r="K15" s="62" t="s">
        <v>104</v>
      </c>
      <c r="L15" s="22"/>
    </row>
    <row r="16" spans="1:12" ht="18">
      <c r="A16" s="45">
        <v>10</v>
      </c>
      <c r="B16" s="46">
        <v>4215</v>
      </c>
      <c r="C16" s="51" t="s">
        <v>64</v>
      </c>
      <c r="D16" s="52">
        <v>4545</v>
      </c>
      <c r="E16" s="125">
        <f>'I '!N32</f>
        <v>28418</v>
      </c>
      <c r="F16" s="125"/>
      <c r="G16" s="64">
        <f>'I '!O32</f>
        <v>2682969.5399999996</v>
      </c>
      <c r="H16" s="127"/>
      <c r="I16" s="39"/>
      <c r="J16" s="67" t="s">
        <v>102</v>
      </c>
      <c r="K16" s="62" t="s">
        <v>104</v>
      </c>
      <c r="L16" s="23"/>
    </row>
    <row r="17" spans="1:12" ht="18">
      <c r="A17" s="45">
        <v>11</v>
      </c>
      <c r="B17" s="46">
        <v>4215</v>
      </c>
      <c r="C17" s="15" t="s">
        <v>36</v>
      </c>
      <c r="D17" s="16">
        <v>1166</v>
      </c>
      <c r="E17" s="125">
        <f>'I '!L32</f>
        <v>3521</v>
      </c>
      <c r="F17" s="125"/>
      <c r="G17" s="64">
        <f>'I '!M32</f>
        <v>1040799.78</v>
      </c>
      <c r="H17" s="128"/>
      <c r="I17" s="40"/>
      <c r="J17" s="67" t="s">
        <v>102</v>
      </c>
      <c r="K17" s="62" t="s">
        <v>104</v>
      </c>
      <c r="L17" s="22"/>
    </row>
    <row r="18" spans="1:15" ht="37.5" customHeight="1">
      <c r="A18" s="45">
        <v>12</v>
      </c>
      <c r="B18" s="46">
        <v>4215</v>
      </c>
      <c r="C18" s="41" t="s">
        <v>74</v>
      </c>
      <c r="D18" s="41"/>
      <c r="E18" s="125">
        <f>' IV '!K33</f>
        <v>2880</v>
      </c>
      <c r="F18" s="125"/>
      <c r="G18" s="64">
        <f>' IV '!L33</f>
        <v>770607.6999999998</v>
      </c>
      <c r="H18" s="66"/>
      <c r="I18" s="40"/>
      <c r="J18" s="67" t="s">
        <v>102</v>
      </c>
      <c r="K18" s="62" t="s">
        <v>104</v>
      </c>
      <c r="O18" s="8"/>
    </row>
    <row r="19" spans="1:15" ht="37.5" customHeight="1">
      <c r="A19" s="45">
        <v>13</v>
      </c>
      <c r="B19" s="46">
        <v>4217</v>
      </c>
      <c r="C19" s="41" t="s">
        <v>75</v>
      </c>
      <c r="D19" s="41"/>
      <c r="E19" s="125">
        <f>'I '!P32</f>
        <v>469</v>
      </c>
      <c r="F19" s="125"/>
      <c r="G19" s="126">
        <f>'I '!Q32</f>
        <v>189725.18000000005</v>
      </c>
      <c r="H19" s="126"/>
      <c r="I19" s="40"/>
      <c r="J19" s="67" t="s">
        <v>102</v>
      </c>
      <c r="K19" s="62" t="s">
        <v>104</v>
      </c>
      <c r="O19" s="8"/>
    </row>
    <row r="20" spans="1:11" ht="36" customHeight="1" hidden="1">
      <c r="A20" s="45">
        <v>14</v>
      </c>
      <c r="B20" s="46">
        <v>4218</v>
      </c>
      <c r="C20" s="42" t="s">
        <v>73</v>
      </c>
      <c r="D20" s="41"/>
      <c r="E20" s="125">
        <f>' IV '!C33</f>
        <v>0</v>
      </c>
      <c r="F20" s="125"/>
      <c r="G20" s="64">
        <f>' IV '!D33</f>
        <v>0</v>
      </c>
      <c r="H20" s="66"/>
      <c r="I20" s="40"/>
      <c r="J20" s="67" t="s">
        <v>83</v>
      </c>
      <c r="K20" s="62" t="s">
        <v>94</v>
      </c>
    </row>
    <row r="21" spans="1:11" ht="36">
      <c r="A21" s="45">
        <v>14</v>
      </c>
      <c r="B21" s="47">
        <v>4218</v>
      </c>
      <c r="C21" s="24" t="s">
        <v>80</v>
      </c>
      <c r="D21" s="20"/>
      <c r="E21" s="121">
        <f>' IV '!E33</f>
        <v>165</v>
      </c>
      <c r="F21" s="121"/>
      <c r="G21" s="122">
        <f>' IV '!F33</f>
        <v>43545.479999999996</v>
      </c>
      <c r="H21" s="122"/>
      <c r="I21" s="20"/>
      <c r="J21" s="67" t="s">
        <v>102</v>
      </c>
      <c r="K21" s="62" t="s">
        <v>104</v>
      </c>
    </row>
    <row r="22" spans="1:11" ht="36">
      <c r="A22" s="45">
        <v>15</v>
      </c>
      <c r="B22" s="47">
        <v>4218</v>
      </c>
      <c r="C22" s="30" t="s">
        <v>79</v>
      </c>
      <c r="D22" s="20"/>
      <c r="E22" s="121">
        <f>' IV '!G33</f>
        <v>169</v>
      </c>
      <c r="F22" s="121"/>
      <c r="G22" s="122">
        <f>' IV '!H33</f>
        <v>14078.2</v>
      </c>
      <c r="H22" s="122"/>
      <c r="I22" s="20"/>
      <c r="J22" s="67" t="s">
        <v>103</v>
      </c>
      <c r="K22" s="62" t="s">
        <v>104</v>
      </c>
    </row>
    <row r="23" spans="1:11" ht="37.5" customHeight="1" thickBot="1">
      <c r="A23" s="68">
        <v>16</v>
      </c>
      <c r="B23" s="48">
        <v>4218</v>
      </c>
      <c r="C23" s="43" t="s">
        <v>81</v>
      </c>
      <c r="D23" s="18"/>
      <c r="E23" s="138">
        <f>' IV '!I33</f>
        <v>15535</v>
      </c>
      <c r="F23" s="138"/>
      <c r="G23" s="53">
        <f>' IV '!J33</f>
        <v>3792230.71</v>
      </c>
      <c r="H23" s="54"/>
      <c r="I23" s="18"/>
      <c r="J23" s="69" t="s">
        <v>102</v>
      </c>
      <c r="K23" s="70" t="s">
        <v>104</v>
      </c>
    </row>
  </sheetData>
  <sheetProtection/>
  <mergeCells count="46"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Umer Nurkovic</cp:lastModifiedBy>
  <cp:lastPrinted>2023-07-19T12:17:49Z</cp:lastPrinted>
  <dcterms:created xsi:type="dcterms:W3CDTF">2004-03-12T09:29:14Z</dcterms:created>
  <dcterms:modified xsi:type="dcterms:W3CDTF">2023-08-23T10:53:24Z</dcterms:modified>
  <cp:category/>
  <cp:version/>
  <cp:contentType/>
  <cp:contentStatus/>
</cp:coreProperties>
</file>