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3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<sst xmlns="http://schemas.openxmlformats.org/spreadsheetml/2006/main" count="271" uniqueCount="96">
  <si>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</si>
  <si>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</si>
  <si>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</si>
  <si>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</si>
  <si>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</si>
  <si>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</si>
  <si>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</si>
  <si>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</si>
  <si>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</si>
  <si>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</si>
  <si>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</si>
  <si>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</si>
  <si>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</si>
  <si>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</si>
  <si>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</si>
  <si>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</si>
  <si>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</si>
  <si>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</si>
  <si>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</si>
  <si>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</si>
  <si>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</si>
  <si>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</si>
  <si>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</si>
  <si>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</si>
  <si>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</si>
  <si>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</si>
  <si>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</si>
  <si>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</si>
  <si>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</si>
  <si>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</si>
  <si>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</si>
  <si>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</si>
  <si>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</si>
  <si>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</si>
  <si>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</si>
  <si>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</si>
  <si>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</si>
  <si>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</si>
  <si>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</si>
  <si>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</si>
  <si>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</si>
  <si>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</si>
  <si>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</si>
  <si>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</si>
  <si>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</si>
  <si>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</si>
  <si>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</si>
  <si>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</si>
  <si>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</si>
  <si>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</si>
  <si>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</si>
  <si>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</si>
  <si>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</si>
  <si>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</si>
  <si>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</si>
  <si>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</si>
  <si>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</si>
  <si>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</si>
  <si>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</si>
  <si>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</si>
  <si>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</si>
  <si>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</si>
  <si>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</si>
  <si>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</si>
  <si>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</si>
  <si>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</si>
  <si>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</si>
  <si>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</si>
  <si>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</si>
  <si>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</si>
  <si>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</si>
  <si>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</si>
  <si>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</si>
  <si>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</si>
  <si>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</si>
  <si>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</si>
  <si>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</si>
  <si>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</si>
  <si>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</si>
  <si>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</si>
  <si>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</si>
  <si>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</si>
  <si>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</si>
  <si>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</si>
  <si>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</si>
  <si>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OKTOBAR  2021 .GODINE</t>
  </si>
  <si>
    <t>REKAPITULAR ZA OKTOBAR   2021.godine</t>
  </si>
  <si>
    <t>PREGLED BROJA KORISNIKA I ISPLAĆENIH SREDSTAVA  KORISNIKA MATERIJALNIH DAVANJA I USLUGA IZ OBLASTI SOCIJALNE I DJEČJE ZAŠTITE  ZA MJESEC OKTOBAR 2021.GODINE</t>
  </si>
  <si>
    <t>Dodatak za djecu 0-6 godina</t>
  </si>
  <si>
    <t xml:space="preserve">                        REKAPITULAR ZA OKTOBAR  2021.godine</t>
  </si>
  <si>
    <t xml:space="preserve">                        REKAPITULAR ZA OKTOBAR 2021.godine</t>
  </si>
  <si>
    <t>16.11.2021</t>
  </si>
  <si>
    <t>Dodatak za djecu 0-6</t>
  </si>
  <si>
    <t>16-115-402/21-558/10</t>
  </si>
  <si>
    <t>16-115-402/21-941/10</t>
  </si>
  <si>
    <t>16-115-402/21-571/10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</si>
</sst>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4" fontId="5" fillId="33" borderId="10" xfId="45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3" fontId="5" fillId="33" borderId="10" xfId="45" applyFont="1" applyFill="1" applyBorder="1" applyAlignment="1">
      <alignment/>
    </xf>
    <xf numFmtId="173" fontId="7" fillId="33" borderId="10" xfId="42" applyFont="1" applyFill="1" applyBorder="1" applyAlignment="1">
      <alignment/>
    </xf>
    <xf numFmtId="174" fontId="12" fillId="0" borderId="38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49" fontId="33" fillId="33" borderId="44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2" fillId="0" borderId="18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74" fontId="12" fillId="0" borderId="49" xfId="0" applyNumberFormat="1" applyFont="1" applyBorder="1" applyAlignment="1">
      <alignment horizontal="center" vertical="center"/>
    </xf>
    <xf numFmtId="174" fontId="12" fillId="0" borderId="29" xfId="0" applyNumberFormat="1" applyFont="1" applyBorder="1" applyAlignment="1">
      <alignment horizontal="center" vertical="center"/>
    </xf>
    <xf numFmtId="175" fontId="12" fillId="0" borderId="49" xfId="0" applyNumberFormat="1" applyFont="1" applyBorder="1" applyAlignment="1">
      <alignment horizontal="center" vertical="center"/>
    </xf>
    <xf numFmtId="175" fontId="12" fillId="0" borderId="29" xfId="0" applyNumberFormat="1" applyFont="1" applyBorder="1" applyAlignment="1">
      <alignment horizontal="center" vertical="center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175" fontId="13" fillId="33" borderId="0" xfId="0" applyNumberFormat="1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5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175" fontId="12" fillId="33" borderId="44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174" fontId="12" fillId="0" borderId="50" xfId="0" applyNumberFormat="1" applyFont="1" applyBorder="1" applyAlignment="1">
      <alignment horizontal="center" wrapText="1"/>
    </xf>
    <xf numFmtId="174" fontId="12" fillId="0" borderId="5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5" fillId="0" borderId="5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49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49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3" fontId="12" fillId="0" borderId="4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4" fontId="12" fillId="0" borderId="49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54" xfId="0" applyNumberFormat="1" applyFont="1" applyFill="1" applyBorder="1" applyAlignment="1">
      <alignment horizontal="right"/>
    </xf>
    <xf numFmtId="175" fontId="12" fillId="33" borderId="55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S13" sqref="S13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118" t="s">
        <v>85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122" t="s">
        <v>78</v>
      </c>
      <c r="B4" s="122"/>
      <c r="C4" s="122" t="s">
        <v>41</v>
      </c>
      <c r="D4" s="122"/>
      <c r="E4" s="122"/>
      <c r="F4" s="122" t="s">
        <v>88</v>
      </c>
      <c r="G4" s="122"/>
      <c r="H4" s="122"/>
      <c r="I4" s="122" t="s">
        <v>39</v>
      </c>
      <c r="J4" s="122"/>
      <c r="K4" s="122"/>
      <c r="L4" s="122" t="s">
        <v>36</v>
      </c>
      <c r="M4" s="122"/>
      <c r="N4" s="123" t="s">
        <v>40</v>
      </c>
      <c r="O4" s="123"/>
      <c r="P4" s="119" t="s">
        <v>77</v>
      </c>
      <c r="Q4" s="119"/>
    </row>
    <row r="5" spans="1:17" ht="45" customHeight="1">
      <c r="A5" s="122"/>
      <c r="B5" s="122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7" ht="15.75">
      <c r="A6" s="7" t="s">
        <v>5</v>
      </c>
      <c r="B6" s="7" t="s">
        <v>6</v>
      </c>
      <c r="C6" s="12">
        <v>1593</v>
      </c>
      <c r="D6" s="12">
        <v>3133</v>
      </c>
      <c r="E6" s="13">
        <v>133187.62</v>
      </c>
      <c r="F6" s="12">
        <v>9020</v>
      </c>
      <c r="G6" s="12">
        <v>11889</v>
      </c>
      <c r="H6" s="13">
        <v>356670</v>
      </c>
      <c r="I6" s="12">
        <v>1534</v>
      </c>
      <c r="J6" s="12">
        <v>5328</v>
      </c>
      <c r="K6" s="30">
        <v>155103.14</v>
      </c>
      <c r="L6" s="12">
        <v>755</v>
      </c>
      <c r="M6" s="13">
        <v>145334.23</v>
      </c>
      <c r="N6" s="12">
        <v>4234</v>
      </c>
      <c r="O6" s="13">
        <v>302001.1</v>
      </c>
      <c r="P6" s="12">
        <v>142</v>
      </c>
      <c r="Q6" s="13">
        <v>40563.26</v>
      </c>
    </row>
    <row r="7" spans="1:17" ht="15.75">
      <c r="A7" s="7"/>
      <c r="B7" s="7" t="s">
        <v>70</v>
      </c>
      <c r="C7" s="12">
        <v>90</v>
      </c>
      <c r="D7" s="12">
        <v>156</v>
      </c>
      <c r="E7" s="13">
        <v>7589.67</v>
      </c>
      <c r="F7" s="12">
        <v>709</v>
      </c>
      <c r="G7" s="12">
        <v>943</v>
      </c>
      <c r="H7" s="13">
        <v>28290</v>
      </c>
      <c r="I7" s="12">
        <v>67</v>
      </c>
      <c r="J7" s="12">
        <v>205</v>
      </c>
      <c r="K7" s="80">
        <v>6555.97</v>
      </c>
      <c r="L7" s="12">
        <v>61</v>
      </c>
      <c r="M7" s="13">
        <v>11246.78</v>
      </c>
      <c r="N7" s="12">
        <v>566</v>
      </c>
      <c r="O7" s="13">
        <v>39112.48</v>
      </c>
      <c r="P7" s="12">
        <v>17</v>
      </c>
      <c r="Q7" s="13">
        <v>4739.03</v>
      </c>
    </row>
    <row r="8" spans="1:17" ht="15.75">
      <c r="A8" s="7"/>
      <c r="B8" s="7" t="s">
        <v>71</v>
      </c>
      <c r="C8" s="12">
        <v>140</v>
      </c>
      <c r="D8" s="12">
        <v>326</v>
      </c>
      <c r="E8" s="13">
        <v>14816</v>
      </c>
      <c r="F8" s="12">
        <v>596</v>
      </c>
      <c r="G8" s="12">
        <v>823</v>
      </c>
      <c r="H8" s="13">
        <v>24690</v>
      </c>
      <c r="I8" s="12">
        <v>164</v>
      </c>
      <c r="J8" s="12">
        <v>588</v>
      </c>
      <c r="K8" s="30">
        <v>17133.29</v>
      </c>
      <c r="L8" s="12">
        <v>93</v>
      </c>
      <c r="M8" s="13">
        <v>17323.96</v>
      </c>
      <c r="N8" s="12">
        <v>467</v>
      </c>
      <c r="O8" s="13">
        <v>32157.62</v>
      </c>
      <c r="P8" s="12">
        <v>5</v>
      </c>
      <c r="Q8" s="13">
        <v>1358.73</v>
      </c>
    </row>
    <row r="9" spans="1:17" ht="15.75">
      <c r="A9" s="7" t="s">
        <v>68</v>
      </c>
      <c r="B9" s="7" t="s">
        <v>69</v>
      </c>
      <c r="C9" s="12">
        <v>127</v>
      </c>
      <c r="D9" s="12">
        <v>228</v>
      </c>
      <c r="E9" s="13">
        <v>10816</v>
      </c>
      <c r="F9" s="12">
        <v>663</v>
      </c>
      <c r="G9" s="12">
        <v>908</v>
      </c>
      <c r="H9" s="13">
        <v>27240</v>
      </c>
      <c r="I9" s="12">
        <v>116</v>
      </c>
      <c r="J9" s="12">
        <v>361</v>
      </c>
      <c r="K9" s="30">
        <v>11235.45</v>
      </c>
      <c r="L9" s="12">
        <v>76</v>
      </c>
      <c r="M9" s="13">
        <v>13925.46</v>
      </c>
      <c r="N9" s="12">
        <v>599</v>
      </c>
      <c r="O9" s="13">
        <v>41316</v>
      </c>
      <c r="P9" s="81">
        <v>14</v>
      </c>
      <c r="Q9" s="13">
        <v>4035.42</v>
      </c>
    </row>
    <row r="10" spans="1:17" ht="15.75">
      <c r="A10" s="7" t="s">
        <v>45</v>
      </c>
      <c r="B10" s="7" t="s">
        <v>46</v>
      </c>
      <c r="C10" s="12">
        <v>153</v>
      </c>
      <c r="D10" s="12">
        <v>263</v>
      </c>
      <c r="E10" s="13">
        <v>12122.88</v>
      </c>
      <c r="F10" s="12">
        <v>643</v>
      </c>
      <c r="G10" s="12">
        <v>821</v>
      </c>
      <c r="H10" s="13">
        <v>24630</v>
      </c>
      <c r="I10" s="12">
        <v>166</v>
      </c>
      <c r="J10" s="12">
        <v>502</v>
      </c>
      <c r="K10" s="30">
        <v>16272.16</v>
      </c>
      <c r="L10" s="12">
        <v>117</v>
      </c>
      <c r="M10" s="15">
        <v>21348.18</v>
      </c>
      <c r="N10" s="12">
        <v>733</v>
      </c>
      <c r="O10" s="15">
        <v>50542.42</v>
      </c>
      <c r="P10" s="81">
        <v>16</v>
      </c>
      <c r="Q10" s="15">
        <v>3922.5</v>
      </c>
    </row>
    <row r="11" spans="1:17" ht="15.75">
      <c r="A11" s="7" t="s">
        <v>29</v>
      </c>
      <c r="B11" s="7" t="s">
        <v>30</v>
      </c>
      <c r="C11" s="12">
        <v>866</v>
      </c>
      <c r="D11" s="12">
        <v>1690</v>
      </c>
      <c r="E11" s="13">
        <v>75839.21</v>
      </c>
      <c r="F11" s="12">
        <v>2637</v>
      </c>
      <c r="G11" s="12">
        <v>3528</v>
      </c>
      <c r="H11" s="13">
        <v>105840</v>
      </c>
      <c r="I11" s="12">
        <v>1111</v>
      </c>
      <c r="J11" s="12">
        <v>3380</v>
      </c>
      <c r="K11" s="30">
        <v>102237.48</v>
      </c>
      <c r="L11" s="12">
        <v>322</v>
      </c>
      <c r="M11" s="13">
        <v>61213.24</v>
      </c>
      <c r="N11" s="12">
        <v>2284</v>
      </c>
      <c r="O11" s="13">
        <v>159863.39</v>
      </c>
      <c r="P11" s="81">
        <v>48</v>
      </c>
      <c r="Q11" s="13">
        <v>13167.64</v>
      </c>
    </row>
    <row r="12" spans="1:17" ht="15.75">
      <c r="A12" s="7"/>
      <c r="B12" s="7" t="s">
        <v>31</v>
      </c>
      <c r="C12" s="12">
        <v>12</v>
      </c>
      <c r="D12" s="12">
        <v>20</v>
      </c>
      <c r="E12" s="13">
        <v>936</v>
      </c>
      <c r="F12" s="12">
        <v>66</v>
      </c>
      <c r="G12" s="12">
        <v>90</v>
      </c>
      <c r="H12" s="13">
        <v>2700</v>
      </c>
      <c r="I12" s="12">
        <v>27</v>
      </c>
      <c r="J12" s="12">
        <v>57</v>
      </c>
      <c r="K12" s="30">
        <v>2042.61</v>
      </c>
      <c r="L12" s="12">
        <v>12</v>
      </c>
      <c r="M12" s="13">
        <v>2253.12</v>
      </c>
      <c r="N12" s="12">
        <v>105</v>
      </c>
      <c r="O12" s="13">
        <v>7230.3</v>
      </c>
      <c r="P12" s="12">
        <v>0</v>
      </c>
      <c r="Q12" s="13">
        <v>0</v>
      </c>
    </row>
    <row r="13" spans="1:17" ht="15.75">
      <c r="A13" s="7"/>
      <c r="B13" s="7" t="s">
        <v>32</v>
      </c>
      <c r="C13" s="12">
        <v>14</v>
      </c>
      <c r="D13" s="12">
        <v>29</v>
      </c>
      <c r="E13" s="13">
        <v>924.79</v>
      </c>
      <c r="F13" s="12">
        <v>34</v>
      </c>
      <c r="G13" s="12">
        <v>47</v>
      </c>
      <c r="H13" s="13">
        <v>1410</v>
      </c>
      <c r="I13" s="12">
        <v>24</v>
      </c>
      <c r="J13" s="12">
        <v>64</v>
      </c>
      <c r="K13" s="30">
        <v>2107.4</v>
      </c>
      <c r="L13" s="12">
        <v>8</v>
      </c>
      <c r="M13" s="13">
        <v>1502.08</v>
      </c>
      <c r="N13" s="12">
        <v>66</v>
      </c>
      <c r="O13" s="13">
        <v>4544.76</v>
      </c>
      <c r="P13" s="12">
        <v>4</v>
      </c>
      <c r="Q13" s="13">
        <v>762.5</v>
      </c>
    </row>
    <row r="14" spans="1:17" ht="15.75">
      <c r="A14" s="7" t="s">
        <v>8</v>
      </c>
      <c r="B14" s="7" t="s">
        <v>9</v>
      </c>
      <c r="C14" s="12">
        <v>338</v>
      </c>
      <c r="D14" s="12">
        <v>667</v>
      </c>
      <c r="E14" s="13">
        <v>31055.02</v>
      </c>
      <c r="F14" s="12">
        <v>1867</v>
      </c>
      <c r="G14" s="12">
        <v>2466</v>
      </c>
      <c r="H14" s="13">
        <v>73980</v>
      </c>
      <c r="I14" s="12">
        <v>321</v>
      </c>
      <c r="J14" s="12">
        <v>1121</v>
      </c>
      <c r="K14" s="30">
        <v>31956.09</v>
      </c>
      <c r="L14" s="12">
        <v>181</v>
      </c>
      <c r="M14" s="13">
        <v>34272.4</v>
      </c>
      <c r="N14" s="12">
        <v>912</v>
      </c>
      <c r="O14" s="13">
        <v>64313.6</v>
      </c>
      <c r="P14" s="12">
        <v>33</v>
      </c>
      <c r="Q14" s="13">
        <v>9872.75</v>
      </c>
    </row>
    <row r="15" spans="1:17" ht="15.75">
      <c r="A15" s="7"/>
      <c r="B15" s="7" t="s">
        <v>10</v>
      </c>
      <c r="C15" s="12">
        <v>148</v>
      </c>
      <c r="D15" s="12">
        <v>308</v>
      </c>
      <c r="E15" s="13">
        <v>14173.1</v>
      </c>
      <c r="F15" s="12">
        <v>839</v>
      </c>
      <c r="G15" s="12">
        <v>1071</v>
      </c>
      <c r="H15" s="13">
        <v>32130</v>
      </c>
      <c r="I15" s="12">
        <v>157</v>
      </c>
      <c r="J15" s="12">
        <v>535</v>
      </c>
      <c r="K15" s="30">
        <v>15624.72</v>
      </c>
      <c r="L15" s="12">
        <v>100</v>
      </c>
      <c r="M15" s="13">
        <v>18826.04</v>
      </c>
      <c r="N15" s="12">
        <v>486</v>
      </c>
      <c r="O15" s="13">
        <v>33810.26</v>
      </c>
      <c r="P15" s="12">
        <v>5</v>
      </c>
      <c r="Q15" s="13">
        <v>1550</v>
      </c>
    </row>
    <row r="16" spans="1:17" ht="15.75">
      <c r="A16" s="7" t="s">
        <v>11</v>
      </c>
      <c r="B16" s="7" t="s">
        <v>12</v>
      </c>
      <c r="C16" s="12">
        <v>52</v>
      </c>
      <c r="D16" s="12">
        <v>80</v>
      </c>
      <c r="E16" s="13">
        <v>4190.88</v>
      </c>
      <c r="F16" s="12">
        <v>1025</v>
      </c>
      <c r="G16" s="12">
        <v>1368</v>
      </c>
      <c r="H16" s="13">
        <v>41040</v>
      </c>
      <c r="I16" s="12">
        <v>39</v>
      </c>
      <c r="J16" s="12">
        <v>80</v>
      </c>
      <c r="K16" s="30">
        <v>3229.51</v>
      </c>
      <c r="L16" s="12">
        <v>74</v>
      </c>
      <c r="M16" s="13">
        <v>13756.52</v>
      </c>
      <c r="N16" s="12">
        <v>337</v>
      </c>
      <c r="O16" s="13">
        <v>23412.4</v>
      </c>
      <c r="P16" s="12">
        <v>2</v>
      </c>
      <c r="Q16" s="13">
        <v>524.37</v>
      </c>
    </row>
    <row r="17" spans="1:17" ht="15.75">
      <c r="A17" s="7"/>
      <c r="B17" s="7" t="s">
        <v>13</v>
      </c>
      <c r="C17" s="12">
        <v>55</v>
      </c>
      <c r="D17" s="12">
        <v>101</v>
      </c>
      <c r="E17" s="13">
        <v>4793.59</v>
      </c>
      <c r="F17" s="12">
        <v>806</v>
      </c>
      <c r="G17" s="12">
        <v>1059</v>
      </c>
      <c r="H17" s="13">
        <v>31770</v>
      </c>
      <c r="I17" s="12">
        <v>42</v>
      </c>
      <c r="J17" s="12">
        <v>133</v>
      </c>
      <c r="K17" s="30">
        <v>4080.43</v>
      </c>
      <c r="L17" s="12">
        <v>32</v>
      </c>
      <c r="M17" s="13">
        <v>6008.32</v>
      </c>
      <c r="N17" s="12">
        <v>212</v>
      </c>
      <c r="O17" s="13">
        <v>14598.32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81</v>
      </c>
      <c r="D18" s="12">
        <v>103</v>
      </c>
      <c r="E18" s="13">
        <v>5309.68</v>
      </c>
      <c r="F18" s="12">
        <v>1318</v>
      </c>
      <c r="G18" s="12">
        <v>1714</v>
      </c>
      <c r="H18" s="13">
        <v>51420</v>
      </c>
      <c r="I18" s="12">
        <v>40</v>
      </c>
      <c r="J18" s="12">
        <v>103</v>
      </c>
      <c r="K18" s="30">
        <v>3867.99</v>
      </c>
      <c r="L18" s="12">
        <v>75</v>
      </c>
      <c r="M18" s="13">
        <v>14013.14</v>
      </c>
      <c r="N18" s="12">
        <v>202</v>
      </c>
      <c r="O18" s="13">
        <v>14458.96</v>
      </c>
      <c r="P18" s="81">
        <v>6</v>
      </c>
      <c r="Q18" s="85">
        <v>1862.5</v>
      </c>
    </row>
    <row r="19" spans="1:17" ht="15.75">
      <c r="A19" s="7" t="s">
        <v>15</v>
      </c>
      <c r="B19" s="7" t="s">
        <v>16</v>
      </c>
      <c r="C19" s="12">
        <v>70</v>
      </c>
      <c r="D19" s="12">
        <v>86</v>
      </c>
      <c r="E19" s="13">
        <v>4656</v>
      </c>
      <c r="F19" s="12">
        <v>1181</v>
      </c>
      <c r="G19" s="12">
        <v>1511</v>
      </c>
      <c r="H19" s="13">
        <v>45330</v>
      </c>
      <c r="I19" s="12">
        <v>26</v>
      </c>
      <c r="J19" s="12">
        <v>62</v>
      </c>
      <c r="K19" s="30">
        <v>2271.7</v>
      </c>
      <c r="L19" s="12">
        <v>126</v>
      </c>
      <c r="M19" s="13">
        <v>24488.65</v>
      </c>
      <c r="N19" s="12">
        <v>504</v>
      </c>
      <c r="O19" s="13">
        <v>49574.28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544</v>
      </c>
      <c r="D20" s="12">
        <v>1145</v>
      </c>
      <c r="E20" s="13">
        <v>51307.22</v>
      </c>
      <c r="F20" s="12">
        <v>906</v>
      </c>
      <c r="G20" s="12">
        <v>1181</v>
      </c>
      <c r="H20" s="13">
        <v>35430</v>
      </c>
      <c r="I20" s="12">
        <v>648</v>
      </c>
      <c r="J20" s="12">
        <v>2245</v>
      </c>
      <c r="K20" s="30">
        <v>65203.17</v>
      </c>
      <c r="L20" s="12">
        <v>118</v>
      </c>
      <c r="M20" s="13">
        <v>21604.8</v>
      </c>
      <c r="N20" s="12">
        <v>1234</v>
      </c>
      <c r="O20" s="13">
        <v>96048.77</v>
      </c>
      <c r="P20" s="12">
        <v>23</v>
      </c>
      <c r="Q20" s="13">
        <v>6322</v>
      </c>
    </row>
    <row r="21" spans="1:17" ht="15.75">
      <c r="A21" s="7"/>
      <c r="B21" s="7" t="s">
        <v>26</v>
      </c>
      <c r="C21" s="12">
        <v>70</v>
      </c>
      <c r="D21" s="12">
        <v>150</v>
      </c>
      <c r="E21" s="13">
        <v>6784</v>
      </c>
      <c r="F21" s="12">
        <v>152</v>
      </c>
      <c r="G21" s="12">
        <v>213</v>
      </c>
      <c r="H21" s="13">
        <v>6390</v>
      </c>
      <c r="I21" s="12">
        <v>74</v>
      </c>
      <c r="J21" s="12">
        <v>271</v>
      </c>
      <c r="K21" s="30">
        <v>7641.06</v>
      </c>
      <c r="L21" s="12">
        <v>23</v>
      </c>
      <c r="M21" s="13">
        <v>4180.76</v>
      </c>
      <c r="N21" s="12">
        <v>153</v>
      </c>
      <c r="O21" s="13">
        <v>10535.58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193</v>
      </c>
      <c r="D22" s="7">
        <v>438</v>
      </c>
      <c r="E22" s="13">
        <v>18938.08</v>
      </c>
      <c r="F22" s="7">
        <v>101</v>
      </c>
      <c r="G22" s="7">
        <v>140</v>
      </c>
      <c r="H22" s="13">
        <v>4200</v>
      </c>
      <c r="I22" s="7">
        <v>247</v>
      </c>
      <c r="J22" s="7">
        <v>941</v>
      </c>
      <c r="K22" s="30">
        <v>26511.14</v>
      </c>
      <c r="L22" s="12">
        <v>25</v>
      </c>
      <c r="M22" s="13">
        <v>4694</v>
      </c>
      <c r="N22" s="12">
        <v>200</v>
      </c>
      <c r="O22" s="13">
        <v>13772</v>
      </c>
      <c r="P22" s="12">
        <v>0</v>
      </c>
      <c r="Q22" s="13">
        <v>0</v>
      </c>
    </row>
    <row r="23" spans="1:17" ht="15.75">
      <c r="A23" s="7" t="s">
        <v>19</v>
      </c>
      <c r="B23" s="7" t="s">
        <v>20</v>
      </c>
      <c r="C23" s="12">
        <v>278</v>
      </c>
      <c r="D23" s="12">
        <v>655</v>
      </c>
      <c r="E23" s="13">
        <v>29005.6</v>
      </c>
      <c r="F23" s="12">
        <v>291</v>
      </c>
      <c r="G23" s="12">
        <v>429</v>
      </c>
      <c r="H23" s="13">
        <v>12870</v>
      </c>
      <c r="I23" s="12">
        <v>313</v>
      </c>
      <c r="J23" s="12">
        <v>1233</v>
      </c>
      <c r="K23" s="30">
        <v>33510.8</v>
      </c>
      <c r="L23" s="12">
        <v>60</v>
      </c>
      <c r="M23" s="13">
        <v>11265.6</v>
      </c>
      <c r="N23" s="12">
        <v>450</v>
      </c>
      <c r="O23" s="13">
        <v>30987</v>
      </c>
      <c r="P23" s="12">
        <v>13</v>
      </c>
      <c r="Q23" s="13">
        <v>3396.25</v>
      </c>
    </row>
    <row r="24" spans="1:17" ht="15.75">
      <c r="A24" s="7"/>
      <c r="B24" s="7" t="s">
        <v>48</v>
      </c>
      <c r="C24" s="12">
        <v>91</v>
      </c>
      <c r="D24" s="12">
        <v>191</v>
      </c>
      <c r="E24" s="13">
        <v>8520.96</v>
      </c>
      <c r="F24" s="12">
        <v>92</v>
      </c>
      <c r="G24" s="12">
        <v>127</v>
      </c>
      <c r="H24" s="13">
        <v>3810</v>
      </c>
      <c r="I24" s="12">
        <v>130</v>
      </c>
      <c r="J24" s="12">
        <v>418</v>
      </c>
      <c r="K24" s="30">
        <v>12783.44</v>
      </c>
      <c r="L24" s="12">
        <v>26</v>
      </c>
      <c r="M24" s="13">
        <v>4881.76</v>
      </c>
      <c r="N24" s="12">
        <v>112</v>
      </c>
      <c r="O24" s="13">
        <v>7712.32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1095</v>
      </c>
      <c r="D25" s="12">
        <v>2433</v>
      </c>
      <c r="E25" s="13">
        <v>105561.09</v>
      </c>
      <c r="F25" s="12">
        <v>751</v>
      </c>
      <c r="G25" s="12">
        <v>1045</v>
      </c>
      <c r="H25" s="13">
        <v>31350</v>
      </c>
      <c r="I25" s="12">
        <v>1314</v>
      </c>
      <c r="J25" s="12">
        <v>5134</v>
      </c>
      <c r="K25" s="30">
        <v>141514.13</v>
      </c>
      <c r="L25" s="12">
        <v>146</v>
      </c>
      <c r="M25" s="15">
        <v>27206.38</v>
      </c>
      <c r="N25" s="12">
        <v>1071</v>
      </c>
      <c r="O25" s="15">
        <v>73749.06</v>
      </c>
      <c r="P25" s="12">
        <v>14</v>
      </c>
      <c r="Q25" s="15">
        <v>4362.5</v>
      </c>
    </row>
    <row r="26" spans="1:17" ht="15.75">
      <c r="A26" s="7" t="s">
        <v>21</v>
      </c>
      <c r="B26" s="7" t="s">
        <v>22</v>
      </c>
      <c r="C26" s="12">
        <v>466</v>
      </c>
      <c r="D26" s="12">
        <v>936</v>
      </c>
      <c r="E26" s="13">
        <v>42070.32</v>
      </c>
      <c r="F26" s="12">
        <v>1651</v>
      </c>
      <c r="G26" s="12">
        <v>2199</v>
      </c>
      <c r="H26" s="13">
        <v>65970</v>
      </c>
      <c r="I26" s="12">
        <v>551</v>
      </c>
      <c r="J26" s="12">
        <v>1924</v>
      </c>
      <c r="K26" s="30">
        <v>55654.11</v>
      </c>
      <c r="L26" s="12">
        <v>270</v>
      </c>
      <c r="M26" s="13">
        <v>50394.52</v>
      </c>
      <c r="N26" s="12">
        <v>1627</v>
      </c>
      <c r="O26" s="13">
        <v>116370.94</v>
      </c>
      <c r="P26" s="12">
        <v>18</v>
      </c>
      <c r="Q26" s="13">
        <v>5271.87</v>
      </c>
    </row>
    <row r="27" spans="1:17" ht="15.75">
      <c r="A27" s="7" t="s">
        <v>67</v>
      </c>
      <c r="B27" s="7" t="s">
        <v>72</v>
      </c>
      <c r="C27" s="12">
        <v>68</v>
      </c>
      <c r="D27" s="12">
        <v>131</v>
      </c>
      <c r="E27" s="13">
        <v>5906.72</v>
      </c>
      <c r="F27" s="12">
        <v>236</v>
      </c>
      <c r="G27" s="12">
        <v>305</v>
      </c>
      <c r="H27" s="13">
        <v>9150</v>
      </c>
      <c r="I27" s="12">
        <v>91</v>
      </c>
      <c r="J27" s="12">
        <v>270</v>
      </c>
      <c r="K27" s="30">
        <v>8436.81</v>
      </c>
      <c r="L27" s="12">
        <v>48</v>
      </c>
      <c r="M27" s="13">
        <v>8599.32</v>
      </c>
      <c r="N27" s="12">
        <v>509</v>
      </c>
      <c r="O27" s="13">
        <v>35049.74</v>
      </c>
      <c r="P27" s="12">
        <v>7</v>
      </c>
      <c r="Q27" s="13">
        <v>1771.47</v>
      </c>
    </row>
    <row r="28" spans="1:17" ht="15.75">
      <c r="A28" s="7"/>
      <c r="B28" s="16" t="s">
        <v>73</v>
      </c>
      <c r="C28" s="12">
        <v>94</v>
      </c>
      <c r="D28" s="12">
        <v>187</v>
      </c>
      <c r="E28" s="13">
        <v>8452.8</v>
      </c>
      <c r="F28" s="12">
        <v>226</v>
      </c>
      <c r="G28" s="12">
        <v>301</v>
      </c>
      <c r="H28" s="13">
        <v>9030</v>
      </c>
      <c r="I28" s="12">
        <v>163</v>
      </c>
      <c r="J28" s="12">
        <v>422</v>
      </c>
      <c r="K28" s="30">
        <v>14712.81</v>
      </c>
      <c r="L28" s="12">
        <v>49</v>
      </c>
      <c r="M28" s="13">
        <v>8993.66</v>
      </c>
      <c r="N28" s="12">
        <v>317</v>
      </c>
      <c r="O28" s="13">
        <v>21828.62</v>
      </c>
      <c r="P28" s="12">
        <v>16</v>
      </c>
      <c r="Q28" s="13">
        <v>4866.86</v>
      </c>
    </row>
    <row r="29" spans="1:17" ht="15.75">
      <c r="A29" s="7" t="s">
        <v>23</v>
      </c>
      <c r="B29" s="7" t="s">
        <v>24</v>
      </c>
      <c r="C29" s="12">
        <v>215</v>
      </c>
      <c r="D29" s="12">
        <v>363</v>
      </c>
      <c r="E29" s="30">
        <v>16525.57</v>
      </c>
      <c r="F29" s="12">
        <v>759</v>
      </c>
      <c r="G29" s="12">
        <v>974</v>
      </c>
      <c r="H29" s="30">
        <v>29220</v>
      </c>
      <c r="I29" s="12">
        <v>272</v>
      </c>
      <c r="J29" s="12">
        <v>724</v>
      </c>
      <c r="K29" s="30">
        <v>23888.21</v>
      </c>
      <c r="L29" s="12">
        <v>128</v>
      </c>
      <c r="M29" s="13">
        <v>23551.26</v>
      </c>
      <c r="N29" s="12">
        <v>1387</v>
      </c>
      <c r="O29" s="13">
        <v>95508.82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9</v>
      </c>
      <c r="D30" s="12">
        <v>11</v>
      </c>
      <c r="E30" s="13">
        <v>548</v>
      </c>
      <c r="F30" s="12">
        <v>125</v>
      </c>
      <c r="G30" s="12">
        <v>167</v>
      </c>
      <c r="H30" s="13">
        <v>5010</v>
      </c>
      <c r="I30" s="12">
        <v>34</v>
      </c>
      <c r="J30" s="12">
        <v>42</v>
      </c>
      <c r="K30" s="13">
        <v>2466.45</v>
      </c>
      <c r="L30" s="12">
        <v>13</v>
      </c>
      <c r="M30" s="13">
        <v>2372.02</v>
      </c>
      <c r="N30" s="12">
        <v>225</v>
      </c>
      <c r="O30" s="13">
        <v>15493.5</v>
      </c>
      <c r="P30" s="12">
        <v>1</v>
      </c>
      <c r="Q30" s="13">
        <v>196.86</v>
      </c>
    </row>
    <row r="31" spans="1:17" ht="15.75" customHeight="1" hidden="1">
      <c r="A31" s="120" t="s">
        <v>27</v>
      </c>
      <c r="B31" s="120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121" t="s">
        <v>25</v>
      </c>
      <c r="B32" s="121"/>
      <c r="C32" s="17">
        <f aca="true" t="shared" si="0" ref="C32:N32">SUM(C6:C30)</f>
        <v>6862</v>
      </c>
      <c r="D32" s="17">
        <f t="shared" si="0"/>
        <v>13830</v>
      </c>
      <c r="E32" s="18">
        <f t="shared" si="0"/>
        <v>614030.7999999999</v>
      </c>
      <c r="F32" s="19">
        <f aca="true" t="shared" si="1" ref="F32:K32">SUM(F6:F30)</f>
        <v>26694</v>
      </c>
      <c r="G32" s="19">
        <f t="shared" si="1"/>
        <v>35319</v>
      </c>
      <c r="H32" s="18">
        <f t="shared" si="1"/>
        <v>1059570</v>
      </c>
      <c r="I32" s="17">
        <f t="shared" si="1"/>
        <v>7671</v>
      </c>
      <c r="J32" s="17">
        <f t="shared" si="1"/>
        <v>26143</v>
      </c>
      <c r="K32" s="18">
        <f t="shared" si="1"/>
        <v>766040.0700000001</v>
      </c>
      <c r="L32" s="17">
        <f t="shared" si="0"/>
        <v>2938</v>
      </c>
      <c r="M32" s="18">
        <f t="shared" si="0"/>
        <v>553256.2000000001</v>
      </c>
      <c r="N32" s="19">
        <f t="shared" si="0"/>
        <v>18992</v>
      </c>
      <c r="O32" s="18">
        <f>SUM(O6:O30)</f>
        <v>1353992.24</v>
      </c>
      <c r="P32" s="19">
        <f>SUM(P6:P30)</f>
        <v>402</v>
      </c>
      <c r="Q32" s="18">
        <f>SUM(Q6:Q30)</f>
        <v>113687.73999999999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finasija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U23" sqref="U23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8" t="s">
        <v>86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122" t="s">
        <v>78</v>
      </c>
      <c r="C4" s="122"/>
      <c r="D4" s="124" t="s">
        <v>49</v>
      </c>
      <c r="E4" s="124"/>
      <c r="F4" s="124"/>
      <c r="G4" s="125" t="s">
        <v>52</v>
      </c>
      <c r="H4" s="125"/>
      <c r="I4" s="126"/>
      <c r="J4" s="127" t="s">
        <v>37</v>
      </c>
      <c r="K4" s="126"/>
      <c r="L4" s="124" t="s">
        <v>42</v>
      </c>
      <c r="M4" s="124"/>
    </row>
    <row r="5" spans="2:13" ht="33" customHeight="1">
      <c r="B5" s="122"/>
      <c r="C5" s="122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65">
        <v>351</v>
      </c>
      <c r="E6" s="12">
        <v>1475</v>
      </c>
      <c r="F6" s="13">
        <v>56283.5</v>
      </c>
      <c r="G6" s="65">
        <v>174</v>
      </c>
      <c r="H6" s="12"/>
      <c r="I6" s="13">
        <v>14290.6</v>
      </c>
      <c r="J6" s="112">
        <v>136</v>
      </c>
      <c r="K6" s="115"/>
      <c r="L6" s="5">
        <v>12</v>
      </c>
      <c r="M6" s="85">
        <v>4132.32</v>
      </c>
    </row>
    <row r="7" spans="2:13" ht="15.75">
      <c r="B7" s="7"/>
      <c r="C7" s="7" t="s">
        <v>70</v>
      </c>
      <c r="D7" s="65">
        <v>23</v>
      </c>
      <c r="E7" s="65">
        <v>93</v>
      </c>
      <c r="F7" s="68">
        <v>3215.5</v>
      </c>
      <c r="G7" s="65">
        <v>11</v>
      </c>
      <c r="H7" s="65"/>
      <c r="I7" s="68">
        <v>975.6</v>
      </c>
      <c r="J7" s="112">
        <v>13</v>
      </c>
      <c r="K7" s="115"/>
      <c r="L7" s="5">
        <v>0</v>
      </c>
      <c r="M7" s="85">
        <v>0</v>
      </c>
    </row>
    <row r="8" spans="2:15" ht="15.75">
      <c r="B8" s="7"/>
      <c r="C8" s="7" t="s">
        <v>71</v>
      </c>
      <c r="D8" s="7">
        <v>11</v>
      </c>
      <c r="E8" s="7">
        <v>35</v>
      </c>
      <c r="F8" s="13">
        <v>1584.2</v>
      </c>
      <c r="G8" s="7">
        <v>3</v>
      </c>
      <c r="H8" s="7"/>
      <c r="I8" s="13">
        <v>288</v>
      </c>
      <c r="J8" s="112">
        <v>14</v>
      </c>
      <c r="K8" s="115"/>
      <c r="L8" s="5">
        <v>5</v>
      </c>
      <c r="M8" s="84">
        <v>1721.8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22</v>
      </c>
      <c r="E9" s="7">
        <v>76</v>
      </c>
      <c r="F9" s="13">
        <v>3168.1</v>
      </c>
      <c r="G9" s="7">
        <v>12</v>
      </c>
      <c r="H9" s="7"/>
      <c r="I9" s="13">
        <v>1502.05</v>
      </c>
      <c r="J9" s="112">
        <v>25</v>
      </c>
      <c r="K9" s="115"/>
      <c r="L9" s="5">
        <v>0</v>
      </c>
      <c r="M9" s="85">
        <v>0</v>
      </c>
      <c r="O9" s="11"/>
    </row>
    <row r="10" spans="2:15" ht="15.75">
      <c r="B10" s="7" t="s">
        <v>45</v>
      </c>
      <c r="C10" s="7" t="s">
        <v>46</v>
      </c>
      <c r="D10" s="12">
        <v>20</v>
      </c>
      <c r="E10" s="12">
        <v>71</v>
      </c>
      <c r="F10" s="13">
        <v>4669.2</v>
      </c>
      <c r="G10" s="12">
        <v>12</v>
      </c>
      <c r="H10" s="12"/>
      <c r="I10" s="13">
        <v>1020</v>
      </c>
      <c r="J10" s="110">
        <v>117</v>
      </c>
      <c r="K10" s="115"/>
      <c r="L10" s="5">
        <v>1</v>
      </c>
      <c r="M10" s="85">
        <v>378.86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162</v>
      </c>
      <c r="E11" s="12">
        <v>774</v>
      </c>
      <c r="F11" s="13">
        <v>30250.8</v>
      </c>
      <c r="G11" s="12">
        <v>14</v>
      </c>
      <c r="H11" s="12"/>
      <c r="I11" s="13">
        <v>1711.2</v>
      </c>
      <c r="J11" s="113">
        <v>91</v>
      </c>
      <c r="K11" s="115"/>
      <c r="L11" s="5">
        <v>3</v>
      </c>
      <c r="M11" s="85">
        <v>1065.48</v>
      </c>
    </row>
    <row r="12" spans="2:13" ht="15.75">
      <c r="B12" s="7"/>
      <c r="C12" s="7" t="s">
        <v>31</v>
      </c>
      <c r="D12" s="12">
        <v>4</v>
      </c>
      <c r="E12" s="12">
        <v>5</v>
      </c>
      <c r="F12" s="13">
        <v>186.4</v>
      </c>
      <c r="G12" s="12">
        <v>0</v>
      </c>
      <c r="H12" s="12"/>
      <c r="I12" s="13">
        <v>0</v>
      </c>
      <c r="J12" s="111">
        <v>8</v>
      </c>
      <c r="K12" s="115"/>
      <c r="L12" s="5">
        <v>0</v>
      </c>
      <c r="M12" s="85">
        <v>0</v>
      </c>
    </row>
    <row r="13" spans="2:15" ht="15.75">
      <c r="B13" s="7"/>
      <c r="C13" s="7" t="s">
        <v>32</v>
      </c>
      <c r="D13" s="12">
        <v>6</v>
      </c>
      <c r="E13" s="12">
        <v>39</v>
      </c>
      <c r="F13" s="13">
        <v>2188.8</v>
      </c>
      <c r="G13" s="12">
        <v>0</v>
      </c>
      <c r="H13" s="12"/>
      <c r="I13" s="13">
        <v>0</v>
      </c>
      <c r="J13" s="111">
        <v>3</v>
      </c>
      <c r="K13" s="115"/>
      <c r="L13" s="5">
        <v>2</v>
      </c>
      <c r="M13" s="85">
        <v>763.72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65">
        <v>58</v>
      </c>
      <c r="E14" s="12">
        <v>149</v>
      </c>
      <c r="F14" s="13">
        <v>8573.2</v>
      </c>
      <c r="G14" s="12">
        <v>14</v>
      </c>
      <c r="H14" s="12"/>
      <c r="I14" s="13">
        <v>1810</v>
      </c>
      <c r="J14" s="112">
        <v>139</v>
      </c>
      <c r="K14" s="115"/>
      <c r="L14" s="5">
        <v>5</v>
      </c>
      <c r="M14" s="85">
        <v>1721.8</v>
      </c>
      <c r="O14" s="11"/>
      <c r="P14" s="11"/>
    </row>
    <row r="15" spans="2:15" ht="15.75">
      <c r="B15" s="7"/>
      <c r="C15" s="7" t="s">
        <v>10</v>
      </c>
      <c r="D15" s="12">
        <v>7</v>
      </c>
      <c r="E15" s="12">
        <v>18</v>
      </c>
      <c r="F15" s="13">
        <v>959</v>
      </c>
      <c r="G15" s="12">
        <v>0</v>
      </c>
      <c r="H15" s="12"/>
      <c r="I15" s="13">
        <v>0</v>
      </c>
      <c r="J15" s="112">
        <v>71</v>
      </c>
      <c r="K15" s="115"/>
      <c r="L15" s="5">
        <v>2</v>
      </c>
      <c r="M15" s="85">
        <v>688.72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18</v>
      </c>
      <c r="E16" s="12">
        <v>103</v>
      </c>
      <c r="F16" s="13">
        <v>2726.6</v>
      </c>
      <c r="G16" s="12">
        <v>9</v>
      </c>
      <c r="H16" s="12"/>
      <c r="I16" s="13">
        <v>1282.4</v>
      </c>
      <c r="J16" s="112">
        <v>87</v>
      </c>
      <c r="K16" s="115"/>
      <c r="L16" s="5">
        <v>2</v>
      </c>
      <c r="M16" s="85">
        <v>688.72</v>
      </c>
      <c r="O16" s="11"/>
    </row>
    <row r="17" spans="2:13" ht="15.75">
      <c r="B17" s="7"/>
      <c r="C17" s="7" t="s">
        <v>13</v>
      </c>
      <c r="D17" s="12">
        <v>29</v>
      </c>
      <c r="E17" s="12">
        <v>61</v>
      </c>
      <c r="F17" s="13">
        <v>2301.1</v>
      </c>
      <c r="G17" s="12">
        <v>7</v>
      </c>
      <c r="H17" s="12"/>
      <c r="I17" s="13">
        <v>874</v>
      </c>
      <c r="J17" s="112">
        <v>59</v>
      </c>
      <c r="K17" s="115"/>
      <c r="L17" s="5">
        <v>0</v>
      </c>
      <c r="M17" s="85">
        <v>0</v>
      </c>
    </row>
    <row r="18" spans="2:15" ht="15.75">
      <c r="B18" s="7"/>
      <c r="C18" s="7" t="s">
        <v>14</v>
      </c>
      <c r="D18" s="12">
        <v>21</v>
      </c>
      <c r="E18" s="12">
        <v>60</v>
      </c>
      <c r="F18" s="13">
        <v>2704</v>
      </c>
      <c r="G18" s="12">
        <v>21</v>
      </c>
      <c r="H18" s="12"/>
      <c r="I18" s="13">
        <v>8448</v>
      </c>
      <c r="J18" s="112">
        <v>69</v>
      </c>
      <c r="K18" s="115"/>
      <c r="L18" s="5">
        <v>1</v>
      </c>
      <c r="M18" s="85">
        <v>344.36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35</v>
      </c>
      <c r="E19" s="12">
        <v>94</v>
      </c>
      <c r="F19" s="13">
        <v>3825.7</v>
      </c>
      <c r="G19" s="12">
        <v>14</v>
      </c>
      <c r="H19" s="12"/>
      <c r="I19" s="13">
        <v>919.6</v>
      </c>
      <c r="J19" s="112">
        <v>115</v>
      </c>
      <c r="K19" s="115"/>
      <c r="L19" s="5">
        <v>0</v>
      </c>
      <c r="M19" s="85">
        <v>0</v>
      </c>
      <c r="O19" s="11" t="e">
        <f>#REF!</f>
        <v>#REF!</v>
      </c>
      <c r="U19" s="82"/>
    </row>
    <row r="20" spans="2:21" ht="15.75">
      <c r="B20" s="7" t="s">
        <v>17</v>
      </c>
      <c r="C20" s="7" t="s">
        <v>18</v>
      </c>
      <c r="D20" s="12">
        <v>171</v>
      </c>
      <c r="E20" s="12">
        <v>399</v>
      </c>
      <c r="F20" s="13">
        <v>18671.9</v>
      </c>
      <c r="G20" s="12">
        <v>1</v>
      </c>
      <c r="H20" s="12"/>
      <c r="I20" s="13">
        <v>88</v>
      </c>
      <c r="J20" s="112">
        <v>125</v>
      </c>
      <c r="K20" s="115"/>
      <c r="L20" s="5">
        <v>5</v>
      </c>
      <c r="M20" s="85">
        <v>1721.8</v>
      </c>
      <c r="U20" s="82"/>
    </row>
    <row r="21" spans="2:21" ht="15.75">
      <c r="B21" s="7"/>
      <c r="C21" s="7" t="s">
        <v>26</v>
      </c>
      <c r="D21" s="12">
        <v>22</v>
      </c>
      <c r="E21" s="12">
        <v>65</v>
      </c>
      <c r="F21" s="13">
        <v>3262</v>
      </c>
      <c r="G21" s="12">
        <v>0</v>
      </c>
      <c r="H21" s="12"/>
      <c r="I21" s="13">
        <v>0</v>
      </c>
      <c r="J21" s="112">
        <v>20</v>
      </c>
      <c r="K21" s="115"/>
      <c r="L21" s="5">
        <v>0</v>
      </c>
      <c r="M21" s="85">
        <v>0</v>
      </c>
      <c r="U21" s="83"/>
    </row>
    <row r="22" spans="2:21" ht="15.75">
      <c r="B22" s="7"/>
      <c r="C22" s="7" t="s">
        <v>47</v>
      </c>
      <c r="D22" s="12">
        <v>8</v>
      </c>
      <c r="E22" s="12">
        <v>28</v>
      </c>
      <c r="F22" s="13">
        <v>1206.5</v>
      </c>
      <c r="G22" s="12">
        <v>0</v>
      </c>
      <c r="H22" s="12"/>
      <c r="I22" s="13">
        <v>0</v>
      </c>
      <c r="J22" s="112">
        <v>14</v>
      </c>
      <c r="K22" s="115"/>
      <c r="L22" s="5">
        <v>0</v>
      </c>
      <c r="M22" s="85">
        <v>0</v>
      </c>
      <c r="O22" s="11" t="e">
        <f>#REF!+#REF!+#REF!</f>
        <v>#REF!</v>
      </c>
      <c r="U22" s="82"/>
    </row>
    <row r="23" spans="2:15" ht="15.75">
      <c r="B23" s="7" t="s">
        <v>19</v>
      </c>
      <c r="C23" s="7" t="s">
        <v>20</v>
      </c>
      <c r="D23" s="12">
        <v>139</v>
      </c>
      <c r="E23" s="12">
        <v>286</v>
      </c>
      <c r="F23" s="13">
        <v>12703</v>
      </c>
      <c r="G23" s="12">
        <v>2</v>
      </c>
      <c r="H23" s="12"/>
      <c r="I23" s="13">
        <v>121</v>
      </c>
      <c r="J23" s="112">
        <v>60</v>
      </c>
      <c r="K23" s="115"/>
      <c r="L23" s="5">
        <v>2</v>
      </c>
      <c r="M23" s="85">
        <v>688.72</v>
      </c>
      <c r="O23" s="11" t="e">
        <f>#REF!</f>
        <v>#REF!</v>
      </c>
    </row>
    <row r="24" spans="2:13" ht="15.75">
      <c r="B24" s="7"/>
      <c r="C24" s="7" t="s">
        <v>48</v>
      </c>
      <c r="D24" s="12">
        <v>38</v>
      </c>
      <c r="E24" s="12">
        <v>85</v>
      </c>
      <c r="F24" s="13">
        <v>4091.5</v>
      </c>
      <c r="G24" s="12">
        <v>0</v>
      </c>
      <c r="H24" s="12"/>
      <c r="I24" s="13">
        <v>0</v>
      </c>
      <c r="J24" s="112">
        <v>0</v>
      </c>
      <c r="K24" s="115"/>
      <c r="L24" s="5">
        <v>1</v>
      </c>
      <c r="M24" s="85">
        <v>344.36</v>
      </c>
    </row>
    <row r="25" spans="2:13" ht="15.75">
      <c r="B25" s="7" t="s">
        <v>35</v>
      </c>
      <c r="C25" s="7" t="s">
        <v>33</v>
      </c>
      <c r="D25" s="12">
        <v>170</v>
      </c>
      <c r="E25" s="12">
        <v>1086</v>
      </c>
      <c r="F25" s="13">
        <v>60149.1</v>
      </c>
      <c r="G25" s="12">
        <v>0</v>
      </c>
      <c r="H25" s="12"/>
      <c r="I25" s="13">
        <v>0</v>
      </c>
      <c r="J25" s="110">
        <v>113</v>
      </c>
      <c r="K25" s="115"/>
      <c r="L25" s="5">
        <v>8</v>
      </c>
      <c r="M25" s="85">
        <v>2754.88</v>
      </c>
    </row>
    <row r="26" spans="2:13" ht="15.75">
      <c r="B26" s="7" t="s">
        <v>21</v>
      </c>
      <c r="C26" s="7" t="s">
        <v>22</v>
      </c>
      <c r="D26" s="12">
        <v>201</v>
      </c>
      <c r="E26" s="12">
        <v>692</v>
      </c>
      <c r="F26" s="13">
        <v>30508.2</v>
      </c>
      <c r="G26" s="12">
        <v>35</v>
      </c>
      <c r="H26" s="12"/>
      <c r="I26" s="13">
        <v>1432</v>
      </c>
      <c r="J26" s="112">
        <v>59</v>
      </c>
      <c r="K26" s="115"/>
      <c r="L26" s="5">
        <v>0</v>
      </c>
      <c r="M26" s="85">
        <v>0</v>
      </c>
    </row>
    <row r="27" spans="2:13" ht="15.75">
      <c r="B27" s="7" t="s">
        <v>67</v>
      </c>
      <c r="C27" s="7" t="s">
        <v>72</v>
      </c>
      <c r="D27" s="12">
        <v>40</v>
      </c>
      <c r="E27" s="12">
        <v>147</v>
      </c>
      <c r="F27" s="13">
        <v>6576.5</v>
      </c>
      <c r="G27" s="12">
        <v>3</v>
      </c>
      <c r="H27" s="12"/>
      <c r="I27" s="13">
        <v>120</v>
      </c>
      <c r="J27" s="112">
        <v>42</v>
      </c>
      <c r="K27" s="115"/>
      <c r="L27" s="5">
        <v>0</v>
      </c>
      <c r="M27" s="85">
        <v>0</v>
      </c>
    </row>
    <row r="28" spans="2:15" ht="15.75">
      <c r="B28" s="7"/>
      <c r="C28" s="16" t="s">
        <v>73</v>
      </c>
      <c r="D28" s="12">
        <v>19</v>
      </c>
      <c r="E28" s="12">
        <v>63</v>
      </c>
      <c r="F28" s="13">
        <v>2284</v>
      </c>
      <c r="G28" s="12">
        <v>0</v>
      </c>
      <c r="H28" s="12"/>
      <c r="I28" s="13">
        <v>0</v>
      </c>
      <c r="J28" s="112">
        <v>30</v>
      </c>
      <c r="K28" s="115"/>
      <c r="L28" s="5">
        <v>2</v>
      </c>
      <c r="M28" s="85">
        <v>818.72</v>
      </c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206</v>
      </c>
      <c r="E29" s="12">
        <v>899</v>
      </c>
      <c r="F29" s="13">
        <v>41309.5</v>
      </c>
      <c r="G29" s="12">
        <v>20</v>
      </c>
      <c r="H29" s="12"/>
      <c r="I29" s="13">
        <v>1352.88</v>
      </c>
      <c r="J29" s="112">
        <v>102</v>
      </c>
      <c r="K29" s="115"/>
      <c r="L29" s="5">
        <v>4</v>
      </c>
      <c r="M29" s="85">
        <v>1377.44</v>
      </c>
    </row>
    <row r="30" spans="2:13" ht="15.75">
      <c r="B30" s="7"/>
      <c r="C30" s="7" t="s">
        <v>34</v>
      </c>
      <c r="D30" s="31">
        <v>21</v>
      </c>
      <c r="E30" s="31">
        <v>54</v>
      </c>
      <c r="F30" s="30">
        <v>2034</v>
      </c>
      <c r="G30" s="31">
        <v>1</v>
      </c>
      <c r="H30" s="31"/>
      <c r="I30" s="30">
        <v>96</v>
      </c>
      <c r="J30" s="112">
        <v>43</v>
      </c>
      <c r="K30" s="115"/>
      <c r="L30" s="5">
        <v>1</v>
      </c>
      <c r="M30" s="85">
        <v>418.2</v>
      </c>
    </row>
    <row r="31" spans="2:13" ht="15.75">
      <c r="B31" s="121" t="s">
        <v>25</v>
      </c>
      <c r="C31" s="121"/>
      <c r="D31" s="19">
        <f>SUM(D6:D30)</f>
        <v>1802</v>
      </c>
      <c r="E31" s="19">
        <f>SUM(E6:E30)</f>
        <v>6857</v>
      </c>
      <c r="F31" s="20">
        <f>SUM(F6:F30)</f>
        <v>305432.30000000005</v>
      </c>
      <c r="G31" s="21">
        <f>SUM(G6:G30)</f>
        <v>353</v>
      </c>
      <c r="H31" s="21"/>
      <c r="I31" s="20">
        <f>SUM(I6:I30)</f>
        <v>36331.33</v>
      </c>
      <c r="J31" s="114">
        <f>SUM(J6:J30)</f>
        <v>1555</v>
      </c>
      <c r="K31" s="116">
        <f>SUM(K6:K30)</f>
        <v>0</v>
      </c>
      <c r="L31" s="29">
        <f>SUM(L6:L30)</f>
        <v>56</v>
      </c>
      <c r="M31" s="18">
        <f>SUM(M6:M30)</f>
        <v>19629.899999999998</v>
      </c>
    </row>
    <row r="33" ht="15.75">
      <c r="M33" s="86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A1">
      <selection activeCell="E11" sqref="E11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8" t="s">
        <v>89</v>
      </c>
      <c r="C2" s="118"/>
      <c r="D2" s="118"/>
      <c r="E2" s="118"/>
      <c r="F2" s="118"/>
      <c r="G2" s="118"/>
    </row>
    <row r="3" ht="10.5" customHeight="1" hidden="1" thickBot="1"/>
    <row r="5" spans="2:7" ht="13.5" customHeight="1">
      <c r="B5" s="122" t="s">
        <v>78</v>
      </c>
      <c r="C5" s="122"/>
      <c r="D5" s="122" t="s">
        <v>44</v>
      </c>
      <c r="E5" s="122"/>
      <c r="F5" s="124" t="s">
        <v>43</v>
      </c>
      <c r="G5" s="124"/>
    </row>
    <row r="6" spans="2:7" ht="45.75" customHeight="1">
      <c r="B6" s="122"/>
      <c r="C6" s="122"/>
      <c r="D6" s="122"/>
      <c r="E6" s="122"/>
      <c r="F6" s="124"/>
      <c r="G6" s="124"/>
    </row>
    <row r="7" spans="2:7" ht="17.25" customHeight="1">
      <c r="B7" s="122"/>
      <c r="C7" s="122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738</v>
      </c>
      <c r="E8" s="13">
        <v>59566.36</v>
      </c>
      <c r="F8" s="12">
        <v>266</v>
      </c>
      <c r="G8" s="13">
        <v>32631.9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66</v>
      </c>
      <c r="E9" s="13">
        <v>5363.03</v>
      </c>
      <c r="F9" s="12">
        <v>16</v>
      </c>
      <c r="G9" s="13">
        <v>1838.56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0"/>
      <c r="C10" s="7" t="s">
        <v>71</v>
      </c>
      <c r="D10" s="12">
        <v>105</v>
      </c>
      <c r="E10" s="13">
        <v>7809.83</v>
      </c>
      <c r="F10" s="12">
        <v>17</v>
      </c>
      <c r="G10" s="13">
        <v>1952.11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75</v>
      </c>
      <c r="E11" s="13">
        <v>5930.26</v>
      </c>
      <c r="F11" s="7">
        <v>13</v>
      </c>
      <c r="G11" s="13">
        <v>1493.83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71</v>
      </c>
      <c r="E12" s="13">
        <v>5635.51</v>
      </c>
      <c r="F12" s="12">
        <v>15</v>
      </c>
      <c r="G12" s="13">
        <v>1975.11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324</v>
      </c>
      <c r="E13" s="13">
        <v>25352.51</v>
      </c>
      <c r="F13" s="12">
        <v>63</v>
      </c>
      <c r="G13" s="13">
        <v>7377.24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18</v>
      </c>
      <c r="E14" s="13">
        <v>1378.26</v>
      </c>
      <c r="F14" s="12">
        <v>1</v>
      </c>
      <c r="G14" s="13">
        <v>114.91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4</v>
      </c>
      <c r="E15" s="13">
        <v>333.08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193</v>
      </c>
      <c r="E16" s="13">
        <v>15460.81</v>
      </c>
      <c r="F16" s="12">
        <v>25</v>
      </c>
      <c r="G16" s="13">
        <v>3102.57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120</v>
      </c>
      <c r="E17" s="13">
        <v>9887.9</v>
      </c>
      <c r="F17" s="12">
        <v>22</v>
      </c>
      <c r="G17" s="13">
        <v>2665.93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67</v>
      </c>
      <c r="E18" s="13">
        <v>5487.32</v>
      </c>
      <c r="F18" s="12">
        <v>26</v>
      </c>
      <c r="G18" s="13">
        <v>2987.66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55</v>
      </c>
      <c r="E19" s="13">
        <v>4238.71</v>
      </c>
      <c r="F19" s="12">
        <v>8</v>
      </c>
      <c r="G19" s="13">
        <v>919.28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86</v>
      </c>
      <c r="E20" s="13">
        <v>6970.78</v>
      </c>
      <c r="F20" s="12">
        <v>31</v>
      </c>
      <c r="G20" s="13">
        <v>4021.85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78</v>
      </c>
      <c r="E21" s="13">
        <v>5942.43</v>
      </c>
      <c r="F21" s="12">
        <v>13</v>
      </c>
      <c r="G21" s="13">
        <v>1493.83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140</v>
      </c>
      <c r="E22" s="13">
        <v>11459.03</v>
      </c>
      <c r="F22" s="12">
        <v>19</v>
      </c>
      <c r="G22" s="13">
        <v>2505.11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26</v>
      </c>
      <c r="E23" s="13">
        <v>1864.16</v>
      </c>
      <c r="F23" s="12">
        <v>3</v>
      </c>
      <c r="G23" s="13">
        <v>344.73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30</v>
      </c>
      <c r="E24" s="13">
        <v>2532.22</v>
      </c>
      <c r="F24" s="12">
        <v>4</v>
      </c>
      <c r="G24" s="13">
        <v>505.64</v>
      </c>
      <c r="H24" s="62" t="e">
        <f>#REF!+#REF!</f>
        <v>#REF!</v>
      </c>
      <c r="I24" s="62"/>
      <c r="J24" s="63" t="e">
        <f>D24+#REF!</f>
        <v>#REF!</v>
      </c>
      <c r="K24" s="62"/>
      <c r="L24" s="62"/>
      <c r="M24" s="62"/>
      <c r="N24" s="62"/>
      <c r="O24" s="62"/>
      <c r="P24" s="62"/>
      <c r="Q24" s="62"/>
      <c r="R24" s="64"/>
      <c r="S24" s="62"/>
      <c r="T24" s="62"/>
      <c r="U24" s="61"/>
      <c r="V24" s="61" t="e">
        <f>#REF!+#REF!+#REF!</f>
        <v>#REF!</v>
      </c>
      <c r="W24" s="61" t="e">
        <f>#REF!+#REF!+#REF!+#REF!+#REF!+#REF!+#REF!+#REF!+#REF!</f>
        <v>#REF!</v>
      </c>
      <c r="X24" s="62"/>
      <c r="Y24" s="62"/>
    </row>
    <row r="25" spans="2:23" ht="15.75">
      <c r="B25" s="7" t="s">
        <v>19</v>
      </c>
      <c r="C25" s="7" t="s">
        <v>20</v>
      </c>
      <c r="D25" s="12">
        <v>76</v>
      </c>
      <c r="E25" s="13">
        <v>6184.14</v>
      </c>
      <c r="F25" s="12">
        <v>6</v>
      </c>
      <c r="G25" s="13">
        <v>735.46</v>
      </c>
      <c r="H25" t="e">
        <f>#REF!+#REF!</f>
        <v>#REF!</v>
      </c>
      <c r="I25">
        <v>0</v>
      </c>
      <c r="J25" s="2">
        <f>D25+E25</f>
        <v>6260.14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26</v>
      </c>
      <c r="E26" s="13">
        <v>2015.32</v>
      </c>
      <c r="F26" s="12">
        <v>2</v>
      </c>
      <c r="G26" s="13">
        <v>252.82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181</v>
      </c>
      <c r="E27" s="13">
        <v>14270.79</v>
      </c>
      <c r="F27" s="12">
        <v>14</v>
      </c>
      <c r="G27" s="13">
        <v>1608.74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216</v>
      </c>
      <c r="E28" s="15">
        <v>17511.05</v>
      </c>
      <c r="F28" s="12">
        <v>30</v>
      </c>
      <c r="G28" s="15">
        <v>3447.3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30</v>
      </c>
      <c r="E29" s="13">
        <v>2371.85</v>
      </c>
      <c r="F29" s="12">
        <v>0</v>
      </c>
      <c r="G29" s="13">
        <v>0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36</v>
      </c>
      <c r="E30" s="13">
        <v>2814.43</v>
      </c>
      <c r="F30" s="12">
        <v>3</v>
      </c>
      <c r="G30" s="13">
        <v>344.73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73</v>
      </c>
      <c r="E31" s="13">
        <v>5740.05</v>
      </c>
      <c r="F31" s="12">
        <v>10</v>
      </c>
      <c r="G31" s="13">
        <v>1149.1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12</v>
      </c>
      <c r="E32" s="13">
        <v>913.29</v>
      </c>
      <c r="F32" s="12">
        <v>2</v>
      </c>
      <c r="G32" s="13">
        <v>229.82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121" t="s">
        <v>25</v>
      </c>
      <c r="C33" s="121"/>
      <c r="D33" s="21">
        <f>SUM(D8:D32)</f>
        <v>2846</v>
      </c>
      <c r="E33" s="57">
        <f aca="true" t="shared" si="0" ref="E33:S33">SUM(E8:E32)</f>
        <v>227033.12</v>
      </c>
      <c r="F33" s="21">
        <f t="shared" si="0"/>
        <v>609</v>
      </c>
      <c r="G33" s="57">
        <f t="shared" si="0"/>
        <v>73698.23000000004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tabSelected="1" zoomScalePageLayoutView="0" workbookViewId="0" topLeftCell="A1">
      <selection activeCell="S17" sqref="S17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8" t="s">
        <v>90</v>
      </c>
      <c r="D2" s="118"/>
      <c r="E2" s="118"/>
      <c r="F2" s="118"/>
      <c r="G2" s="118"/>
      <c r="H2" s="118"/>
      <c r="I2" s="118"/>
      <c r="J2" s="118"/>
      <c r="K2" s="118"/>
      <c r="L2" s="118"/>
    </row>
    <row r="3" ht="8.25" customHeight="1"/>
    <row r="4" ht="7.5" customHeight="1"/>
    <row r="5" spans="3:12" ht="13.5" customHeight="1">
      <c r="C5" s="122" t="s">
        <v>78</v>
      </c>
      <c r="D5" s="122"/>
      <c r="E5" s="124" t="s">
        <v>75</v>
      </c>
      <c r="F5" s="124"/>
      <c r="G5" s="128" t="s">
        <v>81</v>
      </c>
      <c r="H5" s="129"/>
      <c r="I5" s="128" t="s">
        <v>82</v>
      </c>
      <c r="J5" s="129"/>
      <c r="K5" s="128" t="s">
        <v>76</v>
      </c>
      <c r="L5" s="129"/>
    </row>
    <row r="6" spans="3:12" ht="45.75" customHeight="1">
      <c r="C6" s="122"/>
      <c r="D6" s="122"/>
      <c r="E6" s="124"/>
      <c r="F6" s="124"/>
      <c r="G6" s="130"/>
      <c r="H6" s="131"/>
      <c r="I6" s="130"/>
      <c r="J6" s="131"/>
      <c r="K6" s="130"/>
      <c r="L6" s="131"/>
    </row>
    <row r="7" spans="3:12" ht="17.25" customHeight="1">
      <c r="C7" s="122"/>
      <c r="D7" s="122"/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3:12" ht="15.75">
      <c r="C8" s="102" t="s">
        <v>5</v>
      </c>
      <c r="D8" s="102" t="s">
        <v>6</v>
      </c>
      <c r="E8" s="94"/>
      <c r="F8" s="95"/>
      <c r="G8" s="12">
        <v>462</v>
      </c>
      <c r="H8" s="13">
        <v>121346</v>
      </c>
      <c r="I8" s="12">
        <v>461</v>
      </c>
      <c r="J8" s="13">
        <v>31053.6</v>
      </c>
      <c r="K8" s="12">
        <v>626</v>
      </c>
      <c r="L8" s="13">
        <v>137667.95</v>
      </c>
    </row>
    <row r="9" spans="3:12" ht="15.75">
      <c r="C9" s="102"/>
      <c r="D9" s="102" t="s">
        <v>70</v>
      </c>
      <c r="E9" s="94"/>
      <c r="F9" s="95"/>
      <c r="G9" s="12">
        <v>39</v>
      </c>
      <c r="H9" s="13">
        <v>10162</v>
      </c>
      <c r="I9" s="12">
        <v>39</v>
      </c>
      <c r="J9" s="13">
        <v>2620.5</v>
      </c>
      <c r="K9" s="12">
        <v>54</v>
      </c>
      <c r="L9" s="13">
        <v>11590.95</v>
      </c>
    </row>
    <row r="10" spans="3:12" ht="15.75">
      <c r="C10" s="102"/>
      <c r="D10" s="102" t="s">
        <v>71</v>
      </c>
      <c r="E10" s="94"/>
      <c r="F10" s="95"/>
      <c r="G10" s="12">
        <v>18</v>
      </c>
      <c r="H10" s="13">
        <v>4470</v>
      </c>
      <c r="I10" s="12">
        <v>18</v>
      </c>
      <c r="J10" s="13">
        <v>1152.7</v>
      </c>
      <c r="K10" s="12">
        <v>61</v>
      </c>
      <c r="L10" s="97">
        <v>13421.1</v>
      </c>
    </row>
    <row r="11" spans="3:12" ht="15.75">
      <c r="C11" s="102" t="s">
        <v>68</v>
      </c>
      <c r="D11" s="102" t="s">
        <v>69</v>
      </c>
      <c r="E11" s="94"/>
      <c r="F11" s="95"/>
      <c r="G11" s="12">
        <v>78</v>
      </c>
      <c r="H11" s="13">
        <v>20114</v>
      </c>
      <c r="I11" s="12">
        <v>78</v>
      </c>
      <c r="J11" s="13">
        <v>5186.82</v>
      </c>
      <c r="K11" s="7">
        <v>69</v>
      </c>
      <c r="L11" s="13">
        <v>14641.2</v>
      </c>
    </row>
    <row r="12" spans="3:12" ht="15.75">
      <c r="C12" s="102" t="s">
        <v>45</v>
      </c>
      <c r="D12" s="102" t="s">
        <v>7</v>
      </c>
      <c r="E12" s="94"/>
      <c r="F12" s="95"/>
      <c r="G12" s="12">
        <v>88</v>
      </c>
      <c r="H12" s="13">
        <v>21473</v>
      </c>
      <c r="I12" s="12">
        <v>88</v>
      </c>
      <c r="J12" s="13">
        <v>5537.29</v>
      </c>
      <c r="K12" s="12">
        <v>82</v>
      </c>
      <c r="L12" s="13">
        <v>17081.4</v>
      </c>
    </row>
    <row r="13" spans="3:12" ht="15.75">
      <c r="C13" s="102" t="s">
        <v>29</v>
      </c>
      <c r="D13" s="102" t="s">
        <v>30</v>
      </c>
      <c r="E13" s="94"/>
      <c r="F13" s="95"/>
      <c r="G13" s="12">
        <v>193</v>
      </c>
      <c r="H13" s="13">
        <v>46148</v>
      </c>
      <c r="I13" s="12">
        <v>189</v>
      </c>
      <c r="J13" s="13">
        <v>12492.44</v>
      </c>
      <c r="K13" s="12">
        <v>285</v>
      </c>
      <c r="L13" s="13">
        <v>61411.7</v>
      </c>
    </row>
    <row r="14" spans="3:12" ht="15.75">
      <c r="C14" s="102"/>
      <c r="D14" s="102" t="s">
        <v>31</v>
      </c>
      <c r="E14" s="94"/>
      <c r="F14" s="95"/>
      <c r="G14" s="12">
        <v>8</v>
      </c>
      <c r="H14" s="13">
        <v>2114</v>
      </c>
      <c r="I14" s="12">
        <v>8</v>
      </c>
      <c r="J14" s="13">
        <v>545.14</v>
      </c>
      <c r="K14" s="12">
        <v>8</v>
      </c>
      <c r="L14" s="13">
        <v>1626.8</v>
      </c>
    </row>
    <row r="15" spans="3:12" ht="15.75">
      <c r="C15" s="102"/>
      <c r="D15" s="102" t="s">
        <v>32</v>
      </c>
      <c r="E15" s="94"/>
      <c r="F15" s="95"/>
      <c r="G15" s="12">
        <v>11</v>
      </c>
      <c r="H15" s="13">
        <v>2336</v>
      </c>
      <c r="I15" s="12">
        <v>11</v>
      </c>
      <c r="J15" s="13">
        <v>602.4</v>
      </c>
      <c r="K15" s="12">
        <v>7</v>
      </c>
      <c r="L15" s="13">
        <v>1423.45</v>
      </c>
    </row>
    <row r="16" spans="3:12" ht="15.75">
      <c r="C16" s="102" t="s">
        <v>8</v>
      </c>
      <c r="D16" s="102" t="s">
        <v>9</v>
      </c>
      <c r="E16" s="94"/>
      <c r="F16" s="95"/>
      <c r="G16" s="12">
        <v>95</v>
      </c>
      <c r="H16" s="13">
        <v>23777.32</v>
      </c>
      <c r="I16" s="12">
        <v>95</v>
      </c>
      <c r="J16" s="13">
        <v>6100.05</v>
      </c>
      <c r="K16" s="12">
        <v>161</v>
      </c>
      <c r="L16" s="13">
        <v>35586.25</v>
      </c>
    </row>
    <row r="17" spans="3:12" ht="15.75">
      <c r="C17" s="102"/>
      <c r="D17" s="102" t="s">
        <v>10</v>
      </c>
      <c r="E17" s="12"/>
      <c r="F17" s="13"/>
      <c r="G17" s="12">
        <v>38</v>
      </c>
      <c r="H17" s="13">
        <v>9542</v>
      </c>
      <c r="I17" s="12">
        <v>38</v>
      </c>
      <c r="J17" s="13">
        <v>2460.62</v>
      </c>
      <c r="K17" s="12">
        <v>77</v>
      </c>
      <c r="L17" s="13">
        <v>16674.7</v>
      </c>
    </row>
    <row r="18" spans="3:12" ht="15.75">
      <c r="C18" s="102" t="s">
        <v>11</v>
      </c>
      <c r="D18" s="102" t="s">
        <v>12</v>
      </c>
      <c r="E18" s="94"/>
      <c r="F18" s="95"/>
      <c r="G18" s="12">
        <v>70</v>
      </c>
      <c r="H18" s="13">
        <v>19784</v>
      </c>
      <c r="I18" s="12">
        <v>70</v>
      </c>
      <c r="J18" s="13">
        <v>5101.68</v>
      </c>
      <c r="K18" s="12">
        <v>62</v>
      </c>
      <c r="L18" s="13">
        <v>14031.15</v>
      </c>
    </row>
    <row r="19" spans="3:12" ht="15.75">
      <c r="C19" s="102"/>
      <c r="D19" s="102" t="s">
        <v>13</v>
      </c>
      <c r="E19" s="94"/>
      <c r="F19" s="95"/>
      <c r="G19" s="12">
        <v>52</v>
      </c>
      <c r="H19" s="13">
        <v>13280.58</v>
      </c>
      <c r="I19" s="12">
        <v>52</v>
      </c>
      <c r="J19" s="13">
        <v>3424.7</v>
      </c>
      <c r="K19" s="12">
        <v>29</v>
      </c>
      <c r="L19" s="13">
        <v>6710.55</v>
      </c>
    </row>
    <row r="20" spans="3:12" ht="15.75">
      <c r="C20" s="102"/>
      <c r="D20" s="102" t="s">
        <v>14</v>
      </c>
      <c r="E20" s="12"/>
      <c r="F20" s="13"/>
      <c r="G20" s="12">
        <v>62</v>
      </c>
      <c r="H20" s="13">
        <v>16824.06</v>
      </c>
      <c r="I20" s="12">
        <v>62</v>
      </c>
      <c r="J20" s="13">
        <v>4338.4</v>
      </c>
      <c r="K20" s="12">
        <v>67</v>
      </c>
      <c r="L20" s="13">
        <v>14641.2</v>
      </c>
    </row>
    <row r="21" spans="3:12" ht="15.75">
      <c r="C21" s="102" t="s">
        <v>15</v>
      </c>
      <c r="D21" s="102" t="s">
        <v>16</v>
      </c>
      <c r="E21" s="94"/>
      <c r="F21" s="95"/>
      <c r="G21" s="12">
        <v>100</v>
      </c>
      <c r="H21" s="13">
        <v>26926</v>
      </c>
      <c r="I21" s="12">
        <v>100</v>
      </c>
      <c r="J21" s="13">
        <v>6943.42</v>
      </c>
      <c r="K21" s="12">
        <v>110</v>
      </c>
      <c r="L21" s="13">
        <v>22571.85</v>
      </c>
    </row>
    <row r="22" spans="3:12" ht="15.75">
      <c r="C22" s="102" t="s">
        <v>17</v>
      </c>
      <c r="D22" s="102" t="s">
        <v>18</v>
      </c>
      <c r="E22" s="94"/>
      <c r="F22" s="95"/>
      <c r="G22" s="12">
        <v>78</v>
      </c>
      <c r="H22" s="13">
        <v>18326</v>
      </c>
      <c r="I22" s="12">
        <v>78</v>
      </c>
      <c r="J22" s="13">
        <v>4707.76</v>
      </c>
      <c r="K22" s="12">
        <v>90</v>
      </c>
      <c r="L22" s="13">
        <v>19114.9</v>
      </c>
    </row>
    <row r="23" spans="3:12" ht="15.75">
      <c r="C23" s="102"/>
      <c r="D23" s="102" t="s">
        <v>26</v>
      </c>
      <c r="E23" s="12"/>
      <c r="F23" s="13"/>
      <c r="G23" s="12">
        <v>4</v>
      </c>
      <c r="H23" s="13">
        <v>914</v>
      </c>
      <c r="I23" s="12">
        <v>4</v>
      </c>
      <c r="J23" s="13">
        <v>235.7</v>
      </c>
      <c r="K23" s="12">
        <v>17</v>
      </c>
      <c r="L23" s="13">
        <v>3863.65</v>
      </c>
    </row>
    <row r="24" spans="3:12" ht="15.75">
      <c r="C24" s="102"/>
      <c r="D24" s="102" t="s">
        <v>47</v>
      </c>
      <c r="E24" s="94"/>
      <c r="F24" s="95"/>
      <c r="G24" s="12">
        <v>5</v>
      </c>
      <c r="H24" s="13">
        <v>1108</v>
      </c>
      <c r="I24" s="12">
        <v>5</v>
      </c>
      <c r="J24" s="13">
        <v>285.72</v>
      </c>
      <c r="K24" s="12">
        <v>19</v>
      </c>
      <c r="L24" s="13">
        <v>4067</v>
      </c>
    </row>
    <row r="25" spans="3:12" ht="15.75">
      <c r="C25" s="102" t="s">
        <v>19</v>
      </c>
      <c r="D25" s="102" t="s">
        <v>20</v>
      </c>
      <c r="E25" s="94"/>
      <c r="F25" s="95"/>
      <c r="G25" s="12">
        <v>20</v>
      </c>
      <c r="H25" s="13">
        <v>5429</v>
      </c>
      <c r="I25" s="12">
        <v>20</v>
      </c>
      <c r="J25" s="13">
        <v>1381.41</v>
      </c>
      <c r="K25" s="12">
        <v>56</v>
      </c>
      <c r="L25" s="13">
        <v>12201</v>
      </c>
    </row>
    <row r="26" spans="3:12" ht="15.75">
      <c r="C26" s="102"/>
      <c r="D26" s="102" t="s">
        <v>48</v>
      </c>
      <c r="E26" s="94"/>
      <c r="F26" s="95"/>
      <c r="G26" s="12">
        <v>7</v>
      </c>
      <c r="H26" s="13">
        <v>1994</v>
      </c>
      <c r="I26" s="12">
        <v>7</v>
      </c>
      <c r="J26" s="13">
        <v>514.18</v>
      </c>
      <c r="K26" s="12">
        <v>24</v>
      </c>
      <c r="L26" s="13">
        <v>4880.4</v>
      </c>
    </row>
    <row r="27" spans="3:12" ht="15.75">
      <c r="C27" s="102" t="s">
        <v>35</v>
      </c>
      <c r="D27" s="102" t="s">
        <v>33</v>
      </c>
      <c r="E27" s="94"/>
      <c r="F27" s="95"/>
      <c r="G27" s="12">
        <v>62</v>
      </c>
      <c r="H27" s="13">
        <v>14741</v>
      </c>
      <c r="I27" s="12">
        <v>62</v>
      </c>
      <c r="J27" s="13">
        <v>3801.33</v>
      </c>
      <c r="K27" s="12">
        <v>126</v>
      </c>
      <c r="L27" s="13">
        <v>27248.9</v>
      </c>
    </row>
    <row r="28" spans="3:12" ht="15.75">
      <c r="C28" s="102" t="s">
        <v>21</v>
      </c>
      <c r="D28" s="102" t="s">
        <v>22</v>
      </c>
      <c r="E28" s="94"/>
      <c r="F28" s="95"/>
      <c r="G28" s="98">
        <v>141</v>
      </c>
      <c r="H28" s="15">
        <v>33048</v>
      </c>
      <c r="I28" s="12">
        <v>141</v>
      </c>
      <c r="J28" s="13">
        <v>10855.27</v>
      </c>
      <c r="K28" s="12">
        <v>228</v>
      </c>
      <c r="L28" s="15">
        <v>52057.6</v>
      </c>
    </row>
    <row r="29" spans="3:12" ht="15.75">
      <c r="C29" s="102" t="s">
        <v>67</v>
      </c>
      <c r="D29" s="102" t="s">
        <v>72</v>
      </c>
      <c r="E29" s="12"/>
      <c r="F29" s="13"/>
      <c r="G29" s="12">
        <v>31</v>
      </c>
      <c r="H29" s="13">
        <v>7981</v>
      </c>
      <c r="I29" s="12">
        <v>31</v>
      </c>
      <c r="J29" s="13">
        <v>2058.05</v>
      </c>
      <c r="K29" s="12">
        <v>48</v>
      </c>
      <c r="L29" s="13">
        <v>10167.5</v>
      </c>
    </row>
    <row r="30" spans="3:12" ht="15.75">
      <c r="C30" s="102"/>
      <c r="D30" s="103" t="s">
        <v>73</v>
      </c>
      <c r="E30" s="94"/>
      <c r="F30" s="95"/>
      <c r="G30" s="12">
        <v>18</v>
      </c>
      <c r="H30" s="13">
        <v>4469</v>
      </c>
      <c r="I30" s="12">
        <v>18</v>
      </c>
      <c r="J30" s="13">
        <v>1152.45</v>
      </c>
      <c r="K30" s="12">
        <v>38</v>
      </c>
      <c r="L30" s="13">
        <v>7727.3</v>
      </c>
    </row>
    <row r="31" spans="3:12" ht="15.75">
      <c r="C31" s="102" t="s">
        <v>23</v>
      </c>
      <c r="D31" s="102" t="s">
        <v>24</v>
      </c>
      <c r="E31" s="94"/>
      <c r="F31" s="95"/>
      <c r="G31" s="12">
        <v>50</v>
      </c>
      <c r="H31" s="13">
        <v>11358</v>
      </c>
      <c r="I31" s="12">
        <v>50</v>
      </c>
      <c r="J31" s="13">
        <v>2928.94</v>
      </c>
      <c r="K31" s="12">
        <v>112</v>
      </c>
      <c r="L31" s="13">
        <v>23588.6</v>
      </c>
    </row>
    <row r="32" spans="3:12" ht="15.75" customHeight="1">
      <c r="C32" s="102"/>
      <c r="D32" s="102" t="s">
        <v>34</v>
      </c>
      <c r="E32" s="94"/>
      <c r="F32" s="95"/>
      <c r="G32" s="12">
        <v>21</v>
      </c>
      <c r="H32" s="13">
        <v>5118</v>
      </c>
      <c r="I32" s="12">
        <v>21</v>
      </c>
      <c r="J32" s="13">
        <v>1319.82</v>
      </c>
      <c r="K32" s="12">
        <v>13</v>
      </c>
      <c r="L32" s="13">
        <v>2846.9</v>
      </c>
    </row>
    <row r="33" spans="3:12" ht="15.75">
      <c r="C33" s="121" t="s">
        <v>25</v>
      </c>
      <c r="D33" s="121"/>
      <c r="E33" s="21">
        <f aca="true" t="shared" si="0" ref="E33:J33">SUM(E8:E32)</f>
        <v>0</v>
      </c>
      <c r="F33" s="57">
        <f t="shared" si="0"/>
        <v>0</v>
      </c>
      <c r="G33" s="21">
        <f t="shared" si="0"/>
        <v>1751</v>
      </c>
      <c r="H33" s="57">
        <f t="shared" si="0"/>
        <v>442782.96</v>
      </c>
      <c r="I33" s="21">
        <f t="shared" si="0"/>
        <v>1746</v>
      </c>
      <c r="J33" s="57">
        <f t="shared" si="0"/>
        <v>116800.38999999998</v>
      </c>
      <c r="K33" s="21">
        <f>SUM(K8:K32)</f>
        <v>2469</v>
      </c>
      <c r="L33" s="57">
        <f>SUM(L8:L32)</f>
        <v>536844.0000000001</v>
      </c>
    </row>
    <row r="34" spans="5:12" ht="15.75">
      <c r="E34" s="4"/>
      <c r="F34" s="4"/>
      <c r="G34" s="4"/>
      <c r="H34" s="4"/>
      <c r="I34" s="4"/>
      <c r="J34" s="4"/>
      <c r="K34" s="4"/>
      <c r="L34" s="4"/>
    </row>
    <row r="35" spans="5:12" ht="15.75">
      <c r="E35" s="4"/>
      <c r="F35" s="24"/>
      <c r="G35" s="24"/>
      <c r="H35" s="24"/>
      <c r="I35" s="4"/>
      <c r="J35" s="4"/>
      <c r="K35" s="4"/>
      <c r="L35" s="4"/>
    </row>
    <row r="36" spans="5:12" ht="15.75">
      <c r="E36" s="4"/>
      <c r="F36" s="4"/>
      <c r="G36" s="4"/>
      <c r="H36" s="4"/>
      <c r="I36" s="4"/>
      <c r="J36" s="4"/>
      <c r="K36" s="4"/>
      <c r="L36" s="4"/>
    </row>
    <row r="37" spans="5:12" ht="15.75">
      <c r="E37" s="4"/>
      <c r="F37" s="4"/>
      <c r="G37" s="4"/>
      <c r="H37" s="4"/>
      <c r="I37" s="4"/>
      <c r="J37" s="4"/>
      <c r="K37" s="4"/>
      <c r="L37" s="4"/>
    </row>
    <row r="38" ht="15.75">
      <c r="D38" s="3"/>
    </row>
    <row r="41" spans="10:12" ht="15.75">
      <c r="J41" s="28"/>
      <c r="K41" s="28"/>
      <c r="L41" s="28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0">
      <selection activeCell="E27" sqref="E27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9" t="s">
        <v>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ht="16.5" thickBot="1"/>
    <row r="3" spans="1:11" ht="54.75" thickBot="1">
      <c r="A3" s="33" t="s">
        <v>53</v>
      </c>
      <c r="B3" s="34" t="s">
        <v>54</v>
      </c>
      <c r="C3" s="35" t="s">
        <v>55</v>
      </c>
      <c r="D3" s="36" t="s">
        <v>56</v>
      </c>
      <c r="E3" s="166" t="s">
        <v>57</v>
      </c>
      <c r="F3" s="167"/>
      <c r="G3" s="37" t="s">
        <v>58</v>
      </c>
      <c r="H3" s="38"/>
      <c r="I3" s="38"/>
      <c r="J3" s="39" t="s">
        <v>59</v>
      </c>
      <c r="K3" s="40" t="s">
        <v>60</v>
      </c>
    </row>
    <row r="4" spans="1:11" ht="18">
      <c r="A4" s="151">
        <v>1</v>
      </c>
      <c r="B4" s="160">
        <v>4211</v>
      </c>
      <c r="C4" s="162" t="s">
        <v>41</v>
      </c>
      <c r="D4" s="41"/>
      <c r="E4" s="169">
        <f>'I '!C32</f>
        <v>6862</v>
      </c>
      <c r="F4" s="169">
        <f>'I '!D32</f>
        <v>13830</v>
      </c>
      <c r="G4" s="164">
        <f>'I '!E32</f>
        <v>614030.7999999999</v>
      </c>
      <c r="H4" s="106"/>
      <c r="I4" s="42"/>
      <c r="J4" s="132" t="s">
        <v>93</v>
      </c>
      <c r="K4" s="134" t="s">
        <v>91</v>
      </c>
    </row>
    <row r="5" spans="1:11" ht="18.75" thickBot="1">
      <c r="A5" s="152"/>
      <c r="B5" s="161"/>
      <c r="C5" s="163"/>
      <c r="D5" s="43">
        <v>18567</v>
      </c>
      <c r="E5" s="170"/>
      <c r="F5" s="170"/>
      <c r="G5" s="165"/>
      <c r="H5" s="107"/>
      <c r="I5" s="44"/>
      <c r="J5" s="133"/>
      <c r="K5" s="135"/>
    </row>
    <row r="6" spans="1:11" ht="18">
      <c r="A6" s="136">
        <v>2</v>
      </c>
      <c r="B6" s="138">
        <v>4211</v>
      </c>
      <c r="C6" s="140" t="s">
        <v>92</v>
      </c>
      <c r="D6" s="117"/>
      <c r="E6" s="142">
        <f>'I '!F32</f>
        <v>26694</v>
      </c>
      <c r="F6" s="142">
        <f>'I '!G32</f>
        <v>35319</v>
      </c>
      <c r="G6" s="144">
        <f>'I '!H32</f>
        <v>1059570</v>
      </c>
      <c r="H6" s="108"/>
      <c r="I6" s="46"/>
      <c r="J6" s="132" t="s">
        <v>93</v>
      </c>
      <c r="K6" s="134" t="s">
        <v>91</v>
      </c>
    </row>
    <row r="7" spans="1:11" ht="18.75" thickBot="1">
      <c r="A7" s="137"/>
      <c r="B7" s="139"/>
      <c r="C7" s="141"/>
      <c r="D7" s="117"/>
      <c r="E7" s="143"/>
      <c r="F7" s="143"/>
      <c r="G7" s="145"/>
      <c r="H7" s="108"/>
      <c r="I7" s="46"/>
      <c r="J7" s="133"/>
      <c r="K7" s="135"/>
    </row>
    <row r="8" spans="1:11" ht="18">
      <c r="A8" s="151">
        <v>2</v>
      </c>
      <c r="B8" s="138">
        <v>4213</v>
      </c>
      <c r="C8" s="153" t="s">
        <v>39</v>
      </c>
      <c r="D8" s="45"/>
      <c r="E8" s="171">
        <f>'I '!I32</f>
        <v>7671</v>
      </c>
      <c r="F8" s="171">
        <f>'I '!J32</f>
        <v>26143</v>
      </c>
      <c r="G8" s="155">
        <f>'I '!K32</f>
        <v>766040.0700000001</v>
      </c>
      <c r="H8" s="108"/>
      <c r="I8" s="46"/>
      <c r="J8" s="132" t="s">
        <v>93</v>
      </c>
      <c r="K8" s="134" t="s">
        <v>91</v>
      </c>
    </row>
    <row r="9" spans="1:11" ht="18.75" thickBot="1">
      <c r="A9" s="152"/>
      <c r="B9" s="139"/>
      <c r="C9" s="154"/>
      <c r="D9" s="47">
        <v>39030</v>
      </c>
      <c r="E9" s="172"/>
      <c r="F9" s="172"/>
      <c r="G9" s="156"/>
      <c r="H9" s="150"/>
      <c r="I9" s="46"/>
      <c r="J9" s="133"/>
      <c r="K9" s="135"/>
    </row>
    <row r="10" spans="1:11" ht="18">
      <c r="A10" s="48">
        <v>3</v>
      </c>
      <c r="B10" s="49">
        <v>4213</v>
      </c>
      <c r="C10" s="50" t="s">
        <v>61</v>
      </c>
      <c r="D10" s="51"/>
      <c r="E10" s="157">
        <f>' II'!L31</f>
        <v>56</v>
      </c>
      <c r="F10" s="158"/>
      <c r="G10" s="89">
        <f>' II'!M31</f>
        <v>19629.899999999998</v>
      </c>
      <c r="H10" s="150"/>
      <c r="I10" s="46"/>
      <c r="J10" s="70" t="s">
        <v>93</v>
      </c>
      <c r="K10" s="71" t="s">
        <v>91</v>
      </c>
    </row>
    <row r="11" spans="1:11" ht="54">
      <c r="A11" s="52">
        <v>4</v>
      </c>
      <c r="B11" s="53">
        <v>4213</v>
      </c>
      <c r="C11" s="54" t="s">
        <v>62</v>
      </c>
      <c r="D11" s="55"/>
      <c r="E11" s="146">
        <f>' II'!D31</f>
        <v>1802</v>
      </c>
      <c r="F11" s="147"/>
      <c r="G11" s="109">
        <f>' II'!F31</f>
        <v>305432.30000000005</v>
      </c>
      <c r="H11" s="150"/>
      <c r="I11" s="56"/>
      <c r="J11" s="5" t="s">
        <v>94</v>
      </c>
      <c r="K11" s="71" t="s">
        <v>91</v>
      </c>
    </row>
    <row r="12" spans="1:11" ht="54.75">
      <c r="A12" s="52">
        <v>5</v>
      </c>
      <c r="B12" s="53">
        <v>4213</v>
      </c>
      <c r="C12" s="54" t="s">
        <v>63</v>
      </c>
      <c r="D12" s="55"/>
      <c r="E12" s="146">
        <f>' II'!G31</f>
        <v>353</v>
      </c>
      <c r="F12" s="147"/>
      <c r="G12" s="109">
        <f>' II'!I31</f>
        <v>36331.33</v>
      </c>
      <c r="H12" s="104"/>
      <c r="I12" s="56"/>
      <c r="J12" s="5" t="s">
        <v>94</v>
      </c>
      <c r="K12" s="71" t="s">
        <v>91</v>
      </c>
    </row>
    <row r="13" spans="1:11" ht="18">
      <c r="A13" s="52">
        <v>6</v>
      </c>
      <c r="B13" s="53">
        <v>4214</v>
      </c>
      <c r="C13" s="54" t="s">
        <v>64</v>
      </c>
      <c r="D13" s="55">
        <v>5836</v>
      </c>
      <c r="E13" s="146">
        <f>'III '!D33</f>
        <v>2846</v>
      </c>
      <c r="F13" s="147"/>
      <c r="G13" s="148">
        <f>'III '!E33</f>
        <v>227033.12</v>
      </c>
      <c r="H13" s="149"/>
      <c r="I13" s="46"/>
      <c r="J13" s="70" t="s">
        <v>93</v>
      </c>
      <c r="K13" s="71" t="s">
        <v>91</v>
      </c>
    </row>
    <row r="14" spans="1:12" ht="18">
      <c r="A14" s="52">
        <v>7</v>
      </c>
      <c r="B14" s="53">
        <v>4214</v>
      </c>
      <c r="C14" s="54" t="s">
        <v>65</v>
      </c>
      <c r="D14" s="55"/>
      <c r="E14" s="146">
        <f>'III '!F33</f>
        <v>609</v>
      </c>
      <c r="F14" s="147"/>
      <c r="G14" s="90">
        <f>'III '!G33</f>
        <v>73698.23000000004</v>
      </c>
      <c r="H14" s="108"/>
      <c r="I14" s="46"/>
      <c r="J14" s="70" t="s">
        <v>93</v>
      </c>
      <c r="K14" s="71" t="s">
        <v>91</v>
      </c>
      <c r="L14" s="92"/>
    </row>
    <row r="15" spans="1:12" ht="18">
      <c r="A15" s="52">
        <v>8</v>
      </c>
      <c r="B15" s="53">
        <v>4215</v>
      </c>
      <c r="C15" s="54" t="s">
        <v>66</v>
      </c>
      <c r="D15" s="55">
        <v>4545</v>
      </c>
      <c r="E15" s="146">
        <f>'I '!N32</f>
        <v>18992</v>
      </c>
      <c r="F15" s="147"/>
      <c r="G15" s="90">
        <f>'I '!O32</f>
        <v>1353992.24</v>
      </c>
      <c r="H15" s="150"/>
      <c r="I15" s="46"/>
      <c r="J15" s="70" t="s">
        <v>93</v>
      </c>
      <c r="K15" s="71" t="s">
        <v>91</v>
      </c>
      <c r="L15" s="93"/>
    </row>
    <row r="16" spans="1:12" ht="18">
      <c r="A16" s="52">
        <v>9</v>
      </c>
      <c r="B16" s="53">
        <v>4215</v>
      </c>
      <c r="C16" s="54" t="s">
        <v>36</v>
      </c>
      <c r="D16" s="55">
        <v>1166</v>
      </c>
      <c r="E16" s="146">
        <f>'I '!L32</f>
        <v>2938</v>
      </c>
      <c r="F16" s="147"/>
      <c r="G16" s="90">
        <f>'I '!M32</f>
        <v>553256.2000000001</v>
      </c>
      <c r="H16" s="168"/>
      <c r="I16" s="56"/>
      <c r="J16" s="70" t="s">
        <v>93</v>
      </c>
      <c r="K16" s="71" t="s">
        <v>91</v>
      </c>
      <c r="L16" s="92"/>
    </row>
    <row r="17" spans="1:15" ht="37.5" customHeight="1">
      <c r="A17" s="52">
        <v>10</v>
      </c>
      <c r="B17" s="53">
        <v>4215</v>
      </c>
      <c r="C17" s="78" t="s">
        <v>76</v>
      </c>
      <c r="D17" s="75"/>
      <c r="E17" s="146">
        <f>' IV '!K33</f>
        <v>2469</v>
      </c>
      <c r="F17" s="147"/>
      <c r="G17" s="90">
        <f>' IV '!L33</f>
        <v>536844.0000000001</v>
      </c>
      <c r="H17" s="96"/>
      <c r="I17" s="56"/>
      <c r="J17" s="70" t="s">
        <v>93</v>
      </c>
      <c r="K17" s="71" t="s">
        <v>91</v>
      </c>
      <c r="O17" s="11"/>
    </row>
    <row r="18" spans="1:15" ht="37.5" customHeight="1">
      <c r="A18" s="52">
        <v>11</v>
      </c>
      <c r="B18" s="58">
        <v>4217</v>
      </c>
      <c r="C18" s="76" t="s">
        <v>77</v>
      </c>
      <c r="D18" s="79"/>
      <c r="E18" s="146">
        <f>'I '!P32</f>
        <v>402</v>
      </c>
      <c r="F18" s="147"/>
      <c r="G18" s="148">
        <f>'I '!Q32</f>
        <v>113687.73999999999</v>
      </c>
      <c r="H18" s="149"/>
      <c r="I18" s="56"/>
      <c r="J18" s="70" t="s">
        <v>93</v>
      </c>
      <c r="K18" s="71" t="s">
        <v>91</v>
      </c>
      <c r="O18" s="11"/>
    </row>
    <row r="19" spans="1:11" ht="36.75" hidden="1" thickBot="1">
      <c r="A19" s="52">
        <v>12</v>
      </c>
      <c r="B19" s="58">
        <v>4218</v>
      </c>
      <c r="C19" s="99" t="s">
        <v>75</v>
      </c>
      <c r="D19" s="77"/>
      <c r="E19" s="180">
        <f>' IV '!E33</f>
        <v>0</v>
      </c>
      <c r="F19" s="181"/>
      <c r="G19" s="91">
        <f>' IV '!F33</f>
        <v>0</v>
      </c>
      <c r="H19" s="105"/>
      <c r="I19" s="56"/>
      <c r="J19" s="70" t="s">
        <v>79</v>
      </c>
      <c r="K19" s="71" t="s">
        <v>80</v>
      </c>
    </row>
    <row r="20" spans="1:11" ht="36.75" thickBot="1">
      <c r="A20" s="52">
        <v>12</v>
      </c>
      <c r="B20" s="72">
        <v>4218</v>
      </c>
      <c r="C20" s="100" t="s">
        <v>84</v>
      </c>
      <c r="D20" s="65"/>
      <c r="E20" s="176">
        <f>' IV '!G33</f>
        <v>1751</v>
      </c>
      <c r="F20" s="177"/>
      <c r="G20" s="178">
        <f>' IV '!H33</f>
        <v>442782.96</v>
      </c>
      <c r="H20" s="179"/>
      <c r="I20" s="65"/>
      <c r="J20" s="70" t="s">
        <v>93</v>
      </c>
      <c r="K20" s="71" t="s">
        <v>91</v>
      </c>
    </row>
    <row r="21" spans="1:11" ht="36.75" thickBot="1">
      <c r="A21" s="101">
        <v>13</v>
      </c>
      <c r="B21" s="73">
        <v>4218</v>
      </c>
      <c r="C21" s="66" t="s">
        <v>83</v>
      </c>
      <c r="D21" s="67"/>
      <c r="E21" s="173">
        <f>' IV '!I33</f>
        <v>1746</v>
      </c>
      <c r="F21" s="173"/>
      <c r="G21" s="174">
        <f>' IV '!J33</f>
        <v>116800.38999999998</v>
      </c>
      <c r="H21" s="175"/>
      <c r="I21" s="59"/>
      <c r="J21" s="74" t="s">
        <v>95</v>
      </c>
      <c r="K21" s="69" t="s">
        <v>91</v>
      </c>
    </row>
    <row r="22" spans="3:18" ht="15.75">
      <c r="C22" s="11"/>
      <c r="G22" s="87"/>
      <c r="N22" s="11"/>
      <c r="R22" s="88"/>
    </row>
    <row r="26" ht="15.75">
      <c r="G26" s="88"/>
    </row>
  </sheetData>
  <sheetProtection/>
  <mergeCells count="44"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  <mergeCell ref="E14:F14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A1:K1"/>
    <mergeCell ref="A4:A5"/>
    <mergeCell ref="B4:B5"/>
    <mergeCell ref="C4:C5"/>
    <mergeCell ref="G4:G5"/>
    <mergeCell ref="E3:F3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J6:J7"/>
    <mergeCell ref="K6:K7"/>
    <mergeCell ref="A6:A7"/>
    <mergeCell ref="B6:B7"/>
    <mergeCell ref="C6:C7"/>
    <mergeCell ref="E6:E7"/>
    <mergeCell ref="F6:F7"/>
    <mergeCell ref="G6:G7"/>
  </mergeCells>
  <printOptions/>
  <pageMargins left="0" right="0" top="0.7480314960629921" bottom="0" header="0.31496062992125984" footer="0.31496062992125984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2021-11-23T12:52:50Z</cp:lastPrinted>
  <dcterms:created xsi:type="dcterms:W3CDTF">2004-03-12T09:29:14Z</dcterms:created>
  <dcterms:modified xsi:type="dcterms:W3CDTF">2021-11-23T12:53:04Z</dcterms:modified>
  <cp:category/>
  <cp:version/>
  <cp:contentType/>
  <cp:contentStatus/>
</cp:coreProperties>
</file>