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7725" windowWidth="11715" windowHeight="6030" tabRatio="597" firstSheet="1" activeTab="1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<sst xmlns="http://schemas.openxmlformats.org/spreadsheetml/2006/main" count="264" uniqueCount="94">
  <si>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</si>
  <si>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</si>
  <si>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</si>
  <si>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</si>
  <si>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</si>
  <si>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</si>
  <si>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</si>
  <si>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</si>
  <si>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</si>
  <si>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</si>
  <si>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</si>
  <si>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</si>
  <si>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</si>
  <si>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</si>
  <si>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</si>
  <si>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</si>
  <si>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</si>
  <si>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</si>
  <si>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</si>
  <si>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</si>
  <si>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</si>
  <si>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</si>
  <si>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</si>
  <si>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</si>
  <si>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</si>
  <si>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</si>
  <si>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</si>
  <si>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</si>
  <si>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</si>
  <si>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</si>
  <si>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</si>
  <si>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</si>
  <si>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</si>
  <si>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</si>
  <si>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</si>
  <si>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</si>
  <si>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</si>
  <si>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</si>
  <si>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</si>
  <si>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</si>
  <si>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</si>
  <si>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</si>
  <si>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</si>
  <si>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</si>
  <si>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</si>
  <si>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</si>
  <si>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</si>
  <si>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</si>
  <si>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</si>
  <si>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</si>
  <si>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</si>
  <si>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</si>
  <si>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</si>
  <si>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</si>
  <si>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</si>
  <si>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</si>
  <si>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</si>
  <si>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</si>
  <si>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</si>
  <si>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</si>
  <si>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</si>
  <si>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</si>
  <si>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</si>
  <si>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</si>
  <si>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</si>
  <si>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</si>
  <si>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</si>
  <si>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</si>
  <si>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</si>
  <si>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</si>
  <si>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</si>
  <si>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</si>
  <si>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</si>
  <si>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</si>
  <si>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</si>
  <si>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</si>
  <si>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</si>
  <si>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</si>
  <si>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</si>
  <si>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</si>
  <si>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</si>
  <si>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</si>
  <si>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</si>
  <si>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</si>
  <si>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</si>
  <si>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SEPTEMBAR  2021 .GODINE</t>
  </si>
  <si>
    <t>REKAPITULAR ZA SEPTEMBAR   2021.godine</t>
  </si>
  <si>
    <t xml:space="preserve">                        REKAPITULAR ZA SEPTEMBAR  2021.godine</t>
  </si>
  <si>
    <t xml:space="preserve">                        REKAPITULAR ZA SEPTEMBAR 2021.godine</t>
  </si>
  <si>
    <t>PREGLED BROJA KORISNIKA I ISPLAĆENIH SREDSTAVA  KORISNIKA MATERIJALNIH DAVANJA I USLUGA IZ OBLASTI SOCIJALNE I DJEČJE ZAŠTITE  ZA MJESEC SEPTEMBAR 2021.GODINE</t>
  </si>
  <si>
    <t>15.10.2021</t>
  </si>
  <si>
    <t>16-115-402/21-558/9</t>
  </si>
  <si>
    <t>16-115-402/21-941/9</t>
  </si>
  <si>
    <t>16-115-402/21-571/9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</si>
</sst>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3" fontId="5" fillId="0" borderId="10" xfId="45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5" fillId="33" borderId="10" xfId="45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H29" sqref="H2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2" t="s">
        <v>78</v>
      </c>
      <c r="B4" s="122"/>
      <c r="C4" s="122" t="s">
        <v>41</v>
      </c>
      <c r="D4" s="122"/>
      <c r="E4" s="122"/>
      <c r="F4" s="122" t="s">
        <v>39</v>
      </c>
      <c r="G4" s="122"/>
      <c r="H4" s="122"/>
      <c r="I4" s="122" t="s">
        <v>36</v>
      </c>
      <c r="J4" s="122"/>
      <c r="K4" s="123" t="s">
        <v>40</v>
      </c>
      <c r="L4" s="123"/>
      <c r="M4" s="119" t="s">
        <v>77</v>
      </c>
      <c r="N4" s="119"/>
    </row>
    <row r="5" spans="1:14" ht="45" customHeight="1">
      <c r="A5" s="122"/>
      <c r="B5" s="122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1567</v>
      </c>
      <c r="D6" s="13">
        <v>2903</v>
      </c>
      <c r="E6" s="14">
        <v>82118.37</v>
      </c>
      <c r="F6" s="13">
        <v>1530</v>
      </c>
      <c r="G6" s="13">
        <v>5279</v>
      </c>
      <c r="H6" s="31">
        <v>159846.73</v>
      </c>
      <c r="I6" s="13">
        <v>750</v>
      </c>
      <c r="J6" s="14">
        <v>142436.04</v>
      </c>
      <c r="K6" s="13">
        <v>4260</v>
      </c>
      <c r="L6" s="14">
        <v>320079.41</v>
      </c>
      <c r="M6" s="13">
        <v>143</v>
      </c>
      <c r="N6" s="14">
        <v>41303.76</v>
      </c>
    </row>
    <row r="7" spans="1:14" ht="15.75">
      <c r="A7" s="8"/>
      <c r="B7" s="8" t="s">
        <v>70</v>
      </c>
      <c r="C7" s="13">
        <v>89</v>
      </c>
      <c r="D7" s="13">
        <v>150</v>
      </c>
      <c r="E7" s="14">
        <v>4501.45</v>
      </c>
      <c r="F7" s="13">
        <v>67</v>
      </c>
      <c r="G7" s="13">
        <v>209</v>
      </c>
      <c r="H7" s="82">
        <v>6479.72</v>
      </c>
      <c r="I7" s="13">
        <v>61</v>
      </c>
      <c r="J7" s="14">
        <v>11246.78</v>
      </c>
      <c r="K7" s="13">
        <v>602</v>
      </c>
      <c r="L7" s="14">
        <v>41453.72</v>
      </c>
      <c r="M7" s="13">
        <v>19</v>
      </c>
      <c r="N7" s="14">
        <v>5334.41</v>
      </c>
    </row>
    <row r="8" spans="1:14" ht="15.75">
      <c r="A8" s="8"/>
      <c r="B8" s="8" t="s">
        <v>71</v>
      </c>
      <c r="C8" s="13">
        <v>134</v>
      </c>
      <c r="D8" s="13">
        <v>290</v>
      </c>
      <c r="E8" s="14">
        <v>7675.06</v>
      </c>
      <c r="F8" s="13">
        <v>164</v>
      </c>
      <c r="G8" s="13">
        <v>588</v>
      </c>
      <c r="H8" s="31">
        <v>17102.66</v>
      </c>
      <c r="I8" s="13">
        <v>94</v>
      </c>
      <c r="J8" s="14">
        <v>18589.95</v>
      </c>
      <c r="K8" s="13">
        <v>477</v>
      </c>
      <c r="L8" s="14">
        <v>32846.22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123</v>
      </c>
      <c r="D9" s="13">
        <v>215</v>
      </c>
      <c r="E9" s="14">
        <v>6114.12</v>
      </c>
      <c r="F9" s="13">
        <v>116</v>
      </c>
      <c r="G9" s="13">
        <v>363</v>
      </c>
      <c r="H9" s="31">
        <v>11274.25</v>
      </c>
      <c r="I9" s="13">
        <v>76</v>
      </c>
      <c r="J9" s="14">
        <v>20969.46</v>
      </c>
      <c r="K9" s="13">
        <v>649</v>
      </c>
      <c r="L9" s="14">
        <v>57372.74</v>
      </c>
      <c r="M9" s="83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158</v>
      </c>
      <c r="D10" s="13">
        <v>262</v>
      </c>
      <c r="E10" s="14">
        <v>7102.33</v>
      </c>
      <c r="F10" s="13">
        <v>172</v>
      </c>
      <c r="G10" s="13">
        <v>516</v>
      </c>
      <c r="H10" s="31">
        <v>16689.66</v>
      </c>
      <c r="I10" s="13">
        <v>117</v>
      </c>
      <c r="J10" s="16">
        <v>21348.18</v>
      </c>
      <c r="K10" s="13">
        <v>751</v>
      </c>
      <c r="L10" s="16">
        <v>51713.86</v>
      </c>
      <c r="M10" s="83">
        <v>16</v>
      </c>
      <c r="N10" s="16">
        <v>3922.5</v>
      </c>
    </row>
    <row r="11" spans="1:14" ht="15.75">
      <c r="A11" s="8" t="s">
        <v>29</v>
      </c>
      <c r="B11" s="8" t="s">
        <v>30</v>
      </c>
      <c r="C11" s="13">
        <v>887</v>
      </c>
      <c r="D11" s="13">
        <v>1642</v>
      </c>
      <c r="E11" s="14">
        <v>44326.3</v>
      </c>
      <c r="F11" s="13">
        <v>1126</v>
      </c>
      <c r="G11" s="13">
        <v>3423</v>
      </c>
      <c r="H11" s="31">
        <v>103324.99</v>
      </c>
      <c r="I11" s="13">
        <v>320</v>
      </c>
      <c r="J11" s="14">
        <v>60704.92</v>
      </c>
      <c r="K11" s="13">
        <v>2310</v>
      </c>
      <c r="L11" s="14">
        <v>169174.26</v>
      </c>
      <c r="M11" s="83">
        <v>51</v>
      </c>
      <c r="N11" s="14">
        <v>13731.25</v>
      </c>
    </row>
    <row r="12" spans="1:14" ht="15.75">
      <c r="A12" s="8"/>
      <c r="B12" s="8" t="s">
        <v>31</v>
      </c>
      <c r="C12" s="13">
        <v>12</v>
      </c>
      <c r="D12" s="13">
        <v>20</v>
      </c>
      <c r="E12" s="14">
        <v>724.64</v>
      </c>
      <c r="F12" s="13">
        <v>27</v>
      </c>
      <c r="G12" s="13">
        <v>57</v>
      </c>
      <c r="H12" s="31">
        <v>2042.61</v>
      </c>
      <c r="I12" s="13">
        <v>12</v>
      </c>
      <c r="J12" s="14">
        <v>2253.12</v>
      </c>
      <c r="K12" s="13">
        <v>107</v>
      </c>
      <c r="L12" s="14">
        <v>8260.74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15</v>
      </c>
      <c r="D13" s="13">
        <v>29</v>
      </c>
      <c r="E13" s="14">
        <v>791.23</v>
      </c>
      <c r="F13" s="13">
        <v>25</v>
      </c>
      <c r="G13" s="13">
        <v>65</v>
      </c>
      <c r="H13" s="31">
        <v>2239.32</v>
      </c>
      <c r="I13" s="13">
        <v>8</v>
      </c>
      <c r="J13" s="14">
        <v>1502.08</v>
      </c>
      <c r="K13" s="13">
        <v>67</v>
      </c>
      <c r="L13" s="14">
        <v>5369.44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335</v>
      </c>
      <c r="D14" s="13">
        <v>623</v>
      </c>
      <c r="E14" s="14">
        <v>17590.48</v>
      </c>
      <c r="F14" s="13">
        <v>324</v>
      </c>
      <c r="G14" s="13">
        <v>1117</v>
      </c>
      <c r="H14" s="31">
        <v>32463.89</v>
      </c>
      <c r="I14" s="13">
        <v>180</v>
      </c>
      <c r="J14" s="14">
        <v>35616.65</v>
      </c>
      <c r="K14" s="13">
        <v>983</v>
      </c>
      <c r="L14" s="14">
        <v>75542.22</v>
      </c>
      <c r="M14" s="13">
        <v>35</v>
      </c>
      <c r="N14" s="14">
        <v>10572.75</v>
      </c>
    </row>
    <row r="15" spans="1:14" ht="15.75">
      <c r="A15" s="8"/>
      <c r="B15" s="8" t="s">
        <v>10</v>
      </c>
      <c r="C15" s="13">
        <v>142</v>
      </c>
      <c r="D15" s="13">
        <v>277</v>
      </c>
      <c r="E15" s="14">
        <v>7595.35</v>
      </c>
      <c r="F15" s="13">
        <v>157</v>
      </c>
      <c r="G15" s="13">
        <v>517</v>
      </c>
      <c r="H15" s="31">
        <v>15460.74</v>
      </c>
      <c r="I15" s="13">
        <v>100</v>
      </c>
      <c r="J15" s="14">
        <v>18638.28</v>
      </c>
      <c r="K15" s="13">
        <v>507</v>
      </c>
      <c r="L15" s="14">
        <v>35665.38</v>
      </c>
      <c r="M15" s="13">
        <v>5</v>
      </c>
      <c r="N15" s="14">
        <v>1550</v>
      </c>
    </row>
    <row r="16" spans="1:14" ht="15.75">
      <c r="A16" s="8" t="s">
        <v>11</v>
      </c>
      <c r="B16" s="8" t="s">
        <v>12</v>
      </c>
      <c r="C16" s="13">
        <v>53</v>
      </c>
      <c r="D16" s="13">
        <v>79</v>
      </c>
      <c r="E16" s="14">
        <v>2793.17</v>
      </c>
      <c r="F16" s="13">
        <v>39</v>
      </c>
      <c r="G16" s="13">
        <v>80</v>
      </c>
      <c r="H16" s="31">
        <v>3364.27</v>
      </c>
      <c r="I16" s="13">
        <v>74</v>
      </c>
      <c r="J16" s="14">
        <v>13756.52</v>
      </c>
      <c r="K16" s="13">
        <v>353</v>
      </c>
      <c r="L16" s="14">
        <v>24513.34</v>
      </c>
      <c r="M16" s="13">
        <v>2</v>
      </c>
      <c r="N16" s="14">
        <v>524.37</v>
      </c>
    </row>
    <row r="17" spans="1:14" ht="15.75">
      <c r="A17" s="8"/>
      <c r="B17" s="8" t="s">
        <v>13</v>
      </c>
      <c r="C17" s="13">
        <v>55</v>
      </c>
      <c r="D17" s="13">
        <v>87</v>
      </c>
      <c r="E17" s="14">
        <v>2602.47</v>
      </c>
      <c r="F17" s="13">
        <v>43</v>
      </c>
      <c r="G17" s="13">
        <v>133</v>
      </c>
      <c r="H17" s="31">
        <v>4115.13</v>
      </c>
      <c r="I17" s="13">
        <v>32</v>
      </c>
      <c r="J17" s="14">
        <v>6381.61</v>
      </c>
      <c r="K17" s="13">
        <v>220</v>
      </c>
      <c r="L17" s="14">
        <v>15149.2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80</v>
      </c>
      <c r="D18" s="13">
        <v>102</v>
      </c>
      <c r="E18" s="14">
        <v>3378.08</v>
      </c>
      <c r="F18" s="13">
        <v>39</v>
      </c>
      <c r="G18" s="13">
        <v>99</v>
      </c>
      <c r="H18" s="31">
        <v>3651.09</v>
      </c>
      <c r="I18" s="13">
        <v>75</v>
      </c>
      <c r="J18" s="14">
        <v>14013.14</v>
      </c>
      <c r="K18" s="13">
        <v>211</v>
      </c>
      <c r="L18" s="14">
        <v>17517.68</v>
      </c>
      <c r="M18" s="83">
        <v>6</v>
      </c>
      <c r="N18" s="87">
        <v>1862.5</v>
      </c>
    </row>
    <row r="19" spans="1:14" ht="15.75">
      <c r="A19" s="8" t="s">
        <v>15</v>
      </c>
      <c r="B19" s="8" t="s">
        <v>16</v>
      </c>
      <c r="C19" s="13">
        <v>73</v>
      </c>
      <c r="D19" s="13">
        <v>88</v>
      </c>
      <c r="E19" s="14">
        <v>3138.29</v>
      </c>
      <c r="F19" s="13">
        <v>25</v>
      </c>
      <c r="G19" s="13">
        <v>62</v>
      </c>
      <c r="H19" s="31">
        <v>2156.47</v>
      </c>
      <c r="I19" s="13">
        <v>122</v>
      </c>
      <c r="J19" s="14">
        <v>24766.48</v>
      </c>
      <c r="K19" s="13">
        <v>415</v>
      </c>
      <c r="L19" s="14">
        <v>29402.15</v>
      </c>
      <c r="M19" s="13">
        <v>8</v>
      </c>
      <c r="N19" s="14">
        <v>2512.5</v>
      </c>
    </row>
    <row r="20" spans="1:14" ht="15.75">
      <c r="A20" s="8" t="s">
        <v>17</v>
      </c>
      <c r="B20" s="8" t="s">
        <v>18</v>
      </c>
      <c r="C20" s="13">
        <v>537</v>
      </c>
      <c r="D20" s="13">
        <v>1070</v>
      </c>
      <c r="E20" s="14">
        <v>27775.16</v>
      </c>
      <c r="F20" s="13">
        <v>653</v>
      </c>
      <c r="G20" s="13">
        <v>2253</v>
      </c>
      <c r="H20" s="31">
        <v>64008.83</v>
      </c>
      <c r="I20" s="13">
        <v>118</v>
      </c>
      <c r="J20" s="14">
        <v>21604.8</v>
      </c>
      <c r="K20" s="13">
        <v>1193</v>
      </c>
      <c r="L20" s="14">
        <v>84009.2</v>
      </c>
      <c r="M20" s="13">
        <v>24</v>
      </c>
      <c r="N20" s="14">
        <v>7035.52</v>
      </c>
    </row>
    <row r="21" spans="1:14" ht="15.75">
      <c r="A21" s="8"/>
      <c r="B21" s="8" t="s">
        <v>26</v>
      </c>
      <c r="C21" s="13">
        <v>68</v>
      </c>
      <c r="D21" s="13">
        <v>142</v>
      </c>
      <c r="E21" s="14">
        <v>3754.02</v>
      </c>
      <c r="F21" s="13">
        <v>72</v>
      </c>
      <c r="G21" s="13">
        <v>265</v>
      </c>
      <c r="H21" s="31">
        <v>7377.22</v>
      </c>
      <c r="I21" s="13">
        <v>23</v>
      </c>
      <c r="J21" s="14">
        <v>4180.76</v>
      </c>
      <c r="K21" s="13">
        <v>157</v>
      </c>
      <c r="L21" s="14">
        <v>10879.88</v>
      </c>
      <c r="M21" s="13">
        <v>2</v>
      </c>
      <c r="N21" s="14">
        <v>612.5</v>
      </c>
    </row>
    <row r="22" spans="1:14" ht="15.75">
      <c r="A22" s="8"/>
      <c r="B22" s="8" t="s">
        <v>47</v>
      </c>
      <c r="C22" s="8">
        <v>195</v>
      </c>
      <c r="D22" s="8">
        <v>431</v>
      </c>
      <c r="E22" s="14">
        <v>10867.2</v>
      </c>
      <c r="F22" s="8">
        <v>247</v>
      </c>
      <c r="G22" s="8">
        <v>948</v>
      </c>
      <c r="H22" s="31">
        <v>26562.24</v>
      </c>
      <c r="I22" s="13">
        <v>25</v>
      </c>
      <c r="J22" s="14">
        <v>4694</v>
      </c>
      <c r="K22" s="13">
        <v>212</v>
      </c>
      <c r="L22" s="14">
        <v>14598.32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280</v>
      </c>
      <c r="D23" s="13">
        <v>597</v>
      </c>
      <c r="E23" s="14">
        <v>15296.28</v>
      </c>
      <c r="F23" s="13">
        <v>323</v>
      </c>
      <c r="G23" s="13">
        <v>1255</v>
      </c>
      <c r="H23" s="31">
        <v>34223</v>
      </c>
      <c r="I23" s="13">
        <v>60</v>
      </c>
      <c r="J23" s="14">
        <v>11265.6</v>
      </c>
      <c r="K23" s="13">
        <v>479</v>
      </c>
      <c r="L23" s="14">
        <v>33051.98</v>
      </c>
      <c r="M23" s="13">
        <v>13</v>
      </c>
      <c r="N23" s="14">
        <v>4047.86</v>
      </c>
    </row>
    <row r="24" spans="1:14" ht="15.75">
      <c r="A24" s="8"/>
      <c r="B24" s="8" t="s">
        <v>48</v>
      </c>
      <c r="C24" s="13">
        <v>90</v>
      </c>
      <c r="D24" s="13">
        <v>181</v>
      </c>
      <c r="E24" s="14">
        <v>4635.28</v>
      </c>
      <c r="F24" s="13">
        <v>140</v>
      </c>
      <c r="G24" s="13">
        <v>431</v>
      </c>
      <c r="H24" s="31">
        <v>13523.09</v>
      </c>
      <c r="I24" s="13">
        <v>26</v>
      </c>
      <c r="J24" s="14">
        <v>4881.76</v>
      </c>
      <c r="K24" s="13">
        <v>119</v>
      </c>
      <c r="L24" s="14">
        <v>8194.34</v>
      </c>
      <c r="M24" s="13">
        <v>2</v>
      </c>
      <c r="N24" s="14">
        <v>520</v>
      </c>
    </row>
    <row r="25" spans="1:14" ht="15.75">
      <c r="A25" s="8" t="s">
        <v>35</v>
      </c>
      <c r="B25" s="8" t="s">
        <v>33</v>
      </c>
      <c r="C25" s="13">
        <v>1104</v>
      </c>
      <c r="D25" s="13">
        <v>2358</v>
      </c>
      <c r="E25" s="14">
        <v>59990.19</v>
      </c>
      <c r="F25" s="13">
        <v>1324</v>
      </c>
      <c r="G25" s="13">
        <v>5177</v>
      </c>
      <c r="H25" s="31">
        <v>143227.46</v>
      </c>
      <c r="I25" s="13">
        <v>145</v>
      </c>
      <c r="J25" s="16">
        <v>27018.62</v>
      </c>
      <c r="K25" s="13">
        <v>1112</v>
      </c>
      <c r="L25" s="16">
        <v>93661.06</v>
      </c>
      <c r="M25" s="13">
        <v>15</v>
      </c>
      <c r="N25" s="16">
        <v>4189.16</v>
      </c>
    </row>
    <row r="26" spans="1:14" ht="15.75">
      <c r="A26" s="8" t="s">
        <v>21</v>
      </c>
      <c r="B26" s="8" t="s">
        <v>22</v>
      </c>
      <c r="C26" s="13">
        <v>454</v>
      </c>
      <c r="D26" s="13">
        <v>876</v>
      </c>
      <c r="E26" s="14">
        <v>24871.44</v>
      </c>
      <c r="F26" s="13">
        <v>554</v>
      </c>
      <c r="G26" s="13">
        <v>1933</v>
      </c>
      <c r="H26" s="31">
        <v>56924.23</v>
      </c>
      <c r="I26" s="13">
        <v>268</v>
      </c>
      <c r="J26" s="14">
        <v>59337.94</v>
      </c>
      <c r="K26" s="13">
        <v>1606</v>
      </c>
      <c r="L26" s="14">
        <v>132950.1</v>
      </c>
      <c r="M26" s="13">
        <v>18</v>
      </c>
      <c r="N26" s="14">
        <v>5271.87</v>
      </c>
    </row>
    <row r="27" spans="1:14" ht="15.75">
      <c r="A27" s="8" t="s">
        <v>67</v>
      </c>
      <c r="B27" s="8" t="s">
        <v>72</v>
      </c>
      <c r="C27" s="13">
        <v>69</v>
      </c>
      <c r="D27" s="13">
        <v>130</v>
      </c>
      <c r="E27" s="14">
        <v>3497.65</v>
      </c>
      <c r="F27" s="13">
        <v>93</v>
      </c>
      <c r="G27" s="13">
        <v>273</v>
      </c>
      <c r="H27" s="31">
        <v>8866.34</v>
      </c>
      <c r="I27" s="13">
        <v>48</v>
      </c>
      <c r="J27" s="14">
        <v>8787.08</v>
      </c>
      <c r="K27" s="13">
        <v>535</v>
      </c>
      <c r="L27" s="14">
        <v>52478.68</v>
      </c>
      <c r="M27" s="13">
        <v>7</v>
      </c>
      <c r="N27" s="14">
        <v>1771.47</v>
      </c>
    </row>
    <row r="28" spans="1:14" ht="15.75">
      <c r="A28" s="8"/>
      <c r="B28" s="17" t="s">
        <v>73</v>
      </c>
      <c r="C28" s="13">
        <v>98</v>
      </c>
      <c r="D28" s="13">
        <v>186</v>
      </c>
      <c r="E28" s="14">
        <v>4987.59</v>
      </c>
      <c r="F28" s="13">
        <v>168</v>
      </c>
      <c r="G28" s="13">
        <v>441</v>
      </c>
      <c r="H28" s="31">
        <v>15187.84</v>
      </c>
      <c r="I28" s="13">
        <v>49</v>
      </c>
      <c r="J28" s="14">
        <v>10301.29</v>
      </c>
      <c r="K28" s="13">
        <v>325</v>
      </c>
      <c r="L28" s="14">
        <v>31306.7</v>
      </c>
      <c r="M28" s="13">
        <v>16</v>
      </c>
      <c r="N28" s="14">
        <v>4981.86</v>
      </c>
    </row>
    <row r="29" spans="1:14" ht="15.75">
      <c r="A29" s="8" t="s">
        <v>23</v>
      </c>
      <c r="B29" s="8" t="s">
        <v>24</v>
      </c>
      <c r="C29" s="13">
        <v>210</v>
      </c>
      <c r="D29" s="13">
        <v>347</v>
      </c>
      <c r="E29" s="31">
        <v>9450.37</v>
      </c>
      <c r="F29" s="13">
        <v>270</v>
      </c>
      <c r="G29" s="13">
        <v>724</v>
      </c>
      <c r="H29" s="31">
        <v>23778.72</v>
      </c>
      <c r="I29" s="13">
        <v>128</v>
      </c>
      <c r="J29" s="14">
        <v>23551.26</v>
      </c>
      <c r="K29" s="13">
        <v>1419</v>
      </c>
      <c r="L29" s="14">
        <v>98340.13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341.95</v>
      </c>
      <c r="F30" s="13">
        <v>34</v>
      </c>
      <c r="G30" s="13">
        <v>42</v>
      </c>
      <c r="H30" s="14">
        <v>2466.45</v>
      </c>
      <c r="I30" s="13">
        <v>13</v>
      </c>
      <c r="J30" s="14">
        <v>2372.02</v>
      </c>
      <c r="K30" s="13">
        <v>229</v>
      </c>
      <c r="L30" s="14">
        <v>15768.94</v>
      </c>
      <c r="M30" s="13">
        <v>1</v>
      </c>
      <c r="N30" s="14">
        <v>196.86</v>
      </c>
    </row>
    <row r="31" spans="1:14" ht="15.75" hidden="1">
      <c r="A31" s="120" t="s">
        <v>27</v>
      </c>
      <c r="B31" s="120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1" t="s">
        <v>25</v>
      </c>
      <c r="B32" s="121"/>
      <c r="C32" s="18">
        <f aca="true" t="shared" si="0" ref="C32:K32">SUM(C6:C30)</f>
        <v>6837</v>
      </c>
      <c r="D32" s="18">
        <f t="shared" si="0"/>
        <v>13096</v>
      </c>
      <c r="E32" s="19">
        <f t="shared" si="0"/>
        <v>355918.47000000015</v>
      </c>
      <c r="F32" s="18">
        <f t="shared" si="0"/>
        <v>7732</v>
      </c>
      <c r="G32" s="18">
        <f t="shared" si="0"/>
        <v>26250</v>
      </c>
      <c r="H32" s="19">
        <f t="shared" si="0"/>
        <v>776356.9499999998</v>
      </c>
      <c r="I32" s="18">
        <f t="shared" si="0"/>
        <v>2924</v>
      </c>
      <c r="J32" s="19">
        <f t="shared" si="0"/>
        <v>570218.3400000001</v>
      </c>
      <c r="K32" s="20">
        <f t="shared" si="0"/>
        <v>19298</v>
      </c>
      <c r="L32" s="19">
        <f>SUM(L6:L30)</f>
        <v>1459299.6899999995</v>
      </c>
      <c r="M32" s="20">
        <f>SUM(M6:M30)</f>
        <v>412</v>
      </c>
      <c r="N32" s="19">
        <f>SUM(N6:N30)</f>
        <v>117594.02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13">
      <selection activeCell="U27" sqref="U27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8" t="s">
        <v>86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2" t="s">
        <v>78</v>
      </c>
      <c r="C4" s="122"/>
      <c r="D4" s="124" t="s">
        <v>49</v>
      </c>
      <c r="E4" s="124"/>
      <c r="F4" s="124"/>
      <c r="G4" s="125" t="s">
        <v>52</v>
      </c>
      <c r="H4" s="125"/>
      <c r="I4" s="126"/>
      <c r="J4" s="127" t="s">
        <v>37</v>
      </c>
      <c r="K4" s="126"/>
      <c r="L4" s="124" t="s">
        <v>42</v>
      </c>
      <c r="M4" s="124"/>
    </row>
    <row r="5" spans="2:13" ht="33" customHeight="1">
      <c r="B5" s="122"/>
      <c r="C5" s="122"/>
      <c r="D5" s="10" t="s">
        <v>50</v>
      </c>
      <c r="E5" s="10" t="s">
        <v>51</v>
      </c>
      <c r="F5" s="9" t="s">
        <v>2</v>
      </c>
      <c r="G5" s="24" t="s">
        <v>50</v>
      </c>
      <c r="H5" s="24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6">
        <v>336</v>
      </c>
      <c r="E6" s="13">
        <v>1711</v>
      </c>
      <c r="F6" s="14">
        <v>65535.7</v>
      </c>
      <c r="G6" s="66">
        <v>6</v>
      </c>
      <c r="H6" s="13"/>
      <c r="I6" s="14">
        <v>363.6</v>
      </c>
      <c r="J6" s="115">
        <v>136</v>
      </c>
      <c r="K6" s="112"/>
      <c r="L6" s="6">
        <v>5</v>
      </c>
      <c r="M6" s="87">
        <v>1721.8</v>
      </c>
    </row>
    <row r="7" spans="2:13" ht="15.75">
      <c r="B7" s="8"/>
      <c r="C7" s="8" t="s">
        <v>70</v>
      </c>
      <c r="D7" s="66">
        <v>39</v>
      </c>
      <c r="E7" s="66">
        <v>205</v>
      </c>
      <c r="F7" s="69">
        <v>6961.1</v>
      </c>
      <c r="G7" s="66">
        <v>6</v>
      </c>
      <c r="H7" s="66"/>
      <c r="I7" s="69">
        <v>525.6</v>
      </c>
      <c r="J7" s="115">
        <v>13</v>
      </c>
      <c r="K7" s="112"/>
      <c r="L7" s="6">
        <v>2</v>
      </c>
      <c r="M7" s="87">
        <v>688.72</v>
      </c>
    </row>
    <row r="8" spans="2:15" ht="15.75">
      <c r="B8" s="8"/>
      <c r="C8" s="8" t="s">
        <v>71</v>
      </c>
      <c r="D8" s="8">
        <v>13</v>
      </c>
      <c r="E8" s="8">
        <v>60</v>
      </c>
      <c r="F8" s="14">
        <v>3015</v>
      </c>
      <c r="G8" s="8">
        <v>2</v>
      </c>
      <c r="H8" s="8"/>
      <c r="I8" s="14">
        <v>158.4</v>
      </c>
      <c r="J8" s="115">
        <v>14</v>
      </c>
      <c r="K8" s="112"/>
      <c r="L8" s="6">
        <v>3</v>
      </c>
      <c r="M8" s="86">
        <v>1033.08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41</v>
      </c>
      <c r="E9" s="8">
        <v>185</v>
      </c>
      <c r="F9" s="14">
        <v>6892.7</v>
      </c>
      <c r="G9" s="8">
        <v>3</v>
      </c>
      <c r="H9" s="8"/>
      <c r="I9" s="14">
        <v>868.8</v>
      </c>
      <c r="J9" s="115">
        <v>25</v>
      </c>
      <c r="K9" s="112"/>
      <c r="L9" s="6">
        <v>1</v>
      </c>
      <c r="M9" s="87">
        <v>344.36</v>
      </c>
      <c r="O9" s="12"/>
    </row>
    <row r="10" spans="2:15" ht="15.75">
      <c r="B10" s="8" t="s">
        <v>45</v>
      </c>
      <c r="C10" s="8" t="s">
        <v>46</v>
      </c>
      <c r="D10" s="13">
        <v>35</v>
      </c>
      <c r="E10" s="13">
        <v>161</v>
      </c>
      <c r="F10" s="14">
        <v>6649.2</v>
      </c>
      <c r="G10" s="13">
        <v>2</v>
      </c>
      <c r="H10" s="13"/>
      <c r="I10" s="14">
        <v>158.4</v>
      </c>
      <c r="J10" s="113">
        <v>117</v>
      </c>
      <c r="K10" s="112"/>
      <c r="L10" s="6">
        <v>0</v>
      </c>
      <c r="M10" s="87">
        <v>0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256</v>
      </c>
      <c r="E11" s="13">
        <v>1331</v>
      </c>
      <c r="F11" s="14">
        <v>53607.8</v>
      </c>
      <c r="G11" s="13">
        <v>5</v>
      </c>
      <c r="H11" s="13"/>
      <c r="I11" s="14">
        <v>627.2</v>
      </c>
      <c r="J11" s="116">
        <v>98</v>
      </c>
      <c r="K11" s="112"/>
      <c r="L11" s="6">
        <v>5</v>
      </c>
      <c r="M11" s="87">
        <v>1811.8</v>
      </c>
    </row>
    <row r="12" spans="2:13" ht="15.75">
      <c r="B12" s="8"/>
      <c r="C12" s="8" t="s">
        <v>31</v>
      </c>
      <c r="D12" s="13">
        <v>8</v>
      </c>
      <c r="E12" s="13">
        <v>26</v>
      </c>
      <c r="F12" s="14">
        <v>1525.6</v>
      </c>
      <c r="G12" s="13">
        <v>0</v>
      </c>
      <c r="H12" s="13"/>
      <c r="I12" s="14">
        <v>0</v>
      </c>
      <c r="J12" s="114">
        <v>8</v>
      </c>
      <c r="K12" s="112"/>
      <c r="L12" s="6">
        <v>0</v>
      </c>
      <c r="M12" s="87">
        <v>0</v>
      </c>
    </row>
    <row r="13" spans="2:15" ht="15.75">
      <c r="B13" s="8"/>
      <c r="C13" s="8" t="s">
        <v>32</v>
      </c>
      <c r="D13" s="13">
        <v>1</v>
      </c>
      <c r="E13" s="13">
        <v>2</v>
      </c>
      <c r="F13" s="14">
        <v>36.8</v>
      </c>
      <c r="G13" s="13">
        <v>0</v>
      </c>
      <c r="H13" s="13"/>
      <c r="I13" s="14">
        <v>0</v>
      </c>
      <c r="J13" s="114">
        <v>3</v>
      </c>
      <c r="K13" s="112"/>
      <c r="L13" s="6">
        <v>1</v>
      </c>
      <c r="M13" s="87">
        <v>344.36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66">
        <v>105</v>
      </c>
      <c r="E14" s="13">
        <v>351</v>
      </c>
      <c r="F14" s="14">
        <v>19914.8</v>
      </c>
      <c r="G14" s="13">
        <v>0</v>
      </c>
      <c r="H14" s="13"/>
      <c r="I14" s="14">
        <v>0</v>
      </c>
      <c r="J14" s="115">
        <v>141</v>
      </c>
      <c r="K14" s="112"/>
      <c r="L14" s="6">
        <v>8</v>
      </c>
      <c r="M14" s="87">
        <v>2754.88</v>
      </c>
      <c r="O14" s="12"/>
      <c r="P14" s="12"/>
    </row>
    <row r="15" spans="2:15" ht="15.75">
      <c r="B15" s="8"/>
      <c r="C15" s="8" t="s">
        <v>10</v>
      </c>
      <c r="D15" s="13">
        <v>13</v>
      </c>
      <c r="E15" s="13">
        <v>28</v>
      </c>
      <c r="F15" s="14">
        <v>1197</v>
      </c>
      <c r="G15" s="13">
        <v>0</v>
      </c>
      <c r="H15" s="13"/>
      <c r="I15" s="14">
        <v>0</v>
      </c>
      <c r="J15" s="115">
        <v>72</v>
      </c>
      <c r="K15" s="112"/>
      <c r="L15" s="6">
        <v>5</v>
      </c>
      <c r="M15" s="87">
        <v>1721.8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29</v>
      </c>
      <c r="E16" s="13">
        <v>184</v>
      </c>
      <c r="F16" s="14">
        <v>6108</v>
      </c>
      <c r="G16" s="13">
        <v>1</v>
      </c>
      <c r="H16" s="13"/>
      <c r="I16" s="14">
        <v>62</v>
      </c>
      <c r="J16" s="115">
        <v>87</v>
      </c>
      <c r="K16" s="112"/>
      <c r="L16" s="6">
        <v>0</v>
      </c>
      <c r="M16" s="87">
        <v>0</v>
      </c>
      <c r="O16" s="12"/>
    </row>
    <row r="17" spans="2:13" ht="15.75">
      <c r="B17" s="8"/>
      <c r="C17" s="8" t="s">
        <v>13</v>
      </c>
      <c r="D17" s="13">
        <v>22</v>
      </c>
      <c r="E17" s="13">
        <v>40</v>
      </c>
      <c r="F17" s="14">
        <v>1665.5</v>
      </c>
      <c r="G17" s="13">
        <v>0</v>
      </c>
      <c r="H17" s="13"/>
      <c r="I17" s="14">
        <v>0</v>
      </c>
      <c r="J17" s="115">
        <v>59</v>
      </c>
      <c r="K17" s="112"/>
      <c r="L17" s="6">
        <v>1</v>
      </c>
      <c r="M17" s="87">
        <v>344.36</v>
      </c>
    </row>
    <row r="18" spans="2:15" ht="15.75">
      <c r="B18" s="8"/>
      <c r="C18" s="8" t="s">
        <v>14</v>
      </c>
      <c r="D18" s="13">
        <v>18</v>
      </c>
      <c r="E18" s="13">
        <v>39</v>
      </c>
      <c r="F18" s="14">
        <v>1607.6</v>
      </c>
      <c r="G18" s="13">
        <v>1</v>
      </c>
      <c r="H18" s="13"/>
      <c r="I18" s="14">
        <v>42</v>
      </c>
      <c r="J18" s="115">
        <v>69</v>
      </c>
      <c r="K18" s="112"/>
      <c r="L18" s="6">
        <v>1</v>
      </c>
      <c r="M18" s="87">
        <v>344.36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52</v>
      </c>
      <c r="E19" s="13">
        <v>127</v>
      </c>
      <c r="F19" s="14">
        <v>6501.4</v>
      </c>
      <c r="G19" s="13">
        <v>2</v>
      </c>
      <c r="H19" s="13"/>
      <c r="I19" s="14">
        <v>246.4</v>
      </c>
      <c r="J19" s="115">
        <v>115</v>
      </c>
      <c r="K19" s="112"/>
      <c r="L19" s="6">
        <v>4</v>
      </c>
      <c r="M19" s="87">
        <v>1497.44</v>
      </c>
      <c r="O19" s="12" t="e">
        <f>#REF!</f>
        <v>#REF!</v>
      </c>
      <c r="U19" s="84"/>
    </row>
    <row r="20" spans="2:21" ht="15.75">
      <c r="B20" s="8" t="s">
        <v>17</v>
      </c>
      <c r="C20" s="8" t="s">
        <v>18</v>
      </c>
      <c r="D20" s="13">
        <v>212</v>
      </c>
      <c r="E20" s="13">
        <v>497</v>
      </c>
      <c r="F20" s="14">
        <v>23610.6</v>
      </c>
      <c r="G20" s="13">
        <v>0</v>
      </c>
      <c r="H20" s="13"/>
      <c r="I20" s="14">
        <v>0</v>
      </c>
      <c r="J20" s="115">
        <v>128</v>
      </c>
      <c r="K20" s="112"/>
      <c r="L20" s="6">
        <v>4</v>
      </c>
      <c r="M20" s="87">
        <v>1377.44</v>
      </c>
      <c r="U20" s="84"/>
    </row>
    <row r="21" spans="2:21" ht="15.75">
      <c r="B21" s="8"/>
      <c r="C21" s="8" t="s">
        <v>26</v>
      </c>
      <c r="D21" s="13">
        <v>19</v>
      </c>
      <c r="E21" s="13">
        <v>68</v>
      </c>
      <c r="F21" s="14">
        <v>3182</v>
      </c>
      <c r="G21" s="13">
        <v>0</v>
      </c>
      <c r="H21" s="13"/>
      <c r="I21" s="14">
        <v>0</v>
      </c>
      <c r="J21" s="115">
        <v>21</v>
      </c>
      <c r="K21" s="112"/>
      <c r="L21" s="6">
        <v>2</v>
      </c>
      <c r="M21" s="87">
        <v>688.72</v>
      </c>
      <c r="U21" s="85"/>
    </row>
    <row r="22" spans="2:21" ht="15.75">
      <c r="B22" s="8"/>
      <c r="C22" s="8" t="s">
        <v>47</v>
      </c>
      <c r="D22" s="13">
        <v>21</v>
      </c>
      <c r="E22" s="13">
        <v>99</v>
      </c>
      <c r="F22" s="14">
        <v>4548</v>
      </c>
      <c r="G22" s="13">
        <v>0</v>
      </c>
      <c r="H22" s="13"/>
      <c r="I22" s="14">
        <v>0</v>
      </c>
      <c r="J22" s="115">
        <v>16</v>
      </c>
      <c r="K22" s="112"/>
      <c r="L22" s="6">
        <v>2</v>
      </c>
      <c r="M22" s="87">
        <v>688.72</v>
      </c>
      <c r="O22" s="12" t="e">
        <f>#REF!+#REF!+#REF!</f>
        <v>#REF!</v>
      </c>
      <c r="U22" s="84"/>
    </row>
    <row r="23" spans="2:15" ht="15.75">
      <c r="B23" s="8" t="s">
        <v>19</v>
      </c>
      <c r="C23" s="8" t="s">
        <v>20</v>
      </c>
      <c r="D23" s="13">
        <v>182</v>
      </c>
      <c r="E23" s="13">
        <v>417</v>
      </c>
      <c r="F23" s="14">
        <v>20691</v>
      </c>
      <c r="G23" s="13">
        <v>1</v>
      </c>
      <c r="H23" s="13"/>
      <c r="I23" s="14">
        <v>44</v>
      </c>
      <c r="J23" s="115">
        <v>60</v>
      </c>
      <c r="K23" s="112"/>
      <c r="L23" s="6">
        <v>5</v>
      </c>
      <c r="M23" s="87">
        <v>1721.8</v>
      </c>
      <c r="O23" s="12" t="e">
        <f>#REF!</f>
        <v>#REF!</v>
      </c>
    </row>
    <row r="24" spans="2:13" ht="15.75">
      <c r="B24" s="8"/>
      <c r="C24" s="8" t="s">
        <v>48</v>
      </c>
      <c r="D24" s="13">
        <v>44</v>
      </c>
      <c r="E24" s="13">
        <v>98</v>
      </c>
      <c r="F24" s="14">
        <v>4932</v>
      </c>
      <c r="G24" s="13">
        <v>0</v>
      </c>
      <c r="H24" s="13"/>
      <c r="I24" s="14">
        <v>0</v>
      </c>
      <c r="J24" s="115">
        <v>0</v>
      </c>
      <c r="K24" s="112"/>
      <c r="L24" s="6">
        <v>0</v>
      </c>
      <c r="M24" s="87">
        <v>0</v>
      </c>
    </row>
    <row r="25" spans="2:13" ht="15.75">
      <c r="B25" s="8" t="s">
        <v>35</v>
      </c>
      <c r="C25" s="8" t="s">
        <v>33</v>
      </c>
      <c r="D25" s="13">
        <v>194</v>
      </c>
      <c r="E25" s="13">
        <v>1210</v>
      </c>
      <c r="F25" s="14">
        <v>66115</v>
      </c>
      <c r="G25" s="13">
        <v>0</v>
      </c>
      <c r="H25" s="13"/>
      <c r="I25" s="14">
        <v>0</v>
      </c>
      <c r="J25" s="113">
        <v>113</v>
      </c>
      <c r="K25" s="112"/>
      <c r="L25" s="6">
        <v>2</v>
      </c>
      <c r="M25" s="87">
        <v>688.72</v>
      </c>
    </row>
    <row r="26" spans="2:13" ht="15.75">
      <c r="B26" s="8" t="s">
        <v>21</v>
      </c>
      <c r="C26" s="8" t="s">
        <v>22</v>
      </c>
      <c r="D26" s="13">
        <v>207</v>
      </c>
      <c r="E26" s="13">
        <v>787</v>
      </c>
      <c r="F26" s="14">
        <v>35027.9</v>
      </c>
      <c r="G26" s="13">
        <v>0</v>
      </c>
      <c r="H26" s="13"/>
      <c r="I26" s="14">
        <v>0</v>
      </c>
      <c r="J26" s="115">
        <v>59</v>
      </c>
      <c r="K26" s="112"/>
      <c r="L26" s="6">
        <v>12</v>
      </c>
      <c r="M26" s="87">
        <v>4132.32</v>
      </c>
    </row>
    <row r="27" spans="2:13" ht="15.75">
      <c r="B27" s="8" t="s">
        <v>67</v>
      </c>
      <c r="C27" s="8" t="s">
        <v>72</v>
      </c>
      <c r="D27" s="13">
        <v>68</v>
      </c>
      <c r="E27" s="13">
        <v>273</v>
      </c>
      <c r="F27" s="14">
        <v>12291.61</v>
      </c>
      <c r="G27" s="13">
        <v>0</v>
      </c>
      <c r="H27" s="13"/>
      <c r="I27" s="14">
        <v>0</v>
      </c>
      <c r="J27" s="115">
        <v>80</v>
      </c>
      <c r="K27" s="112"/>
      <c r="L27" s="6">
        <v>1</v>
      </c>
      <c r="M27" s="87">
        <v>369.36</v>
      </c>
    </row>
    <row r="28" spans="2:15" ht="15.75">
      <c r="B28" s="8"/>
      <c r="C28" s="17" t="s">
        <v>73</v>
      </c>
      <c r="D28" s="13">
        <v>26</v>
      </c>
      <c r="E28" s="13">
        <v>68</v>
      </c>
      <c r="F28" s="14">
        <v>2250</v>
      </c>
      <c r="G28" s="13">
        <v>0</v>
      </c>
      <c r="H28" s="13"/>
      <c r="I28" s="14">
        <v>0</v>
      </c>
      <c r="J28" s="115">
        <v>30</v>
      </c>
      <c r="K28" s="112"/>
      <c r="L28" s="6">
        <v>1</v>
      </c>
      <c r="M28" s="87">
        <v>404.36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289</v>
      </c>
      <c r="E29" s="13">
        <v>1369</v>
      </c>
      <c r="F29" s="14">
        <v>65123.1</v>
      </c>
      <c r="G29" s="13">
        <v>5</v>
      </c>
      <c r="H29" s="13"/>
      <c r="I29" s="14">
        <v>374.4</v>
      </c>
      <c r="J29" s="115">
        <v>102</v>
      </c>
      <c r="K29" s="112"/>
      <c r="L29" s="6">
        <v>7</v>
      </c>
      <c r="M29" s="87">
        <v>2485.52</v>
      </c>
    </row>
    <row r="30" spans="2:13" ht="15.75">
      <c r="B30" s="8"/>
      <c r="C30" s="8" t="s">
        <v>34</v>
      </c>
      <c r="D30" s="32">
        <v>29</v>
      </c>
      <c r="E30" s="32">
        <v>91</v>
      </c>
      <c r="F30" s="31">
        <v>3562</v>
      </c>
      <c r="G30" s="32">
        <v>0</v>
      </c>
      <c r="H30" s="32"/>
      <c r="I30" s="31">
        <v>0</v>
      </c>
      <c r="J30" s="115">
        <v>43</v>
      </c>
      <c r="K30" s="112"/>
      <c r="L30" s="6">
        <v>0</v>
      </c>
      <c r="M30" s="87">
        <v>0</v>
      </c>
    </row>
    <row r="31" spans="2:13" ht="15.75">
      <c r="B31" s="121" t="s">
        <v>25</v>
      </c>
      <c r="C31" s="121"/>
      <c r="D31" s="20">
        <f>SUM(D6:D30)</f>
        <v>2259</v>
      </c>
      <c r="E31" s="20">
        <f>SUM(E6:E30)</f>
        <v>9427</v>
      </c>
      <c r="F31" s="21">
        <f>SUM(F6:F30)</f>
        <v>422551.41</v>
      </c>
      <c r="G31" s="22">
        <f>SUM(G6:G30)</f>
        <v>34</v>
      </c>
      <c r="H31" s="22"/>
      <c r="I31" s="21">
        <f>SUM(I6:I30)</f>
        <v>3470.8</v>
      </c>
      <c r="J31" s="117">
        <f>SUM(J6:J30)</f>
        <v>1609</v>
      </c>
      <c r="K31" s="21">
        <f>SUM(K6:K30)</f>
        <v>0</v>
      </c>
      <c r="L31" s="30">
        <f>SUM(L6:L30)</f>
        <v>72</v>
      </c>
      <c r="M31" s="19">
        <f>SUM(M6:M30)</f>
        <v>25163.920000000002</v>
      </c>
    </row>
    <row r="33" ht="15.75">
      <c r="M33" s="88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8" t="s">
        <v>87</v>
      </c>
      <c r="C2" s="118"/>
      <c r="D2" s="118"/>
      <c r="E2" s="118"/>
      <c r="F2" s="118"/>
      <c r="G2" s="118"/>
    </row>
    <row r="3" ht="10.5" customHeight="1" hidden="1" thickBot="1"/>
    <row r="5" spans="2:7" ht="13.5" customHeight="1">
      <c r="B5" s="122" t="s">
        <v>78</v>
      </c>
      <c r="C5" s="122"/>
      <c r="D5" s="122" t="s">
        <v>44</v>
      </c>
      <c r="E5" s="122"/>
      <c r="F5" s="124" t="s">
        <v>43</v>
      </c>
      <c r="G5" s="124"/>
    </row>
    <row r="6" spans="2:7" ht="45.75" customHeight="1">
      <c r="B6" s="122"/>
      <c r="C6" s="122"/>
      <c r="D6" s="122"/>
      <c r="E6" s="122"/>
      <c r="F6" s="124"/>
      <c r="G6" s="124"/>
    </row>
    <row r="7" spans="2:7" ht="17.25" customHeight="1">
      <c r="B7" s="122"/>
      <c r="C7" s="122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743</v>
      </c>
      <c r="E8" s="14">
        <v>62210.97</v>
      </c>
      <c r="F8" s="13">
        <v>233</v>
      </c>
      <c r="G8" s="14">
        <v>30799.74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74</v>
      </c>
      <c r="E9" s="14">
        <v>5563.43</v>
      </c>
      <c r="F9" s="13">
        <v>18</v>
      </c>
      <c r="G9" s="14">
        <v>2068.38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1"/>
      <c r="C10" s="8" t="s">
        <v>71</v>
      </c>
      <c r="D10" s="13">
        <v>108</v>
      </c>
      <c r="E10" s="14">
        <v>8144.27</v>
      </c>
      <c r="F10" s="13">
        <v>22</v>
      </c>
      <c r="G10" s="14">
        <v>2518.5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77</v>
      </c>
      <c r="E11" s="14">
        <v>6107.92</v>
      </c>
      <c r="F11" s="8">
        <v>26</v>
      </c>
      <c r="G11" s="14">
        <v>2987.66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75</v>
      </c>
      <c r="E12" s="14">
        <v>6119.63</v>
      </c>
      <c r="F12" s="13">
        <v>28</v>
      </c>
      <c r="G12" s="14">
        <v>3352.67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325</v>
      </c>
      <c r="E13" s="14">
        <v>26586.38</v>
      </c>
      <c r="F13" s="13">
        <v>93</v>
      </c>
      <c r="G13" s="14">
        <v>12154.83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18</v>
      </c>
      <c r="E14" s="14">
        <v>1505.04</v>
      </c>
      <c r="F14" s="13">
        <v>2</v>
      </c>
      <c r="G14" s="14">
        <v>229.82</v>
      </c>
      <c r="H14" t="e">
        <f>#REF!+#REF!</f>
        <v>#REF!</v>
      </c>
      <c r="I14">
        <v>4</v>
      </c>
      <c r="J14" s="2" t="e">
        <f>D14+#REF!</f>
        <v>#REF!</v>
      </c>
      <c r="V14" s="26"/>
    </row>
    <row r="15" spans="2:23" ht="15.75">
      <c r="B15" s="8"/>
      <c r="C15" s="8" t="s">
        <v>32</v>
      </c>
      <c r="D15" s="13">
        <v>5</v>
      </c>
      <c r="E15" s="14">
        <v>416.35</v>
      </c>
      <c r="F15" s="13">
        <v>3</v>
      </c>
      <c r="G15" s="14">
        <v>344.73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3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201</v>
      </c>
      <c r="E16" s="14">
        <v>16145.61</v>
      </c>
      <c r="F16" s="13">
        <v>58</v>
      </c>
      <c r="G16" s="14">
        <v>7235.25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111</v>
      </c>
      <c r="E17" s="14">
        <v>9610.6</v>
      </c>
      <c r="F17" s="13">
        <v>23</v>
      </c>
      <c r="G17" s="14">
        <v>2779.03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66</v>
      </c>
      <c r="E18" s="14">
        <v>5473.85</v>
      </c>
      <c r="F18" s="13">
        <v>34</v>
      </c>
      <c r="G18" s="14">
        <v>4248.5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59</v>
      </c>
      <c r="E19" s="14">
        <v>4638.78</v>
      </c>
      <c r="F19" s="13">
        <v>23</v>
      </c>
      <c r="G19" s="14">
        <v>2757.84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83</v>
      </c>
      <c r="E20" s="14">
        <v>7200.49</v>
      </c>
      <c r="F20" s="13">
        <v>51</v>
      </c>
      <c r="G20" s="14">
        <v>7114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3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78</v>
      </c>
      <c r="E21" s="14">
        <v>6287.51</v>
      </c>
      <c r="F21" s="13">
        <v>46</v>
      </c>
      <c r="G21" s="14">
        <v>5285.86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147</v>
      </c>
      <c r="E22" s="14">
        <v>11891.14</v>
      </c>
      <c r="F22" s="13">
        <v>33</v>
      </c>
      <c r="G22" s="14">
        <v>4044.94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6"/>
    </row>
    <row r="23" spans="2:21" ht="15.75">
      <c r="B23" s="8"/>
      <c r="C23" s="8" t="s">
        <v>26</v>
      </c>
      <c r="D23" s="13">
        <v>27</v>
      </c>
      <c r="E23" s="14">
        <v>2189.83</v>
      </c>
      <c r="F23" s="13">
        <v>8</v>
      </c>
      <c r="G23" s="14">
        <v>942.28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28</v>
      </c>
      <c r="E24" s="14">
        <v>2288.48</v>
      </c>
      <c r="F24" s="13">
        <v>4</v>
      </c>
      <c r="G24" s="14">
        <v>482.64</v>
      </c>
      <c r="H24" s="63" t="e">
        <f>#REF!+#REF!</f>
        <v>#REF!</v>
      </c>
      <c r="I24" s="63"/>
      <c r="J24" s="64" t="e">
        <f>D24+#REF!</f>
        <v>#REF!</v>
      </c>
      <c r="K24" s="63"/>
      <c r="L24" s="63"/>
      <c r="M24" s="63"/>
      <c r="N24" s="63"/>
      <c r="O24" s="63"/>
      <c r="P24" s="63"/>
      <c r="Q24" s="63"/>
      <c r="R24" s="65"/>
      <c r="S24" s="63"/>
      <c r="T24" s="63"/>
      <c r="U24" s="62"/>
      <c r="V24" s="62" t="e">
        <f>#REF!+#REF!+#REF!</f>
        <v>#REF!</v>
      </c>
      <c r="W24" s="62" t="e">
        <f>#REF!+#REF!+#REF!+#REF!+#REF!+#REF!+#REF!+#REF!+#REF!</f>
        <v>#REF!</v>
      </c>
      <c r="X24" s="63"/>
      <c r="Y24" s="63"/>
    </row>
    <row r="25" spans="2:23" ht="15.75">
      <c r="B25" s="8" t="s">
        <v>19</v>
      </c>
      <c r="C25" s="8" t="s">
        <v>20</v>
      </c>
      <c r="D25" s="13">
        <v>82</v>
      </c>
      <c r="E25" s="14">
        <v>8144.22</v>
      </c>
      <c r="F25" s="13">
        <v>24</v>
      </c>
      <c r="G25" s="14">
        <v>2941.75</v>
      </c>
      <c r="H25" t="e">
        <f>#REF!+#REF!</f>
        <v>#REF!</v>
      </c>
      <c r="I25">
        <v>0</v>
      </c>
      <c r="J25" s="2">
        <f>D25+E25</f>
        <v>8226.220000000001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25</v>
      </c>
      <c r="E26" s="14">
        <v>2033.49</v>
      </c>
      <c r="F26" s="13">
        <v>3</v>
      </c>
      <c r="G26" s="14">
        <v>367.73</v>
      </c>
      <c r="H26" t="e">
        <f>#REF!+#REF!</f>
        <v>#REF!</v>
      </c>
      <c r="J26" s="2" t="e">
        <f>D26+#REF!</f>
        <v>#REF!</v>
      </c>
      <c r="R26" s="11"/>
      <c r="V26" s="26"/>
    </row>
    <row r="27" spans="2:23" ht="15.75">
      <c r="B27" s="8" t="s">
        <v>35</v>
      </c>
      <c r="C27" s="8" t="s">
        <v>33</v>
      </c>
      <c r="D27" s="13">
        <v>186</v>
      </c>
      <c r="E27" s="14">
        <v>15865.24</v>
      </c>
      <c r="F27" s="13">
        <v>38</v>
      </c>
      <c r="G27" s="14">
        <v>4619.58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219</v>
      </c>
      <c r="E28" s="16">
        <v>17608.94</v>
      </c>
      <c r="F28" s="13">
        <v>55</v>
      </c>
      <c r="G28" s="16">
        <v>6868.52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34</v>
      </c>
      <c r="E29" s="14">
        <v>2667.15</v>
      </c>
      <c r="F29" s="13">
        <v>4</v>
      </c>
      <c r="G29" s="14">
        <v>482.64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37</v>
      </c>
      <c r="E30" s="14">
        <v>3107.48</v>
      </c>
      <c r="F30" s="13">
        <v>15</v>
      </c>
      <c r="G30" s="14">
        <v>1723.65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83</v>
      </c>
      <c r="E31" s="14">
        <v>6246.43</v>
      </c>
      <c r="F31" s="13">
        <v>23</v>
      </c>
      <c r="G31" s="14">
        <v>2665.93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6"/>
    </row>
    <row r="32" spans="2:23" ht="15.75" customHeight="1" thickBot="1">
      <c r="B32" s="8"/>
      <c r="C32" s="8" t="s">
        <v>34</v>
      </c>
      <c r="D32" s="13">
        <v>10</v>
      </c>
      <c r="E32" s="14">
        <v>813.27</v>
      </c>
      <c r="F32" s="13">
        <v>5</v>
      </c>
      <c r="G32" s="14">
        <v>574.55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1" t="s">
        <v>25</v>
      </c>
      <c r="C33" s="121"/>
      <c r="D33" s="22">
        <f>SUM(D8:D32)</f>
        <v>2901</v>
      </c>
      <c r="E33" s="58">
        <f aca="true" t="shared" si="0" ref="E33:S33">SUM(E8:E32)</f>
        <v>238866.5</v>
      </c>
      <c r="F33" s="22">
        <f t="shared" si="0"/>
        <v>872</v>
      </c>
      <c r="G33" s="58">
        <f t="shared" si="0"/>
        <v>109591.01999999999</v>
      </c>
      <c r="H33" s="23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28" t="e">
        <f>SUM(U8:U32)</f>
        <v>#REF!</v>
      </c>
      <c r="V33" s="26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5"/>
      <c r="F35" s="5"/>
      <c r="G35" s="27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J27" sqref="J27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8" t="s">
        <v>88</v>
      </c>
      <c r="D2" s="118"/>
      <c r="E2" s="118"/>
      <c r="F2" s="118"/>
      <c r="G2" s="118"/>
      <c r="H2" s="118"/>
      <c r="I2" s="118"/>
      <c r="J2" s="118"/>
      <c r="K2" s="118"/>
      <c r="L2" s="118"/>
    </row>
    <row r="3" ht="8.25" customHeight="1"/>
    <row r="4" ht="7.5" customHeight="1"/>
    <row r="5" spans="3:12" ht="13.5" customHeight="1">
      <c r="C5" s="122" t="s">
        <v>78</v>
      </c>
      <c r="D5" s="122"/>
      <c r="E5" s="124" t="s">
        <v>75</v>
      </c>
      <c r="F5" s="124"/>
      <c r="G5" s="128" t="s">
        <v>81</v>
      </c>
      <c r="H5" s="129"/>
      <c r="I5" s="128" t="s">
        <v>82</v>
      </c>
      <c r="J5" s="129"/>
      <c r="K5" s="128" t="s">
        <v>76</v>
      </c>
      <c r="L5" s="129"/>
    </row>
    <row r="6" spans="3:12" ht="45.75" customHeight="1">
      <c r="C6" s="122"/>
      <c r="D6" s="122"/>
      <c r="E6" s="124"/>
      <c r="F6" s="124"/>
      <c r="G6" s="130"/>
      <c r="H6" s="131"/>
      <c r="I6" s="130"/>
      <c r="J6" s="131"/>
      <c r="K6" s="130"/>
      <c r="L6" s="131"/>
    </row>
    <row r="7" spans="3:12" ht="17.25" customHeight="1">
      <c r="C7" s="122"/>
      <c r="D7" s="122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4" t="s">
        <v>5</v>
      </c>
      <c r="D8" s="104" t="s">
        <v>6</v>
      </c>
      <c r="E8" s="96"/>
      <c r="F8" s="97"/>
      <c r="G8" s="13">
        <v>464</v>
      </c>
      <c r="H8" s="14">
        <v>121946</v>
      </c>
      <c r="I8" s="13">
        <v>463</v>
      </c>
      <c r="J8" s="14">
        <v>31212.55</v>
      </c>
      <c r="K8" s="13">
        <v>614</v>
      </c>
      <c r="L8" s="14">
        <v>135092.18</v>
      </c>
    </row>
    <row r="9" spans="3:12" ht="15.75">
      <c r="C9" s="104"/>
      <c r="D9" s="104" t="s">
        <v>70</v>
      </c>
      <c r="E9" s="96"/>
      <c r="F9" s="97"/>
      <c r="G9" s="13">
        <v>39</v>
      </c>
      <c r="H9" s="14">
        <v>10162</v>
      </c>
      <c r="I9" s="13">
        <v>39</v>
      </c>
      <c r="J9" s="14">
        <v>2620.5</v>
      </c>
      <c r="K9" s="13">
        <v>54</v>
      </c>
      <c r="L9" s="14">
        <v>11590.95</v>
      </c>
    </row>
    <row r="10" spans="3:12" ht="15.75">
      <c r="C10" s="104"/>
      <c r="D10" s="104" t="s">
        <v>71</v>
      </c>
      <c r="E10" s="96"/>
      <c r="F10" s="97"/>
      <c r="G10" s="13">
        <v>19</v>
      </c>
      <c r="H10" s="14">
        <v>4725.2</v>
      </c>
      <c r="I10" s="13">
        <v>19</v>
      </c>
      <c r="J10" s="14">
        <v>1218.51</v>
      </c>
      <c r="K10" s="13">
        <v>61</v>
      </c>
      <c r="L10" s="99">
        <v>13421.1</v>
      </c>
    </row>
    <row r="11" spans="3:12" ht="15.75">
      <c r="C11" s="104" t="s">
        <v>68</v>
      </c>
      <c r="D11" s="104" t="s">
        <v>69</v>
      </c>
      <c r="E11" s="96"/>
      <c r="F11" s="97"/>
      <c r="G11" s="13">
        <v>79</v>
      </c>
      <c r="H11" s="14">
        <v>20378</v>
      </c>
      <c r="I11" s="13">
        <v>79</v>
      </c>
      <c r="J11" s="14">
        <v>5254.9</v>
      </c>
      <c r="K11" s="8">
        <v>67</v>
      </c>
      <c r="L11" s="14">
        <v>14031.15</v>
      </c>
    </row>
    <row r="12" spans="3:12" ht="15.75">
      <c r="C12" s="104" t="s">
        <v>45</v>
      </c>
      <c r="D12" s="104" t="s">
        <v>7</v>
      </c>
      <c r="E12" s="96"/>
      <c r="F12" s="97"/>
      <c r="G12" s="13">
        <v>88</v>
      </c>
      <c r="H12" s="14">
        <v>21473</v>
      </c>
      <c r="I12" s="13">
        <v>88</v>
      </c>
      <c r="J12" s="14">
        <v>5537.29</v>
      </c>
      <c r="K12" s="13">
        <v>83</v>
      </c>
      <c r="L12" s="14">
        <v>17284.75</v>
      </c>
    </row>
    <row r="13" spans="3:12" ht="15.75">
      <c r="C13" s="104" t="s">
        <v>29</v>
      </c>
      <c r="D13" s="104" t="s">
        <v>30</v>
      </c>
      <c r="E13" s="96"/>
      <c r="F13" s="97"/>
      <c r="G13" s="13">
        <v>193</v>
      </c>
      <c r="H13" s="14">
        <v>46534</v>
      </c>
      <c r="I13" s="13">
        <v>188</v>
      </c>
      <c r="J13" s="14">
        <v>11596.58</v>
      </c>
      <c r="K13" s="13">
        <v>279</v>
      </c>
      <c r="L13" s="14">
        <v>59784.9</v>
      </c>
    </row>
    <row r="14" spans="3:12" ht="15.75">
      <c r="C14" s="104"/>
      <c r="D14" s="104" t="s">
        <v>31</v>
      </c>
      <c r="E14" s="96"/>
      <c r="F14" s="97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1626.8</v>
      </c>
    </row>
    <row r="15" spans="3:12" ht="15.75">
      <c r="C15" s="104"/>
      <c r="D15" s="104" t="s">
        <v>32</v>
      </c>
      <c r="E15" s="96"/>
      <c r="F15" s="97"/>
      <c r="G15" s="13">
        <v>11</v>
      </c>
      <c r="H15" s="14">
        <v>2336</v>
      </c>
      <c r="I15" s="13">
        <v>11</v>
      </c>
      <c r="J15" s="14">
        <v>602.4</v>
      </c>
      <c r="K15" s="13">
        <v>7</v>
      </c>
      <c r="L15" s="14">
        <v>1423.45</v>
      </c>
    </row>
    <row r="16" spans="3:12" ht="15.75">
      <c r="C16" s="104" t="s">
        <v>8</v>
      </c>
      <c r="D16" s="104" t="s">
        <v>9</v>
      </c>
      <c r="E16" s="96"/>
      <c r="F16" s="97"/>
      <c r="G16" s="13">
        <v>97</v>
      </c>
      <c r="H16" s="14">
        <v>25432.6</v>
      </c>
      <c r="I16" s="13">
        <v>97</v>
      </c>
      <c r="J16" s="14">
        <v>6128.75</v>
      </c>
      <c r="K16" s="13">
        <v>158</v>
      </c>
      <c r="L16" s="14">
        <v>34976.2</v>
      </c>
    </row>
    <row r="17" spans="3:12" ht="15.75">
      <c r="C17" s="104"/>
      <c r="D17" s="104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77</v>
      </c>
      <c r="L17" s="14">
        <v>16878.05</v>
      </c>
    </row>
    <row r="18" spans="3:12" ht="15.75">
      <c r="C18" s="104" t="s">
        <v>11</v>
      </c>
      <c r="D18" s="104" t="s">
        <v>12</v>
      </c>
      <c r="E18" s="96"/>
      <c r="F18" s="97"/>
      <c r="G18" s="13">
        <v>72</v>
      </c>
      <c r="H18" s="14">
        <v>19959.33</v>
      </c>
      <c r="I18" s="13">
        <v>72</v>
      </c>
      <c r="J18" s="14">
        <v>5146.9</v>
      </c>
      <c r="K18" s="13">
        <v>62</v>
      </c>
      <c r="L18" s="14">
        <v>14844.55</v>
      </c>
    </row>
    <row r="19" spans="3:12" ht="15.75">
      <c r="C19" s="104"/>
      <c r="D19" s="104" t="s">
        <v>13</v>
      </c>
      <c r="E19" s="96"/>
      <c r="F19" s="97"/>
      <c r="G19" s="13">
        <v>52</v>
      </c>
      <c r="H19" s="14">
        <v>13454</v>
      </c>
      <c r="I19" s="13">
        <v>52</v>
      </c>
      <c r="J19" s="14">
        <v>3469.42</v>
      </c>
      <c r="K19" s="13">
        <v>29</v>
      </c>
      <c r="L19" s="14">
        <v>6710.55</v>
      </c>
    </row>
    <row r="20" spans="3:12" ht="15.75">
      <c r="C20" s="104"/>
      <c r="D20" s="104" t="s">
        <v>14</v>
      </c>
      <c r="E20" s="13"/>
      <c r="F20" s="14"/>
      <c r="G20" s="13">
        <v>63</v>
      </c>
      <c r="H20" s="14">
        <v>17126.8</v>
      </c>
      <c r="I20" s="13">
        <v>63</v>
      </c>
      <c r="J20" s="14">
        <v>4416.46</v>
      </c>
      <c r="K20" s="13">
        <v>67</v>
      </c>
      <c r="L20" s="14">
        <v>14641.2</v>
      </c>
    </row>
    <row r="21" spans="3:12" ht="15.75">
      <c r="C21" s="104" t="s">
        <v>15</v>
      </c>
      <c r="D21" s="104" t="s">
        <v>16</v>
      </c>
      <c r="E21" s="96"/>
      <c r="F21" s="97"/>
      <c r="G21" s="13">
        <v>100</v>
      </c>
      <c r="H21" s="14">
        <v>26926</v>
      </c>
      <c r="I21" s="13">
        <v>100</v>
      </c>
      <c r="J21" s="14">
        <v>6943.42</v>
      </c>
      <c r="K21" s="13">
        <v>109</v>
      </c>
      <c r="L21" s="14">
        <v>22368.5</v>
      </c>
    </row>
    <row r="22" spans="3:12" ht="15.75">
      <c r="C22" s="104" t="s">
        <v>17</v>
      </c>
      <c r="D22" s="104" t="s">
        <v>18</v>
      </c>
      <c r="E22" s="96"/>
      <c r="F22" s="97"/>
      <c r="G22" s="13">
        <v>79</v>
      </c>
      <c r="H22" s="14">
        <v>18590</v>
      </c>
      <c r="I22" s="13">
        <v>79</v>
      </c>
      <c r="J22" s="14">
        <v>4775.84</v>
      </c>
      <c r="K22" s="13">
        <v>90</v>
      </c>
      <c r="L22" s="14">
        <v>19114.9</v>
      </c>
    </row>
    <row r="23" spans="3:12" ht="15.75">
      <c r="C23" s="104"/>
      <c r="D23" s="104" t="s">
        <v>26</v>
      </c>
      <c r="E23" s="13"/>
      <c r="F23" s="14"/>
      <c r="G23" s="13">
        <v>6</v>
      </c>
      <c r="H23" s="14">
        <v>1371</v>
      </c>
      <c r="I23" s="13">
        <v>6</v>
      </c>
      <c r="J23" s="14">
        <v>353.55</v>
      </c>
      <c r="K23" s="13">
        <v>17</v>
      </c>
      <c r="L23" s="14">
        <v>3863.65</v>
      </c>
    </row>
    <row r="24" spans="3:12" ht="15.75">
      <c r="C24" s="104"/>
      <c r="D24" s="104" t="s">
        <v>47</v>
      </c>
      <c r="E24" s="96"/>
      <c r="F24" s="97"/>
      <c r="G24" s="13">
        <v>5</v>
      </c>
      <c r="H24" s="14">
        <v>1108</v>
      </c>
      <c r="I24" s="13">
        <v>5</v>
      </c>
      <c r="J24" s="14">
        <v>285.72</v>
      </c>
      <c r="K24" s="13">
        <v>19</v>
      </c>
      <c r="L24" s="14">
        <v>4067</v>
      </c>
    </row>
    <row r="25" spans="3:12" ht="15.75">
      <c r="C25" s="104" t="s">
        <v>19</v>
      </c>
      <c r="D25" s="104" t="s">
        <v>20</v>
      </c>
      <c r="E25" s="96"/>
      <c r="F25" s="97"/>
      <c r="G25" s="13">
        <v>20</v>
      </c>
      <c r="H25" s="14">
        <v>5429</v>
      </c>
      <c r="I25" s="13">
        <v>20</v>
      </c>
      <c r="J25" s="14">
        <v>1381.41</v>
      </c>
      <c r="K25" s="13">
        <v>57</v>
      </c>
      <c r="L25" s="14">
        <v>12404.35</v>
      </c>
    </row>
    <row r="26" spans="3:12" ht="15.75">
      <c r="C26" s="104"/>
      <c r="D26" s="104" t="s">
        <v>48</v>
      </c>
      <c r="E26" s="96"/>
      <c r="F26" s="97"/>
      <c r="G26" s="13">
        <v>7</v>
      </c>
      <c r="H26" s="14">
        <v>1994</v>
      </c>
      <c r="I26" s="13">
        <v>7</v>
      </c>
      <c r="J26" s="14">
        <v>514.18</v>
      </c>
      <c r="K26" s="13">
        <v>23</v>
      </c>
      <c r="L26" s="14">
        <v>4677.05</v>
      </c>
    </row>
    <row r="27" spans="3:12" ht="15.75">
      <c r="C27" s="104" t="s">
        <v>35</v>
      </c>
      <c r="D27" s="104" t="s">
        <v>33</v>
      </c>
      <c r="E27" s="96"/>
      <c r="F27" s="97"/>
      <c r="G27" s="13">
        <v>62</v>
      </c>
      <c r="H27" s="14">
        <v>14741</v>
      </c>
      <c r="I27" s="13">
        <v>62</v>
      </c>
      <c r="J27" s="14">
        <v>3801.33</v>
      </c>
      <c r="K27" s="13">
        <v>125</v>
      </c>
      <c r="L27" s="14">
        <v>27045.55</v>
      </c>
    </row>
    <row r="28" spans="3:12" ht="15.75">
      <c r="C28" s="104" t="s">
        <v>21</v>
      </c>
      <c r="D28" s="104" t="s">
        <v>22</v>
      </c>
      <c r="E28" s="96"/>
      <c r="F28" s="97"/>
      <c r="G28" s="100">
        <v>144</v>
      </c>
      <c r="H28" s="16">
        <v>39001</v>
      </c>
      <c r="I28" s="13">
        <v>142</v>
      </c>
      <c r="J28" s="14">
        <v>8608.63</v>
      </c>
      <c r="K28" s="13">
        <v>226</v>
      </c>
      <c r="L28" s="16">
        <v>53850</v>
      </c>
    </row>
    <row r="29" spans="3:12" ht="15.75">
      <c r="C29" s="104" t="s">
        <v>67</v>
      </c>
      <c r="D29" s="104" t="s">
        <v>72</v>
      </c>
      <c r="E29" s="13"/>
      <c r="F29" s="14"/>
      <c r="G29" s="13">
        <v>31</v>
      </c>
      <c r="H29" s="14">
        <v>7981</v>
      </c>
      <c r="I29" s="13">
        <v>31</v>
      </c>
      <c r="J29" s="14">
        <v>2058.05</v>
      </c>
      <c r="K29" s="13">
        <v>47</v>
      </c>
      <c r="L29" s="14">
        <v>9964.15</v>
      </c>
    </row>
    <row r="30" spans="3:12" ht="15.75">
      <c r="C30" s="104"/>
      <c r="D30" s="105" t="s">
        <v>73</v>
      </c>
      <c r="E30" s="96"/>
      <c r="F30" s="97"/>
      <c r="G30" s="13">
        <v>18</v>
      </c>
      <c r="H30" s="14">
        <v>4469</v>
      </c>
      <c r="I30" s="13">
        <v>18</v>
      </c>
      <c r="J30" s="14">
        <v>1152.45</v>
      </c>
      <c r="K30" s="13">
        <v>35</v>
      </c>
      <c r="L30" s="14">
        <v>7117.25</v>
      </c>
    </row>
    <row r="31" spans="3:12" ht="15.75">
      <c r="C31" s="104" t="s">
        <v>23</v>
      </c>
      <c r="D31" s="104" t="s">
        <v>24</v>
      </c>
      <c r="E31" s="96"/>
      <c r="F31" s="97"/>
      <c r="G31" s="13">
        <v>50</v>
      </c>
      <c r="H31" s="14">
        <v>11358</v>
      </c>
      <c r="I31" s="13">
        <v>50</v>
      </c>
      <c r="J31" s="14">
        <v>2928.94</v>
      </c>
      <c r="K31" s="13">
        <v>112</v>
      </c>
      <c r="L31" s="14">
        <v>23588.6</v>
      </c>
    </row>
    <row r="32" spans="3:12" ht="15.75" customHeight="1">
      <c r="C32" s="104"/>
      <c r="D32" s="104" t="s">
        <v>34</v>
      </c>
      <c r="E32" s="96"/>
      <c r="F32" s="97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2846.9</v>
      </c>
    </row>
    <row r="33" spans="3:12" ht="15.75">
      <c r="C33" s="121" t="s">
        <v>25</v>
      </c>
      <c r="D33" s="121"/>
      <c r="E33" s="22">
        <f aca="true" t="shared" si="0" ref="E33:J33">SUM(E8:E32)</f>
        <v>0</v>
      </c>
      <c r="F33" s="58">
        <f t="shared" si="0"/>
        <v>0</v>
      </c>
      <c r="G33" s="22">
        <f t="shared" si="0"/>
        <v>1770</v>
      </c>
      <c r="H33" s="58">
        <f t="shared" si="0"/>
        <v>454254.93000000005</v>
      </c>
      <c r="I33" s="22">
        <f t="shared" si="0"/>
        <v>1762</v>
      </c>
      <c r="J33" s="58">
        <f t="shared" si="0"/>
        <v>114587.62000000001</v>
      </c>
      <c r="K33" s="22">
        <f>SUM(K8:K32)</f>
        <v>2439</v>
      </c>
      <c r="L33" s="58">
        <f>SUM(L8:L32)</f>
        <v>533213.73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5"/>
      <c r="G35" s="25"/>
      <c r="H35" s="25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29"/>
      <c r="K41" s="29"/>
      <c r="L41" s="29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4">
      <selection activeCell="M22" sqref="M22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6.5" thickBot="1"/>
    <row r="3" spans="1:11" ht="54.75" thickBot="1">
      <c r="A3" s="34" t="s">
        <v>53</v>
      </c>
      <c r="B3" s="35" t="s">
        <v>54</v>
      </c>
      <c r="C3" s="36" t="s">
        <v>55</v>
      </c>
      <c r="D3" s="37" t="s">
        <v>56</v>
      </c>
      <c r="E3" s="158" t="s">
        <v>57</v>
      </c>
      <c r="F3" s="159"/>
      <c r="G3" s="38" t="s">
        <v>58</v>
      </c>
      <c r="H3" s="39"/>
      <c r="I3" s="39"/>
      <c r="J3" s="40" t="s">
        <v>59</v>
      </c>
      <c r="K3" s="41" t="s">
        <v>60</v>
      </c>
    </row>
    <row r="4" spans="1:11" ht="18">
      <c r="A4" s="139">
        <v>1</v>
      </c>
      <c r="B4" s="152">
        <v>4211</v>
      </c>
      <c r="C4" s="154" t="s">
        <v>41</v>
      </c>
      <c r="D4" s="42"/>
      <c r="E4" s="161">
        <f>'I '!C32</f>
        <v>6837</v>
      </c>
      <c r="F4" s="161">
        <f>'I '!D32</f>
        <v>13096</v>
      </c>
      <c r="G4" s="156">
        <f>'I '!E32</f>
        <v>355918.47000000015</v>
      </c>
      <c r="H4" s="108"/>
      <c r="I4" s="43"/>
      <c r="J4" s="147" t="s">
        <v>91</v>
      </c>
      <c r="K4" s="136" t="s">
        <v>90</v>
      </c>
    </row>
    <row r="5" spans="1:11" ht="18.75" thickBot="1">
      <c r="A5" s="140"/>
      <c r="B5" s="153"/>
      <c r="C5" s="155"/>
      <c r="D5" s="44">
        <v>18567</v>
      </c>
      <c r="E5" s="162"/>
      <c r="F5" s="162"/>
      <c r="G5" s="157"/>
      <c r="H5" s="109"/>
      <c r="I5" s="45"/>
      <c r="J5" s="148"/>
      <c r="K5" s="137"/>
    </row>
    <row r="6" spans="1:11" ht="18">
      <c r="A6" s="139">
        <v>2</v>
      </c>
      <c r="B6" s="141">
        <v>4213</v>
      </c>
      <c r="C6" s="143" t="s">
        <v>39</v>
      </c>
      <c r="D6" s="46"/>
      <c r="E6" s="163">
        <f>'I '!F32</f>
        <v>7732</v>
      </c>
      <c r="F6" s="163">
        <f>'I '!G32</f>
        <v>26250</v>
      </c>
      <c r="G6" s="145">
        <f>'I '!H32</f>
        <v>776356.9499999998</v>
      </c>
      <c r="H6" s="110"/>
      <c r="I6" s="47"/>
      <c r="J6" s="147" t="s">
        <v>91</v>
      </c>
      <c r="K6" s="136" t="s">
        <v>90</v>
      </c>
    </row>
    <row r="7" spans="1:11" ht="18.75" thickBot="1">
      <c r="A7" s="140"/>
      <c r="B7" s="142"/>
      <c r="C7" s="144"/>
      <c r="D7" s="48">
        <v>39030</v>
      </c>
      <c r="E7" s="164"/>
      <c r="F7" s="164"/>
      <c r="G7" s="146"/>
      <c r="H7" s="138"/>
      <c r="I7" s="47"/>
      <c r="J7" s="148"/>
      <c r="K7" s="137"/>
    </row>
    <row r="8" spans="1:11" ht="18">
      <c r="A8" s="49">
        <v>3</v>
      </c>
      <c r="B8" s="50">
        <v>4213</v>
      </c>
      <c r="C8" s="51" t="s">
        <v>61</v>
      </c>
      <c r="D8" s="52"/>
      <c r="E8" s="149">
        <f>' II'!L31</f>
        <v>72</v>
      </c>
      <c r="F8" s="150"/>
      <c r="G8" s="91">
        <f>' II'!M31</f>
        <v>25163.920000000002</v>
      </c>
      <c r="H8" s="138"/>
      <c r="I8" s="47"/>
      <c r="J8" s="71" t="s">
        <v>91</v>
      </c>
      <c r="K8" s="72" t="s">
        <v>90</v>
      </c>
    </row>
    <row r="9" spans="1:11" ht="54">
      <c r="A9" s="53">
        <v>4</v>
      </c>
      <c r="B9" s="54">
        <v>4213</v>
      </c>
      <c r="C9" s="55" t="s">
        <v>62</v>
      </c>
      <c r="D9" s="56"/>
      <c r="E9" s="132">
        <f>' II'!D31</f>
        <v>2259</v>
      </c>
      <c r="F9" s="133"/>
      <c r="G9" s="111">
        <f>' II'!F31</f>
        <v>422551.41</v>
      </c>
      <c r="H9" s="138"/>
      <c r="I9" s="57"/>
      <c r="J9" s="6" t="s">
        <v>92</v>
      </c>
      <c r="K9" s="72" t="s">
        <v>90</v>
      </c>
    </row>
    <row r="10" spans="1:11" ht="54.75">
      <c r="A10" s="53">
        <v>5</v>
      </c>
      <c r="B10" s="54">
        <v>4213</v>
      </c>
      <c r="C10" s="55" t="s">
        <v>63</v>
      </c>
      <c r="D10" s="56"/>
      <c r="E10" s="132">
        <f>' II'!G31</f>
        <v>34</v>
      </c>
      <c r="F10" s="133"/>
      <c r="G10" s="111">
        <f>' II'!I31</f>
        <v>3470.8</v>
      </c>
      <c r="H10" s="106"/>
      <c r="I10" s="57"/>
      <c r="J10" s="6" t="s">
        <v>92</v>
      </c>
      <c r="K10" s="72" t="s">
        <v>90</v>
      </c>
    </row>
    <row r="11" spans="1:11" ht="18">
      <c r="A11" s="53">
        <v>6</v>
      </c>
      <c r="B11" s="54">
        <v>4214</v>
      </c>
      <c r="C11" s="55" t="s">
        <v>64</v>
      </c>
      <c r="D11" s="56">
        <v>5836</v>
      </c>
      <c r="E11" s="132">
        <f>'III '!D33</f>
        <v>2901</v>
      </c>
      <c r="F11" s="133"/>
      <c r="G11" s="134">
        <f>'III '!E33</f>
        <v>238866.5</v>
      </c>
      <c r="H11" s="135"/>
      <c r="I11" s="47"/>
      <c r="J11" s="71" t="s">
        <v>91</v>
      </c>
      <c r="K11" s="72" t="s">
        <v>90</v>
      </c>
    </row>
    <row r="12" spans="1:12" ht="18">
      <c r="A12" s="53">
        <v>7</v>
      </c>
      <c r="B12" s="54">
        <v>4214</v>
      </c>
      <c r="C12" s="55" t="s">
        <v>65</v>
      </c>
      <c r="D12" s="56"/>
      <c r="E12" s="132">
        <f>'III '!F33</f>
        <v>872</v>
      </c>
      <c r="F12" s="133"/>
      <c r="G12" s="92">
        <f>'III '!G33</f>
        <v>109591.01999999999</v>
      </c>
      <c r="H12" s="110"/>
      <c r="I12" s="47"/>
      <c r="J12" s="71" t="s">
        <v>91</v>
      </c>
      <c r="K12" s="72" t="s">
        <v>90</v>
      </c>
      <c r="L12" s="94"/>
    </row>
    <row r="13" spans="1:12" ht="18">
      <c r="A13" s="53">
        <v>8</v>
      </c>
      <c r="B13" s="54">
        <v>4215</v>
      </c>
      <c r="C13" s="55" t="s">
        <v>66</v>
      </c>
      <c r="D13" s="56">
        <v>4545</v>
      </c>
      <c r="E13" s="132">
        <f>'I '!K32</f>
        <v>19298</v>
      </c>
      <c r="F13" s="133"/>
      <c r="G13" s="92">
        <f>'I '!L32</f>
        <v>1459299.6899999995</v>
      </c>
      <c r="H13" s="138"/>
      <c r="I13" s="47"/>
      <c r="J13" s="71" t="s">
        <v>91</v>
      </c>
      <c r="K13" s="72" t="s">
        <v>90</v>
      </c>
      <c r="L13" s="95"/>
    </row>
    <row r="14" spans="1:12" ht="18">
      <c r="A14" s="53">
        <v>9</v>
      </c>
      <c r="B14" s="54">
        <v>4215</v>
      </c>
      <c r="C14" s="55" t="s">
        <v>36</v>
      </c>
      <c r="D14" s="56">
        <v>1166</v>
      </c>
      <c r="E14" s="132">
        <f>'I '!I32</f>
        <v>2924</v>
      </c>
      <c r="F14" s="133"/>
      <c r="G14" s="92">
        <f>'I '!J32</f>
        <v>570218.3400000001</v>
      </c>
      <c r="H14" s="160"/>
      <c r="I14" s="57"/>
      <c r="J14" s="71" t="s">
        <v>91</v>
      </c>
      <c r="K14" s="72" t="s">
        <v>90</v>
      </c>
      <c r="L14" s="94"/>
    </row>
    <row r="15" spans="1:15" ht="37.5" customHeight="1">
      <c r="A15" s="53">
        <v>10</v>
      </c>
      <c r="B15" s="54">
        <v>4215</v>
      </c>
      <c r="C15" s="79" t="s">
        <v>76</v>
      </c>
      <c r="D15" s="76"/>
      <c r="E15" s="132">
        <f>' IV -ISPRAVNA'!K33</f>
        <v>2439</v>
      </c>
      <c r="F15" s="133"/>
      <c r="G15" s="92">
        <f>' IV -ISPRAVNA'!L33</f>
        <v>533213.73</v>
      </c>
      <c r="H15" s="98"/>
      <c r="I15" s="57"/>
      <c r="J15" s="71" t="s">
        <v>91</v>
      </c>
      <c r="K15" s="72" t="s">
        <v>90</v>
      </c>
      <c r="O15" s="12"/>
    </row>
    <row r="16" spans="1:15" ht="37.5" customHeight="1">
      <c r="A16" s="53">
        <v>11</v>
      </c>
      <c r="B16" s="59">
        <v>4217</v>
      </c>
      <c r="C16" s="77" t="s">
        <v>77</v>
      </c>
      <c r="D16" s="80"/>
      <c r="E16" s="132">
        <f>'I '!M32</f>
        <v>412</v>
      </c>
      <c r="F16" s="133"/>
      <c r="G16" s="134">
        <f>'I '!N32</f>
        <v>117594.02</v>
      </c>
      <c r="H16" s="135"/>
      <c r="I16" s="57"/>
      <c r="J16" s="71" t="s">
        <v>91</v>
      </c>
      <c r="K16" s="72" t="s">
        <v>90</v>
      </c>
      <c r="O16" s="12"/>
    </row>
    <row r="17" spans="1:11" ht="36.75" hidden="1" thickBot="1">
      <c r="A17" s="53">
        <v>12</v>
      </c>
      <c r="B17" s="59">
        <v>4218</v>
      </c>
      <c r="C17" s="101" t="s">
        <v>75</v>
      </c>
      <c r="D17" s="78"/>
      <c r="E17" s="172">
        <f>' IV -ISPRAVNA'!E33</f>
        <v>0</v>
      </c>
      <c r="F17" s="173"/>
      <c r="G17" s="93">
        <f>' IV -ISPRAVNA'!F33</f>
        <v>0</v>
      </c>
      <c r="H17" s="107"/>
      <c r="I17" s="57"/>
      <c r="J17" s="71" t="s">
        <v>79</v>
      </c>
      <c r="K17" s="72" t="s">
        <v>80</v>
      </c>
    </row>
    <row r="18" spans="1:11" ht="36.75" thickBot="1">
      <c r="A18" s="53">
        <v>12</v>
      </c>
      <c r="B18" s="73">
        <v>4218</v>
      </c>
      <c r="C18" s="102" t="s">
        <v>84</v>
      </c>
      <c r="D18" s="66"/>
      <c r="E18" s="168">
        <f>' IV -ISPRAVNA'!G33</f>
        <v>1770</v>
      </c>
      <c r="F18" s="169"/>
      <c r="G18" s="170">
        <f>' IV -ISPRAVNA'!H33</f>
        <v>454254.93000000005</v>
      </c>
      <c r="H18" s="171"/>
      <c r="I18" s="66"/>
      <c r="J18" s="71" t="s">
        <v>91</v>
      </c>
      <c r="K18" s="72" t="s">
        <v>90</v>
      </c>
    </row>
    <row r="19" spans="1:11" ht="36.75" thickBot="1">
      <c r="A19" s="103">
        <v>13</v>
      </c>
      <c r="B19" s="74">
        <v>4218</v>
      </c>
      <c r="C19" s="67" t="s">
        <v>83</v>
      </c>
      <c r="D19" s="68"/>
      <c r="E19" s="165">
        <f>' IV -ISPRAVNA'!I33</f>
        <v>1762</v>
      </c>
      <c r="F19" s="165"/>
      <c r="G19" s="166">
        <f>' IV -ISPRAVNA'!J33</f>
        <v>114587.62000000001</v>
      </c>
      <c r="H19" s="167"/>
      <c r="I19" s="60"/>
      <c r="J19" s="75" t="s">
        <v>93</v>
      </c>
      <c r="K19" s="70" t="s">
        <v>90</v>
      </c>
    </row>
    <row r="20" spans="7:10" ht="15.75">
      <c r="G20" s="94"/>
      <c r="J20" s="12"/>
    </row>
    <row r="21" spans="7:14" ht="15.75">
      <c r="G21" s="12"/>
      <c r="N21" s="12"/>
    </row>
    <row r="22" spans="3:7" ht="15.75">
      <c r="C22" s="3"/>
      <c r="G22" s="81"/>
    </row>
    <row r="23" ht="15.75">
      <c r="G23" s="12"/>
    </row>
    <row r="24" spans="3:18" ht="15.75">
      <c r="C24" s="12"/>
      <c r="G24" s="89"/>
      <c r="N24" s="12"/>
      <c r="R24" s="90"/>
    </row>
    <row r="28" ht="15.75">
      <c r="G28" s="90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2021-11-04T11:57:28Z</cp:lastPrinted>
  <dcterms:created xsi:type="dcterms:W3CDTF">2004-03-12T09:29:14Z</dcterms:created>
  <dcterms:modified xsi:type="dcterms:W3CDTF">2021-11-04T12:05:06Z</dcterms:modified>
  <cp:category/>
  <cp:version/>
  <cp:contentType/>
  <cp:contentStatus/>
</cp:coreProperties>
</file>