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0"/>
  </bookViews>
  <sheets>
    <sheet name="I " sheetId="1" r:id="rId1"/>
    <sheet name=" II" sheetId="2" r:id="rId2"/>
    <sheet name="III " sheetId="3" r:id="rId3"/>
    <sheet name=" IV -ISPRAVNA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<sst xmlns="http://schemas.openxmlformats.org/spreadsheetml/2006/main" count="264" uniqueCount="94">
  <si>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</si>
  <si>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</si>
  <si>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</si>
  <si>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</si>
  <si>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</si>
  <si>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</si>
  <si>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</si>
  <si>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</si>
  <si>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</si>
  <si>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</si>
  <si>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</si>
  <si>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</si>
  <si>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</si>
  <si>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</si>
  <si>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</si>
  <si>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</si>
  <si>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</si>
  <si>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</si>
  <si>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</si>
  <si>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</si>
  <si>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</si>
  <si>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</si>
  <si>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</si>
  <si>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</si>
  <si>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</si>
  <si>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</si>
  <si>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</si>
  <si>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</si>
  <si>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</si>
  <si>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</si>
  <si>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</si>
  <si>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</si>
  <si>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</si>
  <si>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</si>
  <si>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</si>
  <si>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</si>
  <si>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</si>
  <si>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</si>
  <si>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</si>
  <si>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</si>
  <si>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</si>
  <si>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</si>
  <si>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</si>
  <si>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</si>
  <si>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</si>
  <si>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</si>
  <si>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</si>
  <si>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</si>
  <si>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</si>
  <si>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</si>
  <si>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</si>
  <si>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</si>
  <si>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</si>
  <si>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</si>
  <si>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</si>
  <si>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</si>
  <si>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</si>
  <si>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</si>
  <si>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</si>
  <si>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</si>
  <si>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</si>
  <si>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</si>
  <si>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</si>
  <si>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</si>
  <si>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</si>
  <si>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</si>
  <si>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</si>
  <si>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</si>
  <si>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</si>
  <si>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</si>
  <si>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</si>
  <si>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</si>
  <si>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</si>
  <si>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</si>
  <si>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</si>
  <si>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</si>
  <si>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</si>
  <si>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</si>
  <si>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</si>
  <si>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115-402/20-941/7</t>
  </si>
  <si>
    <t>14.08.2020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</si>
  <si>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</si>
  <si>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</si>
  <si>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</si>
  <si>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</si>
  <si>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REKAPITULAR ZA  AVGUST  2021 .GODINE</t>
  </si>
  <si>
    <t>REKAPITULAR ZA AVGUST   2021.godine</t>
  </si>
  <si>
    <t xml:space="preserve">                        REKAPITULAR ZA AVGUST  2021.godine</t>
  </si>
  <si>
    <t xml:space="preserve">                        REKAPITULAR ZA AVGUST 2021.godine</t>
  </si>
  <si>
    <t>PREGLED BROJA KORISNIKA I ISPLAĆENIH SREDSTAVA  KORISNIKA MATERIJALNIH DAVANJA I USLUGA IZ OBLASTI SOCIJALNE I DJEČJE ZAŠTITE  ZA MJESEC AVGUST2021.GODINE</t>
  </si>
  <si>
    <t>16-115-402/21-558/8</t>
  </si>
  <si>
    <t>16-115-402/21-941/8</t>
  </si>
  <si>
    <t>16-115-402/21-571/8</t>
  </si>
  <si>
    <t>16.09.2021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</si>
</sst>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2" fillId="0" borderId="2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175" fontId="0" fillId="0" borderId="10" xfId="0" applyNumberFormat="1" applyBorder="1" applyAlignment="1">
      <alignment/>
    </xf>
    <xf numFmtId="49" fontId="5" fillId="0" borderId="30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34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6" xfId="0" applyFont="1" applyBorder="1" applyAlignment="1">
      <alignment vertical="justify"/>
    </xf>
    <xf numFmtId="0" fontId="12" fillId="0" borderId="37" xfId="0" applyFont="1" applyBorder="1" applyAlignment="1">
      <alignment vertical="justify"/>
    </xf>
    <xf numFmtId="0" fontId="12" fillId="0" borderId="38" xfId="0" applyFont="1" applyBorder="1" applyAlignment="1">
      <alignment vertical="justify"/>
    </xf>
    <xf numFmtId="175" fontId="14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4" fontId="14" fillId="0" borderId="0" xfId="0" applyNumberFormat="1" applyFont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12" fillId="33" borderId="39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29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4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3" fontId="5" fillId="0" borderId="10" xfId="45" applyFont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0" fillId="33" borderId="10" xfId="0" applyNumberFormat="1" applyFill="1" applyBorder="1" applyAlignment="1">
      <alignment/>
    </xf>
    <xf numFmtId="174" fontId="5" fillId="33" borderId="10" xfId="45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4" fontId="12" fillId="0" borderId="37" xfId="0" applyNumberFormat="1" applyFont="1" applyBorder="1" applyAlignment="1">
      <alignment horizontal="center" wrapText="1"/>
    </xf>
    <xf numFmtId="174" fontId="12" fillId="0" borderId="42" xfId="0" applyNumberFormat="1" applyFont="1" applyBorder="1" applyAlignment="1">
      <alignment horizontal="center" wrapText="1"/>
    </xf>
    <xf numFmtId="175" fontId="12" fillId="33" borderId="37" xfId="0" applyNumberFormat="1" applyFont="1" applyFill="1" applyBorder="1" applyAlignment="1">
      <alignment horizontal="right" wrapText="1"/>
    </xf>
    <xf numFmtId="175" fontId="12" fillId="33" borderId="42" xfId="0" applyNumberFormat="1" applyFont="1" applyFill="1" applyBorder="1" applyAlignment="1">
      <alignment horizontal="right" wrapText="1"/>
    </xf>
    <xf numFmtId="49" fontId="33" fillId="33" borderId="44" xfId="0" applyNumberFormat="1" applyFont="1" applyFill="1" applyBorder="1" applyAlignment="1">
      <alignment horizontal="right"/>
    </xf>
    <xf numFmtId="49" fontId="33" fillId="33" borderId="30" xfId="0" applyNumberFormat="1" applyFont="1" applyFill="1" applyBorder="1" applyAlignment="1">
      <alignment horizontal="right"/>
    </xf>
    <xf numFmtId="175" fontId="13" fillId="33" borderId="0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175" fontId="12" fillId="33" borderId="44" xfId="0" applyNumberFormat="1" applyFont="1" applyFill="1" applyBorder="1" applyAlignment="1">
      <alignment horizontal="right"/>
    </xf>
    <xf numFmtId="175" fontId="12" fillId="33" borderId="3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4" fontId="12" fillId="0" borderId="49" xfId="0" applyNumberFormat="1" applyFont="1" applyBorder="1" applyAlignment="1">
      <alignment horizontal="center" wrapText="1"/>
    </xf>
    <xf numFmtId="174" fontId="12" fillId="0" borderId="5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5" fillId="0" borderId="5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52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75" fontId="12" fillId="33" borderId="52" xfId="0" applyNumberFormat="1" applyFont="1" applyFill="1" applyBorder="1" applyAlignment="1">
      <alignment horizontal="right" vertical="center"/>
    </xf>
    <xf numFmtId="175" fontId="12" fillId="33" borderId="29" xfId="0" applyNumberFormat="1" applyFont="1" applyFill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3" fontId="12" fillId="0" borderId="52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4" fontId="12" fillId="0" borderId="52" xfId="0" applyNumberFormat="1" applyFont="1" applyBorder="1" applyAlignment="1">
      <alignment horizontal="center" wrapText="1"/>
    </xf>
    <xf numFmtId="174" fontId="12" fillId="0" borderId="29" xfId="0" applyNumberFormat="1" applyFont="1" applyBorder="1" applyAlignment="1">
      <alignment horizontal="center" wrapText="1"/>
    </xf>
    <xf numFmtId="174" fontId="12" fillId="0" borderId="19" xfId="0" applyNumberFormat="1" applyFont="1" applyBorder="1" applyAlignment="1">
      <alignment horizontal="center"/>
    </xf>
    <xf numFmtId="175" fontId="12" fillId="33" borderId="54" xfId="0" applyNumberFormat="1" applyFont="1" applyFill="1" applyBorder="1" applyAlignment="1">
      <alignment horizontal="right"/>
    </xf>
    <xf numFmtId="175" fontId="12" fillId="33" borderId="55" xfId="0" applyNumberFormat="1" applyFont="1" applyFill="1" applyBorder="1" applyAlignment="1">
      <alignment horizontal="right"/>
    </xf>
    <xf numFmtId="174" fontId="12" fillId="0" borderId="37" xfId="0" applyNumberFormat="1" applyFont="1" applyBorder="1" applyAlignment="1">
      <alignment horizontal="center"/>
    </xf>
    <xf numFmtId="174" fontId="12" fillId="0" borderId="42" xfId="0" applyNumberFormat="1" applyFont="1" applyBorder="1" applyAlignment="1">
      <alignment horizontal="center"/>
    </xf>
    <xf numFmtId="175" fontId="12" fillId="33" borderId="37" xfId="0" applyNumberFormat="1" applyFont="1" applyFill="1" applyBorder="1" applyAlignment="1">
      <alignment horizontal="right"/>
    </xf>
    <xf numFmtId="175" fontId="12" fillId="33" borderId="42" xfId="0" applyNumberFormat="1" applyFont="1" applyFill="1" applyBorder="1" applyAlignment="1">
      <alignment horizontal="right"/>
    </xf>
    <xf numFmtId="174" fontId="12" fillId="0" borderId="43" xfId="0" applyNumberFormat="1" applyFont="1" applyBorder="1" applyAlignment="1">
      <alignment horizontal="center" wrapText="1"/>
    </xf>
    <xf numFmtId="174" fontId="12" fillId="0" borderId="34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zoomScalePageLayoutView="0" workbookViewId="0" topLeftCell="A10">
      <selection activeCell="N22" sqref="N22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6.59765625" style="0" customWidth="1"/>
    <col min="7" max="7" width="7.8984375" style="0" customWidth="1"/>
    <col min="8" max="8" width="11.8984375" style="0" bestFit="1" customWidth="1"/>
    <col min="9" max="9" width="6.59765625" style="0" customWidth="1"/>
    <col min="10" max="10" width="11" style="0" bestFit="1" customWidth="1"/>
    <col min="11" max="11" width="8.5" style="0" customWidth="1"/>
    <col min="12" max="12" width="11.59765625" style="0" customWidth="1"/>
    <col min="13" max="13" width="8.5" style="0" customWidth="1"/>
    <col min="14" max="14" width="11.59765625" style="0" customWidth="1"/>
  </cols>
  <sheetData>
    <row r="1" ht="13.5" customHeight="1"/>
    <row r="2" spans="1:14" s="1" customFormat="1" ht="14.25" customHeight="1">
      <c r="A2" s="118" t="s">
        <v>85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3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8" customHeight="1">
      <c r="A4" s="122" t="s">
        <v>78</v>
      </c>
      <c r="B4" s="122"/>
      <c r="C4" s="122" t="s">
        <v>41</v>
      </c>
      <c r="D4" s="122"/>
      <c r="E4" s="122"/>
      <c r="F4" s="122" t="s">
        <v>39</v>
      </c>
      <c r="G4" s="122"/>
      <c r="H4" s="122"/>
      <c r="I4" s="122" t="s">
        <v>36</v>
      </c>
      <c r="J4" s="122"/>
      <c r="K4" s="123" t="s">
        <v>40</v>
      </c>
      <c r="L4" s="123"/>
      <c r="M4" s="119" t="s">
        <v>77</v>
      </c>
      <c r="N4" s="119"/>
    </row>
    <row r="5" spans="1:14" ht="45" customHeight="1">
      <c r="A5" s="122"/>
      <c r="B5" s="122"/>
      <c r="C5" s="10" t="s">
        <v>0</v>
      </c>
      <c r="D5" s="10" t="s">
        <v>1</v>
      </c>
      <c r="E5" s="9" t="s">
        <v>2</v>
      </c>
      <c r="F5" s="10" t="s">
        <v>3</v>
      </c>
      <c r="G5" s="10" t="s">
        <v>38</v>
      </c>
      <c r="H5" s="9" t="s">
        <v>2</v>
      </c>
      <c r="I5" s="9" t="s">
        <v>4</v>
      </c>
      <c r="J5" s="9" t="s">
        <v>2</v>
      </c>
      <c r="K5" s="9" t="s">
        <v>4</v>
      </c>
      <c r="L5" s="9" t="s">
        <v>28</v>
      </c>
      <c r="M5" s="9" t="s">
        <v>4</v>
      </c>
      <c r="N5" s="9" t="s">
        <v>28</v>
      </c>
    </row>
    <row r="6" spans="1:14" ht="15.75">
      <c r="A6" s="8" t="s">
        <v>5</v>
      </c>
      <c r="B6" s="8" t="s">
        <v>6</v>
      </c>
      <c r="C6" s="13">
        <v>1578</v>
      </c>
      <c r="D6" s="13">
        <v>2922</v>
      </c>
      <c r="E6" s="14">
        <v>81981.99</v>
      </c>
      <c r="F6" s="13">
        <v>1533</v>
      </c>
      <c r="G6" s="13">
        <v>5327</v>
      </c>
      <c r="H6" s="31">
        <v>156317.39</v>
      </c>
      <c r="I6" s="13">
        <v>741</v>
      </c>
      <c r="J6" s="14">
        <v>144602.91</v>
      </c>
      <c r="K6" s="13">
        <v>4338</v>
      </c>
      <c r="L6" s="14">
        <v>328813</v>
      </c>
      <c r="M6" s="13">
        <v>143</v>
      </c>
      <c r="N6" s="14">
        <v>41887.97</v>
      </c>
    </row>
    <row r="7" spans="1:14" ht="15.75">
      <c r="A7" s="8"/>
      <c r="B7" s="8" t="s">
        <v>70</v>
      </c>
      <c r="C7" s="13">
        <v>90</v>
      </c>
      <c r="D7" s="13">
        <v>151</v>
      </c>
      <c r="E7" s="14">
        <v>4559.45</v>
      </c>
      <c r="F7" s="13">
        <v>68</v>
      </c>
      <c r="G7" s="13">
        <v>212</v>
      </c>
      <c r="H7" s="82">
        <v>6579.74</v>
      </c>
      <c r="I7" s="13">
        <v>62</v>
      </c>
      <c r="J7" s="14">
        <v>11434.54</v>
      </c>
      <c r="K7" s="13">
        <v>613</v>
      </c>
      <c r="L7" s="14">
        <v>42211.18</v>
      </c>
      <c r="M7" s="13">
        <v>19</v>
      </c>
      <c r="N7" s="14">
        <v>6721.91</v>
      </c>
    </row>
    <row r="8" spans="1:14" ht="15.75">
      <c r="A8" s="8"/>
      <c r="B8" s="8" t="s">
        <v>71</v>
      </c>
      <c r="C8" s="13">
        <v>135</v>
      </c>
      <c r="D8" s="13">
        <v>293</v>
      </c>
      <c r="E8" s="14">
        <v>7749.94</v>
      </c>
      <c r="F8" s="13">
        <v>165</v>
      </c>
      <c r="G8" s="13">
        <v>594</v>
      </c>
      <c r="H8" s="31">
        <v>17234.58</v>
      </c>
      <c r="I8" s="13">
        <v>94</v>
      </c>
      <c r="J8" s="14">
        <v>18213.84</v>
      </c>
      <c r="K8" s="13">
        <v>484</v>
      </c>
      <c r="L8" s="14">
        <v>33328.24</v>
      </c>
      <c r="M8" s="13">
        <v>5</v>
      </c>
      <c r="N8" s="14">
        <v>1358.73</v>
      </c>
    </row>
    <row r="9" spans="1:14" ht="15.75">
      <c r="A9" s="8" t="s">
        <v>68</v>
      </c>
      <c r="B9" s="8" t="s">
        <v>69</v>
      </c>
      <c r="C9" s="13">
        <v>122</v>
      </c>
      <c r="D9" s="13">
        <v>212</v>
      </c>
      <c r="E9" s="14">
        <v>6039.24</v>
      </c>
      <c r="F9" s="13">
        <v>116</v>
      </c>
      <c r="G9" s="13">
        <v>360</v>
      </c>
      <c r="H9" s="31">
        <v>11277.04</v>
      </c>
      <c r="I9" s="13">
        <v>73</v>
      </c>
      <c r="J9" s="14">
        <v>13362.18</v>
      </c>
      <c r="K9" s="13">
        <v>579</v>
      </c>
      <c r="L9" s="14">
        <v>39869.94</v>
      </c>
      <c r="M9" s="83">
        <v>14</v>
      </c>
      <c r="N9" s="14">
        <v>4035.42</v>
      </c>
    </row>
    <row r="10" spans="1:14" ht="15.75">
      <c r="A10" s="8" t="s">
        <v>45</v>
      </c>
      <c r="B10" s="8" t="s">
        <v>46</v>
      </c>
      <c r="C10" s="13">
        <v>156</v>
      </c>
      <c r="D10" s="13">
        <v>259</v>
      </c>
      <c r="E10" s="14">
        <v>7052.11</v>
      </c>
      <c r="F10" s="13">
        <v>172</v>
      </c>
      <c r="G10" s="13">
        <v>511</v>
      </c>
      <c r="H10" s="31">
        <v>16663.8</v>
      </c>
      <c r="I10" s="13">
        <v>118</v>
      </c>
      <c r="J10" s="16">
        <v>21535.94</v>
      </c>
      <c r="K10" s="13">
        <v>827</v>
      </c>
      <c r="L10" s="16">
        <v>57015.26</v>
      </c>
      <c r="M10" s="83">
        <v>16</v>
      </c>
      <c r="N10" s="16">
        <v>3922.5</v>
      </c>
    </row>
    <row r="11" spans="1:14" ht="15.75">
      <c r="A11" s="8" t="s">
        <v>29</v>
      </c>
      <c r="B11" s="8" t="s">
        <v>30</v>
      </c>
      <c r="C11" s="13">
        <v>907</v>
      </c>
      <c r="D11" s="13">
        <v>1671</v>
      </c>
      <c r="E11" s="14">
        <v>45578.19</v>
      </c>
      <c r="F11" s="13">
        <v>1127</v>
      </c>
      <c r="G11" s="13">
        <v>3434</v>
      </c>
      <c r="H11" s="31">
        <v>103283.56</v>
      </c>
      <c r="I11" s="13">
        <v>314</v>
      </c>
      <c r="J11" s="14">
        <v>67594.14</v>
      </c>
      <c r="K11" s="13">
        <v>2292</v>
      </c>
      <c r="L11" s="14">
        <v>186536.45</v>
      </c>
      <c r="M11" s="83">
        <v>51</v>
      </c>
      <c r="N11" s="14">
        <v>13765.04</v>
      </c>
    </row>
    <row r="12" spans="1:14" ht="15.75">
      <c r="A12" s="8"/>
      <c r="B12" s="8" t="s">
        <v>31</v>
      </c>
      <c r="C12" s="13">
        <v>9</v>
      </c>
      <c r="D12" s="13">
        <v>16</v>
      </c>
      <c r="E12" s="14">
        <v>458.29</v>
      </c>
      <c r="F12" s="13">
        <v>26</v>
      </c>
      <c r="G12" s="13">
        <v>53</v>
      </c>
      <c r="H12" s="31">
        <v>2032.54</v>
      </c>
      <c r="I12" s="13">
        <v>12</v>
      </c>
      <c r="J12" s="14">
        <v>2253.12</v>
      </c>
      <c r="K12" s="13">
        <v>99</v>
      </c>
      <c r="L12" s="14">
        <v>6817.14</v>
      </c>
      <c r="M12" s="13">
        <v>0</v>
      </c>
      <c r="N12" s="14">
        <v>0</v>
      </c>
    </row>
    <row r="13" spans="1:14" ht="15.75">
      <c r="A13" s="8"/>
      <c r="B13" s="8" t="s">
        <v>32</v>
      </c>
      <c r="C13" s="13">
        <v>15</v>
      </c>
      <c r="D13" s="13">
        <v>29</v>
      </c>
      <c r="E13" s="14">
        <v>791.23</v>
      </c>
      <c r="F13" s="13">
        <v>26</v>
      </c>
      <c r="G13" s="13">
        <v>66</v>
      </c>
      <c r="H13" s="31">
        <v>2308.71</v>
      </c>
      <c r="I13" s="13">
        <v>8</v>
      </c>
      <c r="J13" s="14">
        <v>1502.08</v>
      </c>
      <c r="K13" s="13">
        <v>62</v>
      </c>
      <c r="L13" s="14">
        <v>4269.32</v>
      </c>
      <c r="M13" s="13">
        <v>4</v>
      </c>
      <c r="N13" s="14">
        <v>762.5</v>
      </c>
    </row>
    <row r="14" spans="1:14" ht="15.75">
      <c r="A14" s="8" t="s">
        <v>8</v>
      </c>
      <c r="B14" s="8" t="s">
        <v>9</v>
      </c>
      <c r="C14" s="13">
        <v>338</v>
      </c>
      <c r="D14" s="13">
        <v>637</v>
      </c>
      <c r="E14" s="14">
        <v>17698.49</v>
      </c>
      <c r="F14" s="13">
        <v>330</v>
      </c>
      <c r="G14" s="13">
        <v>1141</v>
      </c>
      <c r="H14" s="31">
        <v>32680.5</v>
      </c>
      <c r="I14" s="13">
        <v>177</v>
      </c>
      <c r="J14" s="14">
        <v>34603.88</v>
      </c>
      <c r="K14" s="13">
        <v>978</v>
      </c>
      <c r="L14" s="14">
        <v>74483.56</v>
      </c>
      <c r="M14" s="13">
        <v>36</v>
      </c>
      <c r="N14" s="14">
        <v>10860.25</v>
      </c>
    </row>
    <row r="15" spans="1:14" ht="15.75">
      <c r="A15" s="8"/>
      <c r="B15" s="8" t="s">
        <v>10</v>
      </c>
      <c r="C15" s="13">
        <v>144</v>
      </c>
      <c r="D15" s="13">
        <v>284</v>
      </c>
      <c r="E15" s="14">
        <v>7778.15</v>
      </c>
      <c r="F15" s="13">
        <v>164</v>
      </c>
      <c r="G15" s="13">
        <v>548</v>
      </c>
      <c r="H15" s="31">
        <v>16159.53</v>
      </c>
      <c r="I15" s="13">
        <v>100</v>
      </c>
      <c r="J15" s="14">
        <v>18826.04</v>
      </c>
      <c r="K15" s="13">
        <v>521</v>
      </c>
      <c r="L15" s="14">
        <v>41911.14</v>
      </c>
      <c r="M15" s="13">
        <v>6</v>
      </c>
      <c r="N15" s="14">
        <v>1875</v>
      </c>
    </row>
    <row r="16" spans="1:14" ht="15.75">
      <c r="A16" s="8" t="s">
        <v>11</v>
      </c>
      <c r="B16" s="8" t="s">
        <v>12</v>
      </c>
      <c r="C16" s="13">
        <v>55</v>
      </c>
      <c r="D16" s="13">
        <v>84</v>
      </c>
      <c r="E16" s="14">
        <v>2919.28</v>
      </c>
      <c r="F16" s="13">
        <v>38</v>
      </c>
      <c r="G16" s="13">
        <v>79</v>
      </c>
      <c r="H16" s="31">
        <v>3418.45</v>
      </c>
      <c r="I16" s="13">
        <v>74</v>
      </c>
      <c r="J16" s="14">
        <v>13756.52</v>
      </c>
      <c r="K16" s="13">
        <v>355</v>
      </c>
      <c r="L16" s="14">
        <v>24582.2</v>
      </c>
      <c r="M16" s="13">
        <v>2</v>
      </c>
      <c r="N16" s="14">
        <v>524.37</v>
      </c>
    </row>
    <row r="17" spans="1:14" ht="15.75">
      <c r="A17" s="8"/>
      <c r="B17" s="8" t="s">
        <v>13</v>
      </c>
      <c r="C17" s="13">
        <v>49</v>
      </c>
      <c r="D17" s="13">
        <v>81</v>
      </c>
      <c r="E17" s="14">
        <v>2342.55</v>
      </c>
      <c r="F17" s="13">
        <v>44</v>
      </c>
      <c r="G17" s="13">
        <v>134</v>
      </c>
      <c r="H17" s="31">
        <v>4198.46</v>
      </c>
      <c r="I17" s="13">
        <v>32</v>
      </c>
      <c r="J17" s="14">
        <v>6008.32</v>
      </c>
      <c r="K17" s="13">
        <v>230</v>
      </c>
      <c r="L17" s="14">
        <v>15905.84</v>
      </c>
      <c r="M17" s="13">
        <v>1</v>
      </c>
      <c r="N17" s="14">
        <v>196.86</v>
      </c>
    </row>
    <row r="18" spans="1:14" ht="15.75">
      <c r="A18" s="8"/>
      <c r="B18" s="8" t="s">
        <v>14</v>
      </c>
      <c r="C18" s="13">
        <v>82</v>
      </c>
      <c r="D18" s="13">
        <v>104</v>
      </c>
      <c r="E18" s="14">
        <v>3460.82</v>
      </c>
      <c r="F18" s="13">
        <v>39</v>
      </c>
      <c r="G18" s="13">
        <v>99</v>
      </c>
      <c r="H18" s="31">
        <v>3649.9</v>
      </c>
      <c r="I18" s="13">
        <v>76</v>
      </c>
      <c r="J18" s="14">
        <v>14437.29</v>
      </c>
      <c r="K18" s="13">
        <v>221</v>
      </c>
      <c r="L18" s="14">
        <v>15422.18</v>
      </c>
      <c r="M18" s="83">
        <v>6</v>
      </c>
      <c r="N18" s="87">
        <v>1546.38</v>
      </c>
    </row>
    <row r="19" spans="1:14" ht="15.75">
      <c r="A19" s="8" t="s">
        <v>15</v>
      </c>
      <c r="B19" s="8" t="s">
        <v>16</v>
      </c>
      <c r="C19" s="13">
        <v>74</v>
      </c>
      <c r="D19" s="13">
        <v>89</v>
      </c>
      <c r="E19" s="14">
        <v>3171.88</v>
      </c>
      <c r="F19" s="13">
        <v>26</v>
      </c>
      <c r="G19" s="13">
        <v>63</v>
      </c>
      <c r="H19" s="31">
        <v>2225.86</v>
      </c>
      <c r="I19" s="13">
        <v>121</v>
      </c>
      <c r="J19" s="14">
        <v>22718.96</v>
      </c>
      <c r="K19" s="13">
        <v>444</v>
      </c>
      <c r="L19" s="14">
        <v>30573.84</v>
      </c>
      <c r="M19" s="13">
        <v>9</v>
      </c>
      <c r="N19" s="14">
        <v>2837.5</v>
      </c>
    </row>
    <row r="20" spans="1:14" ht="15.75">
      <c r="A20" s="8" t="s">
        <v>17</v>
      </c>
      <c r="B20" s="8" t="s">
        <v>18</v>
      </c>
      <c r="C20" s="13">
        <v>549</v>
      </c>
      <c r="D20" s="13">
        <v>1087</v>
      </c>
      <c r="E20" s="14">
        <v>28539.18</v>
      </c>
      <c r="F20" s="13">
        <v>672</v>
      </c>
      <c r="G20" s="13">
        <v>2301</v>
      </c>
      <c r="H20" s="31">
        <v>66551.11</v>
      </c>
      <c r="I20" s="13">
        <v>116</v>
      </c>
      <c r="J20" s="14">
        <v>21229.28</v>
      </c>
      <c r="K20" s="13">
        <v>1200</v>
      </c>
      <c r="L20" s="14">
        <v>83040.24</v>
      </c>
      <c r="M20" s="13">
        <v>28</v>
      </c>
      <c r="N20" s="14">
        <v>8758.86</v>
      </c>
    </row>
    <row r="21" spans="1:14" ht="15.75">
      <c r="A21" s="8"/>
      <c r="B21" s="8" t="s">
        <v>26</v>
      </c>
      <c r="C21" s="13">
        <v>70</v>
      </c>
      <c r="D21" s="13">
        <v>145</v>
      </c>
      <c r="E21" s="14">
        <v>3828.9</v>
      </c>
      <c r="F21" s="13">
        <v>76</v>
      </c>
      <c r="G21" s="13">
        <v>274</v>
      </c>
      <c r="H21" s="31">
        <v>7716.13</v>
      </c>
      <c r="I21" s="13">
        <v>23</v>
      </c>
      <c r="J21" s="14">
        <v>4180.76</v>
      </c>
      <c r="K21" s="13">
        <v>159</v>
      </c>
      <c r="L21" s="14">
        <v>11017.6</v>
      </c>
      <c r="M21" s="13">
        <v>3</v>
      </c>
      <c r="N21" s="14">
        <v>900</v>
      </c>
    </row>
    <row r="22" spans="1:14" ht="15.75">
      <c r="A22" s="8"/>
      <c r="B22" s="8" t="s">
        <v>47</v>
      </c>
      <c r="C22" s="8">
        <v>202</v>
      </c>
      <c r="D22" s="8">
        <v>438</v>
      </c>
      <c r="E22" s="14">
        <v>11166.93</v>
      </c>
      <c r="F22" s="8">
        <v>250</v>
      </c>
      <c r="G22" s="8">
        <v>950</v>
      </c>
      <c r="H22" s="31">
        <v>26782.99</v>
      </c>
      <c r="I22" s="13">
        <v>25</v>
      </c>
      <c r="J22" s="14">
        <v>4694</v>
      </c>
      <c r="K22" s="13">
        <v>217</v>
      </c>
      <c r="L22" s="14">
        <v>14942.62</v>
      </c>
      <c r="M22" s="13">
        <v>0</v>
      </c>
      <c r="N22" s="14">
        <v>0</v>
      </c>
    </row>
    <row r="23" spans="1:14" ht="15.75">
      <c r="A23" s="8" t="s">
        <v>19</v>
      </c>
      <c r="B23" s="8" t="s">
        <v>20</v>
      </c>
      <c r="C23" s="13">
        <v>285</v>
      </c>
      <c r="D23" s="13">
        <v>604</v>
      </c>
      <c r="E23" s="14">
        <v>15520.62</v>
      </c>
      <c r="F23" s="13">
        <v>334</v>
      </c>
      <c r="G23" s="13">
        <v>1287</v>
      </c>
      <c r="H23" s="31">
        <v>36507.63</v>
      </c>
      <c r="I23" s="13">
        <v>60</v>
      </c>
      <c r="J23" s="14">
        <v>11265.6</v>
      </c>
      <c r="K23" s="13">
        <v>493</v>
      </c>
      <c r="L23" s="14">
        <v>33947.98</v>
      </c>
      <c r="M23" s="13">
        <v>13</v>
      </c>
      <c r="N23" s="14">
        <v>3722.86</v>
      </c>
    </row>
    <row r="24" spans="1:14" ht="15.75">
      <c r="A24" s="8"/>
      <c r="B24" s="8" t="s">
        <v>48</v>
      </c>
      <c r="C24" s="13">
        <v>95</v>
      </c>
      <c r="D24" s="13">
        <v>187</v>
      </c>
      <c r="E24" s="14">
        <v>4785.04</v>
      </c>
      <c r="F24" s="13">
        <v>148</v>
      </c>
      <c r="G24" s="13">
        <v>450</v>
      </c>
      <c r="H24" s="31">
        <v>14515.43</v>
      </c>
      <c r="I24" s="13">
        <v>26</v>
      </c>
      <c r="J24" s="14">
        <v>4881.76</v>
      </c>
      <c r="K24" s="13">
        <v>121</v>
      </c>
      <c r="L24" s="14">
        <v>8332.06</v>
      </c>
      <c r="M24" s="13">
        <v>2</v>
      </c>
      <c r="N24" s="14">
        <v>520</v>
      </c>
    </row>
    <row r="25" spans="1:14" ht="15.75">
      <c r="A25" s="8" t="s">
        <v>35</v>
      </c>
      <c r="B25" s="8" t="s">
        <v>33</v>
      </c>
      <c r="C25" s="13">
        <v>1120</v>
      </c>
      <c r="D25" s="13">
        <v>2382</v>
      </c>
      <c r="E25" s="14">
        <v>60448.48</v>
      </c>
      <c r="F25" s="13">
        <v>1329</v>
      </c>
      <c r="G25" s="13">
        <v>5222</v>
      </c>
      <c r="H25" s="31">
        <v>141297.74</v>
      </c>
      <c r="I25" s="13">
        <v>145</v>
      </c>
      <c r="J25" s="16">
        <v>27018.62</v>
      </c>
      <c r="K25" s="13">
        <v>1035</v>
      </c>
      <c r="L25" s="16">
        <v>83700.94</v>
      </c>
      <c r="M25" s="13">
        <v>16</v>
      </c>
      <c r="N25" s="16">
        <v>4975</v>
      </c>
    </row>
    <row r="26" spans="1:14" ht="15.75">
      <c r="A26" s="8" t="s">
        <v>21</v>
      </c>
      <c r="B26" s="8" t="s">
        <v>22</v>
      </c>
      <c r="C26" s="13">
        <v>452</v>
      </c>
      <c r="D26" s="13">
        <v>868</v>
      </c>
      <c r="E26" s="14">
        <v>23767.79</v>
      </c>
      <c r="F26" s="13">
        <v>565</v>
      </c>
      <c r="G26" s="13">
        <v>1981</v>
      </c>
      <c r="H26" s="31">
        <v>57685.45</v>
      </c>
      <c r="I26" s="13">
        <v>266</v>
      </c>
      <c r="J26" s="14">
        <v>49009.93</v>
      </c>
      <c r="K26" s="13">
        <v>1538</v>
      </c>
      <c r="L26" s="14">
        <v>123951.19</v>
      </c>
      <c r="M26" s="13">
        <v>18</v>
      </c>
      <c r="N26" s="14">
        <v>5271.87</v>
      </c>
    </row>
    <row r="27" spans="1:14" ht="15.75">
      <c r="A27" s="8" t="s">
        <v>67</v>
      </c>
      <c r="B27" s="8" t="s">
        <v>72</v>
      </c>
      <c r="C27" s="13">
        <v>74</v>
      </c>
      <c r="D27" s="13">
        <v>141</v>
      </c>
      <c r="E27" s="14">
        <v>3772.21</v>
      </c>
      <c r="F27" s="13">
        <v>99</v>
      </c>
      <c r="G27" s="13">
        <v>295</v>
      </c>
      <c r="H27" s="31">
        <v>9186.82</v>
      </c>
      <c r="I27" s="13">
        <v>47</v>
      </c>
      <c r="J27" s="14">
        <v>9470.38</v>
      </c>
      <c r="K27" s="13">
        <v>462</v>
      </c>
      <c r="L27" s="14">
        <v>31813.32</v>
      </c>
      <c r="M27" s="13">
        <v>7</v>
      </c>
      <c r="N27" s="14">
        <v>1771.47</v>
      </c>
    </row>
    <row r="28" spans="1:14" ht="15.75">
      <c r="A28" s="8"/>
      <c r="B28" s="17" t="s">
        <v>73</v>
      </c>
      <c r="C28" s="13">
        <v>99</v>
      </c>
      <c r="D28" s="13">
        <v>187</v>
      </c>
      <c r="E28" s="14">
        <v>5029.26</v>
      </c>
      <c r="F28" s="13">
        <v>167</v>
      </c>
      <c r="G28" s="13">
        <v>440</v>
      </c>
      <c r="H28" s="31">
        <v>15249.43</v>
      </c>
      <c r="I28" s="13">
        <v>46</v>
      </c>
      <c r="J28" s="14">
        <v>8430.38</v>
      </c>
      <c r="K28" s="13">
        <v>261</v>
      </c>
      <c r="L28" s="14">
        <v>17972.46</v>
      </c>
      <c r="M28" s="13">
        <v>18</v>
      </c>
      <c r="N28" s="14">
        <v>5474.77</v>
      </c>
    </row>
    <row r="29" spans="1:14" ht="15.75">
      <c r="A29" s="8" t="s">
        <v>23</v>
      </c>
      <c r="B29" s="8" t="s">
        <v>24</v>
      </c>
      <c r="C29" s="13">
        <v>215</v>
      </c>
      <c r="D29" s="13">
        <v>354</v>
      </c>
      <c r="E29" s="31">
        <v>9526.45</v>
      </c>
      <c r="F29" s="13">
        <v>280</v>
      </c>
      <c r="G29" s="13">
        <v>747</v>
      </c>
      <c r="H29" s="31">
        <v>24774.2</v>
      </c>
      <c r="I29" s="13">
        <v>128</v>
      </c>
      <c r="J29" s="14">
        <v>23551.26</v>
      </c>
      <c r="K29" s="13">
        <v>1466</v>
      </c>
      <c r="L29" s="14">
        <v>101357.82</v>
      </c>
      <c r="M29" s="13">
        <v>5</v>
      </c>
      <c r="N29" s="14">
        <v>1299.37</v>
      </c>
    </row>
    <row r="30" spans="1:14" ht="15.75">
      <c r="A30" s="8"/>
      <c r="B30" s="8" t="s">
        <v>34</v>
      </c>
      <c r="C30" s="13">
        <v>9</v>
      </c>
      <c r="D30" s="13">
        <v>11</v>
      </c>
      <c r="E30" s="14">
        <v>341.95</v>
      </c>
      <c r="F30" s="13">
        <v>34</v>
      </c>
      <c r="G30" s="13">
        <v>42</v>
      </c>
      <c r="H30" s="14">
        <v>2466.45</v>
      </c>
      <c r="I30" s="13">
        <v>14</v>
      </c>
      <c r="J30" s="14">
        <v>2559.78</v>
      </c>
      <c r="K30" s="13">
        <v>234</v>
      </c>
      <c r="L30" s="14">
        <v>16182.1</v>
      </c>
      <c r="M30" s="13">
        <v>1</v>
      </c>
      <c r="N30" s="14">
        <v>196.86</v>
      </c>
    </row>
    <row r="31" spans="1:14" ht="15.75" hidden="1">
      <c r="A31" s="120" t="s">
        <v>27</v>
      </c>
      <c r="B31" s="120"/>
      <c r="C31" s="13"/>
      <c r="D31" s="13"/>
      <c r="E31" s="14"/>
      <c r="F31" s="13"/>
      <c r="G31" s="13"/>
      <c r="H31" s="14"/>
      <c r="I31" s="8"/>
      <c r="J31" s="14"/>
      <c r="K31" s="8"/>
      <c r="L31" s="14"/>
      <c r="M31" s="8"/>
      <c r="N31" s="14"/>
    </row>
    <row r="32" spans="1:14" ht="15.75">
      <c r="A32" s="121" t="s">
        <v>25</v>
      </c>
      <c r="B32" s="121"/>
      <c r="C32" s="18">
        <f aca="true" t="shared" si="0" ref="C32:K32">SUM(C6:C30)</f>
        <v>6924</v>
      </c>
      <c r="D32" s="18">
        <f t="shared" si="0"/>
        <v>13236</v>
      </c>
      <c r="E32" s="19">
        <f t="shared" si="0"/>
        <v>358308.42000000004</v>
      </c>
      <c r="F32" s="18">
        <f t="shared" si="0"/>
        <v>7828</v>
      </c>
      <c r="G32" s="18">
        <f t="shared" si="0"/>
        <v>26610</v>
      </c>
      <c r="H32" s="19">
        <f t="shared" si="0"/>
        <v>780763.44</v>
      </c>
      <c r="I32" s="18">
        <f t="shared" si="0"/>
        <v>2898</v>
      </c>
      <c r="J32" s="19">
        <f t="shared" si="0"/>
        <v>557141.51</v>
      </c>
      <c r="K32" s="20">
        <f t="shared" si="0"/>
        <v>19229</v>
      </c>
      <c r="L32" s="19">
        <f>SUM(L6:L30)</f>
        <v>1427997.62</v>
      </c>
      <c r="M32" s="20">
        <f>SUM(M6:M30)</f>
        <v>423</v>
      </c>
      <c r="N32" s="19">
        <f>SUM(N6:N30)</f>
        <v>123185.49</v>
      </c>
    </row>
    <row r="34" spans="6:8" ht="15.75">
      <c r="F34" s="3"/>
      <c r="H34" s="12"/>
    </row>
    <row r="36" spans="5:11" ht="15.75">
      <c r="E36" s="12"/>
      <c r="K36" s="2"/>
    </row>
    <row r="38" ht="15.75">
      <c r="N38" s="12"/>
    </row>
  </sheetData>
  <sheetProtection/>
  <mergeCells count="9">
    <mergeCell ref="A2:N2"/>
    <mergeCell ref="M4:N4"/>
    <mergeCell ref="A31:B31"/>
    <mergeCell ref="A32:B32"/>
    <mergeCell ref="A4:B5"/>
    <mergeCell ref="C4:E4"/>
    <mergeCell ref="F4:H4"/>
    <mergeCell ref="I4:J4"/>
    <mergeCell ref="K4:L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finasija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4">
      <selection activeCell="U12" sqref="U12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8" t="s">
        <v>86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 ht="15" customHeight="1">
      <c r="B3" s="5"/>
      <c r="C3" s="5"/>
      <c r="D3" s="5"/>
      <c r="E3" s="5"/>
      <c r="F3" s="5"/>
      <c r="G3" s="5"/>
      <c r="H3" s="5"/>
      <c r="I3" s="5"/>
      <c r="J3" s="7"/>
      <c r="K3" s="7"/>
      <c r="L3" s="5"/>
      <c r="M3" s="5"/>
    </row>
    <row r="4" spans="2:13" ht="76.5" customHeight="1">
      <c r="B4" s="122" t="s">
        <v>78</v>
      </c>
      <c r="C4" s="122"/>
      <c r="D4" s="124" t="s">
        <v>49</v>
      </c>
      <c r="E4" s="124"/>
      <c r="F4" s="124"/>
      <c r="G4" s="125" t="s">
        <v>52</v>
      </c>
      <c r="H4" s="125"/>
      <c r="I4" s="126"/>
      <c r="J4" s="127" t="s">
        <v>37</v>
      </c>
      <c r="K4" s="126"/>
      <c r="L4" s="124" t="s">
        <v>42</v>
      </c>
      <c r="M4" s="124"/>
    </row>
    <row r="5" spans="2:13" ht="33" customHeight="1">
      <c r="B5" s="122"/>
      <c r="C5" s="122"/>
      <c r="D5" s="10" t="s">
        <v>50</v>
      </c>
      <c r="E5" s="10" t="s">
        <v>51</v>
      </c>
      <c r="F5" s="9" t="s">
        <v>2</v>
      </c>
      <c r="G5" s="24" t="s">
        <v>50</v>
      </c>
      <c r="H5" s="24"/>
      <c r="I5" s="9" t="s">
        <v>2</v>
      </c>
      <c r="J5" s="9" t="s">
        <v>4</v>
      </c>
      <c r="K5" s="9" t="s">
        <v>2</v>
      </c>
      <c r="L5" s="9" t="s">
        <v>4</v>
      </c>
      <c r="M5" s="9" t="s">
        <v>2</v>
      </c>
    </row>
    <row r="6" spans="2:13" ht="15.75">
      <c r="B6" s="8" t="s">
        <v>5</v>
      </c>
      <c r="C6" s="8" t="s">
        <v>6</v>
      </c>
      <c r="D6" s="66">
        <v>65</v>
      </c>
      <c r="E6" s="13">
        <v>206</v>
      </c>
      <c r="F6" s="14">
        <v>7707</v>
      </c>
      <c r="G6" s="66">
        <v>1</v>
      </c>
      <c r="H6" s="13">
        <v>0</v>
      </c>
      <c r="I6" s="14">
        <v>241.2</v>
      </c>
      <c r="J6" s="115">
        <v>137</v>
      </c>
      <c r="K6" s="112"/>
      <c r="L6" s="6">
        <v>7</v>
      </c>
      <c r="M6" s="87">
        <v>2410.52</v>
      </c>
    </row>
    <row r="7" spans="2:13" ht="15.75">
      <c r="B7" s="8"/>
      <c r="C7" s="8" t="s">
        <v>70</v>
      </c>
      <c r="D7" s="66">
        <v>11</v>
      </c>
      <c r="E7" s="66">
        <v>65</v>
      </c>
      <c r="F7" s="69">
        <v>2321.5</v>
      </c>
      <c r="G7" s="66">
        <v>0</v>
      </c>
      <c r="H7" s="66">
        <v>0</v>
      </c>
      <c r="I7" s="69">
        <v>0</v>
      </c>
      <c r="J7" s="115">
        <v>13</v>
      </c>
      <c r="K7" s="112"/>
      <c r="L7" s="6">
        <v>0</v>
      </c>
      <c r="M7" s="87">
        <v>0</v>
      </c>
    </row>
    <row r="8" spans="2:15" ht="15.75">
      <c r="B8" s="8"/>
      <c r="C8" s="8" t="s">
        <v>71</v>
      </c>
      <c r="D8" s="8">
        <v>17</v>
      </c>
      <c r="E8" s="8">
        <v>75</v>
      </c>
      <c r="F8" s="14">
        <v>3164</v>
      </c>
      <c r="G8" s="8">
        <v>2</v>
      </c>
      <c r="H8" s="8">
        <v>0</v>
      </c>
      <c r="I8" s="14">
        <v>136.8</v>
      </c>
      <c r="J8" s="115">
        <v>14</v>
      </c>
      <c r="K8" s="112"/>
      <c r="L8" s="6">
        <v>3</v>
      </c>
      <c r="M8" s="86">
        <v>1033.08</v>
      </c>
      <c r="O8" s="12" t="e">
        <f>#REF!+#REF!+#REF!+#REF!</f>
        <v>#REF!</v>
      </c>
    </row>
    <row r="9" spans="2:15" ht="15.75">
      <c r="B9" s="8" t="s">
        <v>68</v>
      </c>
      <c r="C9" s="8" t="s">
        <v>74</v>
      </c>
      <c r="D9" s="8">
        <v>27</v>
      </c>
      <c r="E9" s="8">
        <v>104</v>
      </c>
      <c r="F9" s="14">
        <v>3820.8</v>
      </c>
      <c r="G9" s="8">
        <v>0</v>
      </c>
      <c r="H9" s="8">
        <v>0</v>
      </c>
      <c r="I9" s="14">
        <v>0</v>
      </c>
      <c r="J9" s="115">
        <v>25</v>
      </c>
      <c r="K9" s="112"/>
      <c r="L9" s="6">
        <v>1</v>
      </c>
      <c r="M9" s="87">
        <v>344.36</v>
      </c>
      <c r="O9" s="12"/>
    </row>
    <row r="10" spans="2:15" ht="15.75">
      <c r="B10" s="8" t="s">
        <v>45</v>
      </c>
      <c r="C10" s="8" t="s">
        <v>46</v>
      </c>
      <c r="D10" s="13">
        <v>23</v>
      </c>
      <c r="E10" s="13">
        <v>80</v>
      </c>
      <c r="F10" s="14">
        <v>2856</v>
      </c>
      <c r="G10" s="13">
        <v>1</v>
      </c>
      <c r="H10" s="13">
        <v>0</v>
      </c>
      <c r="I10" s="14">
        <v>100.8</v>
      </c>
      <c r="J10" s="113">
        <v>117</v>
      </c>
      <c r="K10" s="112"/>
      <c r="L10" s="6">
        <v>1</v>
      </c>
      <c r="M10" s="87">
        <v>344.36</v>
      </c>
      <c r="O10" s="12" t="e">
        <f>#REF!</f>
        <v>#REF!</v>
      </c>
    </row>
    <row r="11" spans="2:13" ht="15.75">
      <c r="B11" s="8" t="s">
        <v>29</v>
      </c>
      <c r="C11" s="8" t="s">
        <v>30</v>
      </c>
      <c r="D11" s="13">
        <v>158</v>
      </c>
      <c r="E11" s="13">
        <v>687</v>
      </c>
      <c r="F11" s="14">
        <v>28458.6</v>
      </c>
      <c r="G11" s="13">
        <v>0</v>
      </c>
      <c r="H11" s="13">
        <v>0</v>
      </c>
      <c r="I11" s="14">
        <v>0</v>
      </c>
      <c r="J11" s="116">
        <v>91</v>
      </c>
      <c r="K11" s="112"/>
      <c r="L11" s="6">
        <v>0</v>
      </c>
      <c r="M11" s="87">
        <v>0</v>
      </c>
    </row>
    <row r="12" spans="2:13" ht="15.75">
      <c r="B12" s="8"/>
      <c r="C12" s="8" t="s">
        <v>31</v>
      </c>
      <c r="D12" s="13">
        <v>6</v>
      </c>
      <c r="E12" s="13">
        <v>19</v>
      </c>
      <c r="F12" s="14">
        <v>1390.4</v>
      </c>
      <c r="G12" s="13">
        <v>0</v>
      </c>
      <c r="H12" s="13">
        <v>0</v>
      </c>
      <c r="I12" s="14">
        <v>0</v>
      </c>
      <c r="J12" s="114">
        <v>8</v>
      </c>
      <c r="K12" s="112"/>
      <c r="L12" s="6">
        <v>0</v>
      </c>
      <c r="M12" s="87">
        <v>0</v>
      </c>
    </row>
    <row r="13" spans="2:15" ht="15.75">
      <c r="B13" s="8"/>
      <c r="C13" s="8" t="s">
        <v>32</v>
      </c>
      <c r="D13" s="13">
        <v>4</v>
      </c>
      <c r="E13" s="13">
        <v>17</v>
      </c>
      <c r="F13" s="14">
        <v>786.4</v>
      </c>
      <c r="G13" s="13">
        <v>0</v>
      </c>
      <c r="H13" s="13">
        <v>0</v>
      </c>
      <c r="I13" s="14">
        <v>0</v>
      </c>
      <c r="J13" s="114">
        <v>3</v>
      </c>
      <c r="K13" s="112"/>
      <c r="L13" s="6">
        <v>0</v>
      </c>
      <c r="M13" s="87">
        <v>0</v>
      </c>
      <c r="O13" s="12" t="e">
        <f>#REF!+#REF!+#REF!</f>
        <v>#REF!</v>
      </c>
    </row>
    <row r="14" spans="2:16" ht="15.75">
      <c r="B14" s="8" t="s">
        <v>8</v>
      </c>
      <c r="C14" s="8" t="s">
        <v>9</v>
      </c>
      <c r="D14" s="66">
        <v>12</v>
      </c>
      <c r="E14" s="13">
        <v>32</v>
      </c>
      <c r="F14" s="14">
        <v>1486</v>
      </c>
      <c r="G14" s="13">
        <v>0</v>
      </c>
      <c r="H14" s="13">
        <v>0</v>
      </c>
      <c r="I14" s="14">
        <v>0</v>
      </c>
      <c r="J14" s="115">
        <v>143</v>
      </c>
      <c r="K14" s="112"/>
      <c r="L14" s="6">
        <v>0</v>
      </c>
      <c r="M14" s="87">
        <v>0</v>
      </c>
      <c r="O14" s="12"/>
      <c r="P14" s="12"/>
    </row>
    <row r="15" spans="2:15" ht="15.75">
      <c r="B15" s="8"/>
      <c r="C15" s="8" t="s">
        <v>10</v>
      </c>
      <c r="D15" s="13">
        <v>9</v>
      </c>
      <c r="E15" s="13">
        <v>18</v>
      </c>
      <c r="F15" s="14">
        <v>823.3</v>
      </c>
      <c r="G15" s="13">
        <v>0</v>
      </c>
      <c r="H15" s="13">
        <v>0</v>
      </c>
      <c r="I15" s="14">
        <v>0</v>
      </c>
      <c r="J15" s="115">
        <v>72</v>
      </c>
      <c r="K15" s="112"/>
      <c r="L15" s="6">
        <v>1</v>
      </c>
      <c r="M15" s="87">
        <v>344.36</v>
      </c>
      <c r="O15" s="12" t="e">
        <f>#REF!+#REF!</f>
        <v>#REF!</v>
      </c>
    </row>
    <row r="16" spans="2:15" ht="15.75">
      <c r="B16" s="8" t="s">
        <v>11</v>
      </c>
      <c r="C16" s="8" t="s">
        <v>12</v>
      </c>
      <c r="D16" s="13">
        <v>33</v>
      </c>
      <c r="E16" s="13">
        <v>153</v>
      </c>
      <c r="F16" s="14">
        <v>5900</v>
      </c>
      <c r="G16" s="13">
        <v>1</v>
      </c>
      <c r="H16" s="13">
        <v>0</v>
      </c>
      <c r="I16" s="14">
        <v>42</v>
      </c>
      <c r="J16" s="115">
        <v>89</v>
      </c>
      <c r="K16" s="112"/>
      <c r="L16" s="6">
        <v>0</v>
      </c>
      <c r="M16" s="87">
        <v>0</v>
      </c>
      <c r="O16" s="12"/>
    </row>
    <row r="17" spans="2:13" ht="15.75">
      <c r="B17" s="8"/>
      <c r="C17" s="8" t="s">
        <v>13</v>
      </c>
      <c r="D17" s="13">
        <v>22</v>
      </c>
      <c r="E17" s="13">
        <v>44</v>
      </c>
      <c r="F17" s="14">
        <v>2079.3</v>
      </c>
      <c r="G17" s="13">
        <v>1</v>
      </c>
      <c r="H17" s="13">
        <v>0</v>
      </c>
      <c r="I17" s="14">
        <v>40</v>
      </c>
      <c r="J17" s="115">
        <v>59</v>
      </c>
      <c r="K17" s="112"/>
      <c r="L17" s="6">
        <v>1</v>
      </c>
      <c r="M17" s="87">
        <v>344.36</v>
      </c>
    </row>
    <row r="18" spans="2:15" ht="15.75">
      <c r="B18" s="8"/>
      <c r="C18" s="8" t="s">
        <v>14</v>
      </c>
      <c r="D18" s="13">
        <v>21</v>
      </c>
      <c r="E18" s="13">
        <v>52</v>
      </c>
      <c r="F18" s="14">
        <v>2364.2</v>
      </c>
      <c r="G18" s="13">
        <v>0</v>
      </c>
      <c r="H18" s="13">
        <v>0</v>
      </c>
      <c r="I18" s="14">
        <v>0</v>
      </c>
      <c r="J18" s="115">
        <v>69</v>
      </c>
      <c r="K18" s="112"/>
      <c r="L18" s="6">
        <v>0</v>
      </c>
      <c r="M18" s="87">
        <v>0</v>
      </c>
      <c r="O18" s="12" t="e">
        <f>#REF!+#REF!+#REF!</f>
        <v>#REF!</v>
      </c>
    </row>
    <row r="19" spans="2:21" ht="15.75">
      <c r="B19" s="8" t="s">
        <v>15</v>
      </c>
      <c r="C19" s="8" t="s">
        <v>16</v>
      </c>
      <c r="D19" s="13">
        <v>27</v>
      </c>
      <c r="E19" s="13">
        <v>58</v>
      </c>
      <c r="F19" s="14">
        <v>3026.5</v>
      </c>
      <c r="G19" s="13">
        <v>1</v>
      </c>
      <c r="H19" s="13">
        <v>0</v>
      </c>
      <c r="I19" s="14">
        <v>22.4</v>
      </c>
      <c r="J19" s="115">
        <v>115</v>
      </c>
      <c r="K19" s="112"/>
      <c r="L19" s="6">
        <v>0</v>
      </c>
      <c r="M19" s="87">
        <v>0</v>
      </c>
      <c r="O19" s="12" t="e">
        <f>#REF!</f>
        <v>#REF!</v>
      </c>
      <c r="U19" s="84"/>
    </row>
    <row r="20" spans="2:21" ht="15.75">
      <c r="B20" s="8" t="s">
        <v>17</v>
      </c>
      <c r="C20" s="8" t="s">
        <v>18</v>
      </c>
      <c r="D20" s="13">
        <v>201</v>
      </c>
      <c r="E20" s="13">
        <v>508</v>
      </c>
      <c r="F20" s="14">
        <v>24079.4</v>
      </c>
      <c r="G20" s="13">
        <v>0</v>
      </c>
      <c r="H20" s="13">
        <v>0</v>
      </c>
      <c r="I20" s="14">
        <v>0</v>
      </c>
      <c r="J20" s="115">
        <v>130</v>
      </c>
      <c r="K20" s="112"/>
      <c r="L20" s="6">
        <v>5</v>
      </c>
      <c r="M20" s="87">
        <v>1721.8</v>
      </c>
      <c r="U20" s="84"/>
    </row>
    <row r="21" spans="2:21" ht="15.75">
      <c r="B21" s="8"/>
      <c r="C21" s="8" t="s">
        <v>26</v>
      </c>
      <c r="D21" s="13">
        <v>19</v>
      </c>
      <c r="E21" s="13">
        <v>37</v>
      </c>
      <c r="F21" s="14">
        <v>1769</v>
      </c>
      <c r="G21" s="13">
        <v>0</v>
      </c>
      <c r="H21" s="13">
        <v>0</v>
      </c>
      <c r="I21" s="14">
        <v>0</v>
      </c>
      <c r="J21" s="115">
        <v>21</v>
      </c>
      <c r="K21" s="112"/>
      <c r="L21" s="6">
        <v>0</v>
      </c>
      <c r="M21" s="87">
        <v>0</v>
      </c>
      <c r="U21" s="85"/>
    </row>
    <row r="22" spans="2:21" ht="15.75">
      <c r="B22" s="8"/>
      <c r="C22" s="8" t="s">
        <v>47</v>
      </c>
      <c r="D22" s="13">
        <v>8</v>
      </c>
      <c r="E22" s="13">
        <v>21</v>
      </c>
      <c r="F22" s="14">
        <v>1004</v>
      </c>
      <c r="G22" s="13">
        <v>0</v>
      </c>
      <c r="H22" s="13">
        <v>0</v>
      </c>
      <c r="I22" s="14">
        <v>0</v>
      </c>
      <c r="J22" s="115">
        <v>16</v>
      </c>
      <c r="K22" s="112"/>
      <c r="L22" s="6">
        <v>0</v>
      </c>
      <c r="M22" s="87">
        <v>0</v>
      </c>
      <c r="O22" s="12" t="e">
        <f>#REF!+#REF!+#REF!</f>
        <v>#REF!</v>
      </c>
      <c r="U22" s="84"/>
    </row>
    <row r="23" spans="2:15" ht="15.75">
      <c r="B23" s="8" t="s">
        <v>19</v>
      </c>
      <c r="C23" s="8" t="s">
        <v>20</v>
      </c>
      <c r="D23" s="13">
        <v>145</v>
      </c>
      <c r="E23" s="13">
        <v>293</v>
      </c>
      <c r="F23" s="14">
        <v>15170.8</v>
      </c>
      <c r="G23" s="13">
        <v>0</v>
      </c>
      <c r="H23" s="13">
        <v>0</v>
      </c>
      <c r="I23" s="14">
        <v>0</v>
      </c>
      <c r="J23" s="115">
        <v>60</v>
      </c>
      <c r="K23" s="112"/>
      <c r="L23" s="6">
        <v>1</v>
      </c>
      <c r="M23" s="87">
        <v>344.36</v>
      </c>
      <c r="O23" s="12" t="e">
        <f>#REF!</f>
        <v>#REF!</v>
      </c>
    </row>
    <row r="24" spans="2:13" ht="15.75">
      <c r="B24" s="8"/>
      <c r="C24" s="8" t="s">
        <v>48</v>
      </c>
      <c r="D24" s="13">
        <v>41</v>
      </c>
      <c r="E24" s="13">
        <v>94</v>
      </c>
      <c r="F24" s="14">
        <v>4350.6</v>
      </c>
      <c r="G24" s="13">
        <v>0</v>
      </c>
      <c r="H24" s="13">
        <v>0</v>
      </c>
      <c r="I24" s="14">
        <v>0</v>
      </c>
      <c r="J24" s="115">
        <v>0</v>
      </c>
      <c r="K24" s="112"/>
      <c r="L24" s="6">
        <v>3</v>
      </c>
      <c r="M24" s="87">
        <v>1033.08</v>
      </c>
    </row>
    <row r="25" spans="2:13" ht="15.75">
      <c r="B25" s="8" t="s">
        <v>35</v>
      </c>
      <c r="C25" s="8" t="s">
        <v>33</v>
      </c>
      <c r="D25" s="13">
        <v>145</v>
      </c>
      <c r="E25" s="13">
        <v>842</v>
      </c>
      <c r="F25" s="14">
        <v>44369.6</v>
      </c>
      <c r="G25" s="13">
        <v>0</v>
      </c>
      <c r="H25" s="13">
        <v>0</v>
      </c>
      <c r="I25" s="14">
        <v>0</v>
      </c>
      <c r="J25" s="113">
        <v>113</v>
      </c>
      <c r="K25" s="112"/>
      <c r="L25" s="6">
        <v>0</v>
      </c>
      <c r="M25" s="87">
        <v>0</v>
      </c>
    </row>
    <row r="26" spans="2:13" ht="15.75">
      <c r="B26" s="8" t="s">
        <v>21</v>
      </c>
      <c r="C26" s="8" t="s">
        <v>22</v>
      </c>
      <c r="D26" s="13">
        <v>192</v>
      </c>
      <c r="E26" s="13">
        <v>736</v>
      </c>
      <c r="F26" s="14">
        <v>33233.9</v>
      </c>
      <c r="G26" s="13">
        <v>0</v>
      </c>
      <c r="H26" s="13">
        <v>0</v>
      </c>
      <c r="I26" s="14">
        <v>0</v>
      </c>
      <c r="J26" s="115">
        <v>59</v>
      </c>
      <c r="K26" s="112"/>
      <c r="L26" s="6">
        <v>1</v>
      </c>
      <c r="M26" s="87">
        <v>344.36</v>
      </c>
    </row>
    <row r="27" spans="2:13" ht="15.75">
      <c r="B27" s="8" t="s">
        <v>67</v>
      </c>
      <c r="C27" s="8" t="s">
        <v>72</v>
      </c>
      <c r="D27" s="13">
        <v>56</v>
      </c>
      <c r="E27" s="13">
        <v>179</v>
      </c>
      <c r="F27" s="14">
        <v>8226.6</v>
      </c>
      <c r="G27" s="13">
        <v>0</v>
      </c>
      <c r="H27" s="13">
        <v>0</v>
      </c>
      <c r="I27" s="14">
        <v>0</v>
      </c>
      <c r="J27" s="115">
        <v>80</v>
      </c>
      <c r="K27" s="112"/>
      <c r="L27" s="6">
        <v>0</v>
      </c>
      <c r="M27" s="87">
        <v>0</v>
      </c>
    </row>
    <row r="28" spans="2:15" ht="15.75">
      <c r="B28" s="8"/>
      <c r="C28" s="17" t="s">
        <v>73</v>
      </c>
      <c r="D28" s="13">
        <v>8</v>
      </c>
      <c r="E28" s="13">
        <v>16</v>
      </c>
      <c r="F28" s="14">
        <v>572</v>
      </c>
      <c r="G28" s="13">
        <v>0</v>
      </c>
      <c r="H28" s="13">
        <v>0</v>
      </c>
      <c r="I28" s="14">
        <v>0</v>
      </c>
      <c r="J28" s="115">
        <v>30</v>
      </c>
      <c r="K28" s="112"/>
      <c r="L28" s="6">
        <v>0</v>
      </c>
      <c r="M28" s="87">
        <v>0</v>
      </c>
      <c r="O28" s="12" t="e">
        <f>#REF!+#REF!+#REF!</f>
        <v>#REF!</v>
      </c>
    </row>
    <row r="29" spans="2:13" ht="15.75">
      <c r="B29" s="8" t="s">
        <v>23</v>
      </c>
      <c r="C29" s="8" t="s">
        <v>24</v>
      </c>
      <c r="D29" s="13">
        <v>244</v>
      </c>
      <c r="E29" s="13">
        <v>1133</v>
      </c>
      <c r="F29" s="14">
        <v>52864</v>
      </c>
      <c r="G29" s="13">
        <v>1</v>
      </c>
      <c r="H29" s="13">
        <v>0</v>
      </c>
      <c r="I29" s="14">
        <v>44.8</v>
      </c>
      <c r="J29" s="115">
        <v>102</v>
      </c>
      <c r="K29" s="112"/>
      <c r="L29" s="6">
        <v>6</v>
      </c>
      <c r="M29" s="87">
        <v>2066.16</v>
      </c>
    </row>
    <row r="30" spans="2:13" ht="15.75">
      <c r="B30" s="8"/>
      <c r="C30" s="8" t="s">
        <v>34</v>
      </c>
      <c r="D30" s="32">
        <v>20</v>
      </c>
      <c r="E30" s="32">
        <v>39</v>
      </c>
      <c r="F30" s="31">
        <v>1520</v>
      </c>
      <c r="G30" s="32">
        <v>0</v>
      </c>
      <c r="H30" s="32">
        <v>0</v>
      </c>
      <c r="I30" s="31">
        <v>0</v>
      </c>
      <c r="J30" s="115">
        <v>43</v>
      </c>
      <c r="K30" s="112"/>
      <c r="L30" s="6">
        <v>2</v>
      </c>
      <c r="M30" s="87">
        <v>758.72</v>
      </c>
    </row>
    <row r="31" spans="2:13" ht="15.75">
      <c r="B31" s="121" t="s">
        <v>25</v>
      </c>
      <c r="C31" s="121"/>
      <c r="D31" s="20">
        <f>SUM(D6:D30)</f>
        <v>1514</v>
      </c>
      <c r="E31" s="20">
        <f>SUM(E6:E30)</f>
        <v>5508</v>
      </c>
      <c r="F31" s="21">
        <f>SUM(F6:F30)</f>
        <v>253343.9</v>
      </c>
      <c r="G31" s="22">
        <f>SUM(G6:G30)</f>
        <v>8</v>
      </c>
      <c r="H31" s="22"/>
      <c r="I31" s="21">
        <f>SUM(I6:I30)</f>
        <v>627.9999999999999</v>
      </c>
      <c r="J31" s="117">
        <f>SUM(J6:J30)</f>
        <v>1609</v>
      </c>
      <c r="K31" s="21">
        <f>SUM(K6:K30)</f>
        <v>0</v>
      </c>
      <c r="L31" s="30">
        <f>SUM(L6:L30)</f>
        <v>32</v>
      </c>
      <c r="M31" s="19">
        <f>SUM(M6:M30)</f>
        <v>11089.519999999999</v>
      </c>
    </row>
    <row r="33" ht="15.75">
      <c r="M33" s="88"/>
    </row>
    <row r="34" spans="4:8" ht="15.75">
      <c r="D34" s="12"/>
      <c r="E34" s="12"/>
      <c r="F34" s="12"/>
      <c r="G34" s="12"/>
      <c r="H34" s="12"/>
    </row>
    <row r="35" spans="7:13" ht="15.75">
      <c r="G35" s="12"/>
      <c r="H35" s="12"/>
      <c r="M35" s="12"/>
    </row>
    <row r="36" spans="9:10" ht="15.75">
      <c r="I36" s="12"/>
      <c r="J36" s="12"/>
    </row>
    <row r="37" ht="15.75">
      <c r="L37" s="12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&amp;"Arial Narrow,Italic"Direktorat za informatiku i analitičko-statističkeposlove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A7">
      <selection activeCell="G27" sqref="G27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8" t="s">
        <v>87</v>
      </c>
      <c r="C2" s="118"/>
      <c r="D2" s="118"/>
      <c r="E2" s="118"/>
      <c r="F2" s="118"/>
      <c r="G2" s="118"/>
    </row>
    <row r="3" ht="10.5" customHeight="1" hidden="1" thickBot="1"/>
    <row r="5" spans="2:7" ht="13.5" customHeight="1">
      <c r="B5" s="122" t="s">
        <v>78</v>
      </c>
      <c r="C5" s="122"/>
      <c r="D5" s="122" t="s">
        <v>44</v>
      </c>
      <c r="E5" s="122"/>
      <c r="F5" s="124" t="s">
        <v>43</v>
      </c>
      <c r="G5" s="124"/>
    </row>
    <row r="6" spans="2:7" ht="45.75" customHeight="1">
      <c r="B6" s="122"/>
      <c r="C6" s="122"/>
      <c r="D6" s="122"/>
      <c r="E6" s="122"/>
      <c r="F6" s="124"/>
      <c r="G6" s="124"/>
    </row>
    <row r="7" spans="2:7" ht="17.25" customHeight="1">
      <c r="B7" s="122"/>
      <c r="C7" s="122"/>
      <c r="D7" s="9" t="s">
        <v>4</v>
      </c>
      <c r="E7" s="9" t="s">
        <v>2</v>
      </c>
      <c r="F7" s="9" t="s">
        <v>4</v>
      </c>
      <c r="G7" s="9" t="s">
        <v>2</v>
      </c>
    </row>
    <row r="8" spans="2:21" ht="15.75">
      <c r="B8" s="8" t="s">
        <v>5</v>
      </c>
      <c r="C8" s="8" t="s">
        <v>6</v>
      </c>
      <c r="D8" s="13">
        <v>699</v>
      </c>
      <c r="E8" s="14">
        <v>58427.79</v>
      </c>
      <c r="F8" s="13">
        <v>128</v>
      </c>
      <c r="G8" s="14">
        <v>17304.11</v>
      </c>
      <c r="H8" t="e">
        <f>#REF!+#REF!</f>
        <v>#REF!</v>
      </c>
      <c r="I8">
        <v>247</v>
      </c>
      <c r="J8" s="2" t="e">
        <f>D8+#REF!</f>
        <v>#REF!</v>
      </c>
      <c r="U8" s="12" t="e">
        <f>#REF!+#REF!+#REF!+#REF!+#REF!+#REF!+#REF!+#REF!+#REF!</f>
        <v>#REF!</v>
      </c>
    </row>
    <row r="9" spans="2:10" ht="15.75">
      <c r="B9" s="8"/>
      <c r="C9" s="8" t="s">
        <v>70</v>
      </c>
      <c r="D9" s="13">
        <v>74</v>
      </c>
      <c r="E9" s="14">
        <v>5969.35</v>
      </c>
      <c r="F9" s="13">
        <v>10</v>
      </c>
      <c r="G9" s="14">
        <v>1149.1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1"/>
      <c r="C10" s="8" t="s">
        <v>71</v>
      </c>
      <c r="D10" s="13">
        <v>105</v>
      </c>
      <c r="E10" s="14">
        <v>8563.38</v>
      </c>
      <c r="F10" s="13">
        <v>13</v>
      </c>
      <c r="G10" s="14">
        <v>1515.47</v>
      </c>
      <c r="J10" s="2"/>
      <c r="U10" s="11"/>
      <c r="V10" s="12" t="e">
        <f>#REF!+#REF!+#REF!</f>
        <v>#REF!</v>
      </c>
      <c r="W10" s="12" t="e">
        <f>#REF!+#REF!++#REF!+#REF!+#REF!</f>
        <v>#REF!</v>
      </c>
    </row>
    <row r="11" spans="2:23" ht="15.75">
      <c r="B11" s="8" t="s">
        <v>68</v>
      </c>
      <c r="C11" s="8" t="s">
        <v>69</v>
      </c>
      <c r="D11" s="8">
        <v>71</v>
      </c>
      <c r="E11" s="14">
        <v>5517.31</v>
      </c>
      <c r="F11" s="8">
        <v>17</v>
      </c>
      <c r="G11" s="14">
        <v>2229.29</v>
      </c>
      <c r="J11" s="2"/>
      <c r="U11" s="11"/>
      <c r="V11" s="12"/>
      <c r="W11" s="12"/>
    </row>
    <row r="12" spans="2:23" ht="15.75">
      <c r="B12" s="8" t="s">
        <v>45</v>
      </c>
      <c r="C12" s="8" t="s">
        <v>7</v>
      </c>
      <c r="D12" s="13">
        <v>66</v>
      </c>
      <c r="E12" s="14">
        <v>5491.15</v>
      </c>
      <c r="F12" s="13">
        <v>8</v>
      </c>
      <c r="G12" s="14">
        <v>1281.12</v>
      </c>
      <c r="H12" t="e">
        <f>#REF!+#REF!</f>
        <v>#REF!</v>
      </c>
      <c r="I12">
        <v>18</v>
      </c>
      <c r="J12" s="2" t="e">
        <f>D12+#REF!</f>
        <v>#REF!</v>
      </c>
      <c r="U12" s="11" t="e">
        <f>#REF!+#REF!</f>
        <v>#REF!</v>
      </c>
      <c r="V12" s="12" t="e">
        <f>#REF!</f>
        <v>#REF!</v>
      </c>
      <c r="W12" s="12" t="e">
        <f>#REF!+#REF!</f>
        <v>#REF!</v>
      </c>
    </row>
    <row r="13" spans="2:21" ht="15.75">
      <c r="B13" s="8" t="s">
        <v>29</v>
      </c>
      <c r="C13" s="8" t="s">
        <v>30</v>
      </c>
      <c r="D13" s="13">
        <v>306</v>
      </c>
      <c r="E13" s="14">
        <v>24801.71</v>
      </c>
      <c r="F13" s="13">
        <v>34</v>
      </c>
      <c r="G13" s="14">
        <v>4044.85</v>
      </c>
      <c r="H13" t="e">
        <f>#REF!+#REF!</f>
        <v>#REF!</v>
      </c>
      <c r="I13">
        <v>74</v>
      </c>
      <c r="J13" s="2" t="e">
        <f>D13+#REF!</f>
        <v>#REF!</v>
      </c>
      <c r="U13" s="12" t="e">
        <f>#REF!+#REF!+#REF!+#REF!+#REF!+#REF!+#REF!</f>
        <v>#REF!</v>
      </c>
    </row>
    <row r="14" spans="2:22" ht="15.75">
      <c r="B14" s="8"/>
      <c r="C14" s="8" t="s">
        <v>31</v>
      </c>
      <c r="D14" s="13">
        <v>17</v>
      </c>
      <c r="E14" s="14">
        <v>1463.94</v>
      </c>
      <c r="F14" s="13">
        <v>2</v>
      </c>
      <c r="G14" s="14">
        <v>229.82</v>
      </c>
      <c r="H14" t="e">
        <f>#REF!+#REF!</f>
        <v>#REF!</v>
      </c>
      <c r="I14">
        <v>4</v>
      </c>
      <c r="J14" s="2" t="e">
        <f>D14+#REF!</f>
        <v>#REF!</v>
      </c>
      <c r="V14" s="26"/>
    </row>
    <row r="15" spans="2:23" ht="15.75">
      <c r="B15" s="8"/>
      <c r="C15" s="8" t="s">
        <v>32</v>
      </c>
      <c r="D15" s="13">
        <v>6</v>
      </c>
      <c r="E15" s="14">
        <v>515.74</v>
      </c>
      <c r="F15" s="13">
        <v>1</v>
      </c>
      <c r="G15" s="14">
        <v>114.91</v>
      </c>
      <c r="H15" t="e">
        <f>#REF!+#REF!</f>
        <v>#REF!</v>
      </c>
      <c r="I15">
        <v>0</v>
      </c>
      <c r="J15" s="2" t="e">
        <f>D15+#REF!</f>
        <v>#REF!</v>
      </c>
      <c r="R15" s="11" t="e">
        <f>#REF!+#REF!+#REF!</f>
        <v>#REF!</v>
      </c>
      <c r="U15" s="12"/>
      <c r="V15" s="33" t="e">
        <f>#REF!+#REF!</f>
        <v>#REF!</v>
      </c>
      <c r="W15" s="12" t="e">
        <f>#REF!+#REF!+#REF!+#REF!+#REF!+#REF!+#REF!+#REF!+#REF!</f>
        <v>#REF!</v>
      </c>
    </row>
    <row r="16" spans="2:21" ht="15.75">
      <c r="B16" s="8" t="s">
        <v>8</v>
      </c>
      <c r="C16" s="8" t="s">
        <v>9</v>
      </c>
      <c r="D16" s="13">
        <v>203</v>
      </c>
      <c r="E16" s="14">
        <v>15768.45</v>
      </c>
      <c r="F16" s="13">
        <v>27</v>
      </c>
      <c r="G16" s="14">
        <v>3102.57</v>
      </c>
      <c r="H16" t="e">
        <f>#REF!+#REF!</f>
        <v>#REF!</v>
      </c>
      <c r="I16">
        <v>35</v>
      </c>
      <c r="J16" s="2" t="e">
        <f>D16+#REF!</f>
        <v>#REF!</v>
      </c>
      <c r="U16" s="12" t="e">
        <f>#REF!+#REF!+#REF!+#REF!</f>
        <v>#REF!</v>
      </c>
    </row>
    <row r="17" spans="2:23" ht="15.75">
      <c r="B17" s="8"/>
      <c r="C17" s="8" t="s">
        <v>10</v>
      </c>
      <c r="D17" s="13">
        <v>111</v>
      </c>
      <c r="E17" s="14">
        <v>8885.72</v>
      </c>
      <c r="F17" s="13">
        <v>17</v>
      </c>
      <c r="G17" s="14">
        <v>2022.47</v>
      </c>
      <c r="H17" t="e">
        <f>#REF!+#REF!</f>
        <v>#REF!</v>
      </c>
      <c r="I17">
        <v>11</v>
      </c>
      <c r="J17" s="2" t="e">
        <f>D17+#REF!</f>
        <v>#REF!</v>
      </c>
      <c r="R17" s="11" t="e">
        <f>#REF!+#REF!</f>
        <v>#REF!</v>
      </c>
      <c r="V17" s="12" t="e">
        <f>#REF!+#REF!+#REF!</f>
        <v>#REF!</v>
      </c>
      <c r="W17" s="12" t="e">
        <f>#REF!+#REF!+#REF!+#REF!</f>
        <v>#REF!</v>
      </c>
    </row>
    <row r="18" spans="2:21" ht="15.75">
      <c r="B18" s="8" t="s">
        <v>11</v>
      </c>
      <c r="C18" s="8" t="s">
        <v>12</v>
      </c>
      <c r="D18" s="13">
        <v>68</v>
      </c>
      <c r="E18" s="14">
        <v>5305.12</v>
      </c>
      <c r="F18" s="13">
        <v>8</v>
      </c>
      <c r="G18" s="14">
        <v>919.28</v>
      </c>
      <c r="H18" t="e">
        <f>#REF!+#REF!</f>
        <v>#REF!</v>
      </c>
      <c r="I18">
        <v>47</v>
      </c>
      <c r="J18" s="2" t="e">
        <f>D18+#REF!</f>
        <v>#REF!</v>
      </c>
      <c r="U18" s="12" t="e">
        <f>#REF!+#REF!+#REF!+#REF!+#REF!+#REF!+#REF!</f>
        <v>#REF!</v>
      </c>
    </row>
    <row r="19" spans="2:23" ht="15.75">
      <c r="B19" s="8"/>
      <c r="C19" s="8" t="s">
        <v>13</v>
      </c>
      <c r="D19" s="13">
        <v>61</v>
      </c>
      <c r="E19" s="14">
        <v>4633.56</v>
      </c>
      <c r="F19" s="13">
        <v>6</v>
      </c>
      <c r="G19" s="14">
        <v>803.01</v>
      </c>
      <c r="H19" t="e">
        <f>#REF!+#REF!</f>
        <v>#REF!</v>
      </c>
      <c r="I19">
        <v>29</v>
      </c>
      <c r="J19" s="2" t="e">
        <f>D19+#REF!</f>
        <v>#REF!</v>
      </c>
      <c r="V19" s="12"/>
      <c r="W19" s="12" t="e">
        <f>#REF!+#REF!+#REF!+#REF!+#REF!+#REF!+#REF!+#REF!+#REF!</f>
        <v>#REF!</v>
      </c>
    </row>
    <row r="20" spans="2:22" ht="15.75">
      <c r="B20" s="8"/>
      <c r="C20" s="8" t="s">
        <v>14</v>
      </c>
      <c r="D20" s="13">
        <v>77</v>
      </c>
      <c r="E20" s="14">
        <v>6337.29</v>
      </c>
      <c r="F20" s="13">
        <v>33</v>
      </c>
      <c r="G20" s="14">
        <v>4248.95</v>
      </c>
      <c r="H20" t="e">
        <f>#REF!+#REF!</f>
        <v>#REF!</v>
      </c>
      <c r="I20">
        <v>22</v>
      </c>
      <c r="J20" s="2" t="e">
        <f>D20+#REF!</f>
        <v>#REF!</v>
      </c>
      <c r="R20" s="11" t="e">
        <f>#REF!+#REF!+#REF!</f>
        <v>#REF!</v>
      </c>
      <c r="V20" s="33" t="e">
        <f>#REF!+#REF!+#REF!+#REF!+#REF!</f>
        <v>#REF!</v>
      </c>
    </row>
    <row r="21" spans="2:23" ht="15.75">
      <c r="B21" s="8" t="s">
        <v>15</v>
      </c>
      <c r="C21" s="8" t="s">
        <v>16</v>
      </c>
      <c r="D21" s="13">
        <v>82</v>
      </c>
      <c r="E21" s="14">
        <v>6446.72</v>
      </c>
      <c r="F21" s="13">
        <v>15</v>
      </c>
      <c r="G21" s="14">
        <v>1838.56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1" t="e">
        <f>#REF!</f>
        <v>#REF!</v>
      </c>
      <c r="U21" s="12" t="e">
        <f>#REF!+#REF!+#REF!</f>
        <v>#REF!</v>
      </c>
      <c r="V21" s="12" t="e">
        <f>#REF!</f>
        <v>#REF!</v>
      </c>
      <c r="W21" s="12" t="e">
        <f>#REF!+#REF!+#REF!</f>
        <v>#REF!</v>
      </c>
    </row>
    <row r="22" spans="2:22" ht="15.75">
      <c r="B22" s="8" t="s">
        <v>17</v>
      </c>
      <c r="C22" s="8" t="s">
        <v>18</v>
      </c>
      <c r="D22" s="13">
        <v>145</v>
      </c>
      <c r="E22" s="14">
        <v>11574.52</v>
      </c>
      <c r="F22" s="13">
        <v>23</v>
      </c>
      <c r="G22" s="14">
        <v>2734.93</v>
      </c>
      <c r="H22" t="e">
        <f>#REF!+#REF!</f>
        <v>#REF!</v>
      </c>
      <c r="I22">
        <v>38</v>
      </c>
      <c r="J22" s="2" t="e">
        <f>D22+#REF!</f>
        <v>#REF!</v>
      </c>
      <c r="U22" s="12" t="e">
        <f>#REF!+#REF!+#REF!</f>
        <v>#REF!</v>
      </c>
      <c r="V22" s="26"/>
    </row>
    <row r="23" spans="2:21" ht="15.75">
      <c r="B23" s="8"/>
      <c r="C23" s="8" t="s">
        <v>26</v>
      </c>
      <c r="D23" s="13">
        <v>23</v>
      </c>
      <c r="E23" s="14">
        <v>1845.38</v>
      </c>
      <c r="F23" s="13">
        <v>1</v>
      </c>
      <c r="G23" s="14">
        <v>114.91</v>
      </c>
      <c r="H23" t="e">
        <f>#REF!+#REF!</f>
        <v>#REF!</v>
      </c>
      <c r="I23">
        <v>7</v>
      </c>
      <c r="J23" s="2" t="e">
        <f>D23+#REF!</f>
        <v>#REF!</v>
      </c>
      <c r="R23" s="11" t="e">
        <f>#REF!+#REF!</f>
        <v>#REF!</v>
      </c>
      <c r="U23" s="12"/>
    </row>
    <row r="24" spans="2:25" ht="15.75">
      <c r="B24" s="8"/>
      <c r="C24" s="8" t="s">
        <v>47</v>
      </c>
      <c r="D24" s="13">
        <v>28</v>
      </c>
      <c r="E24" s="14">
        <v>2304.69</v>
      </c>
      <c r="F24" s="13">
        <v>1</v>
      </c>
      <c r="G24" s="14">
        <v>114.91</v>
      </c>
      <c r="H24" s="63" t="e">
        <f>#REF!+#REF!</f>
        <v>#REF!</v>
      </c>
      <c r="I24" s="63"/>
      <c r="J24" s="64" t="e">
        <f>D24+#REF!</f>
        <v>#REF!</v>
      </c>
      <c r="K24" s="63"/>
      <c r="L24" s="63"/>
      <c r="M24" s="63"/>
      <c r="N24" s="63"/>
      <c r="O24" s="63"/>
      <c r="P24" s="63"/>
      <c r="Q24" s="63"/>
      <c r="R24" s="65"/>
      <c r="S24" s="63"/>
      <c r="T24" s="63"/>
      <c r="U24" s="62"/>
      <c r="V24" s="62" t="e">
        <f>#REF!+#REF!+#REF!</f>
        <v>#REF!</v>
      </c>
      <c r="W24" s="62" t="e">
        <f>#REF!+#REF!+#REF!+#REF!+#REF!+#REF!+#REF!+#REF!+#REF!</f>
        <v>#REF!</v>
      </c>
      <c r="X24" s="63"/>
      <c r="Y24" s="63"/>
    </row>
    <row r="25" spans="2:23" ht="15.75">
      <c r="B25" s="8" t="s">
        <v>19</v>
      </c>
      <c r="C25" s="8" t="s">
        <v>20</v>
      </c>
      <c r="D25" s="13">
        <v>69</v>
      </c>
      <c r="E25" s="14">
        <v>5779.11</v>
      </c>
      <c r="F25" s="13">
        <v>4</v>
      </c>
      <c r="G25" s="14">
        <v>458.28</v>
      </c>
      <c r="H25" t="e">
        <f>#REF!+#REF!</f>
        <v>#REF!</v>
      </c>
      <c r="I25">
        <v>0</v>
      </c>
      <c r="J25" s="2">
        <f>D25+E25</f>
        <v>5848.11</v>
      </c>
      <c r="R25" s="11" t="e">
        <f>#REF!</f>
        <v>#REF!</v>
      </c>
      <c r="U25" s="12" t="e">
        <f>#REF!+#REF!</f>
        <v>#REF!</v>
      </c>
      <c r="V25" s="12" t="e">
        <f>#REF!</f>
        <v>#REF!</v>
      </c>
      <c r="W25" s="12" t="e">
        <f>#REF!+#REF!+#REF!</f>
        <v>#REF!</v>
      </c>
    </row>
    <row r="26" spans="2:22" ht="15.75">
      <c r="B26" s="8"/>
      <c r="C26" s="8" t="s">
        <v>48</v>
      </c>
      <c r="D26" s="13">
        <v>27</v>
      </c>
      <c r="E26" s="14">
        <v>2105.93</v>
      </c>
      <c r="F26" s="13">
        <v>5</v>
      </c>
      <c r="G26" s="14">
        <v>597.55</v>
      </c>
      <c r="H26" t="e">
        <f>#REF!+#REF!</f>
        <v>#REF!</v>
      </c>
      <c r="J26" s="2" t="e">
        <f>D26+#REF!</f>
        <v>#REF!</v>
      </c>
      <c r="R26" s="11"/>
      <c r="V26" s="26"/>
    </row>
    <row r="27" spans="2:23" ht="15.75">
      <c r="B27" s="8" t="s">
        <v>35</v>
      </c>
      <c r="C27" s="8" t="s">
        <v>33</v>
      </c>
      <c r="D27" s="13">
        <v>177</v>
      </c>
      <c r="E27" s="14">
        <v>14083.38</v>
      </c>
      <c r="F27" s="13">
        <v>14</v>
      </c>
      <c r="G27" s="14">
        <v>1677.74</v>
      </c>
      <c r="H27" t="e">
        <f>#REF!+#REF!</f>
        <v>#REF!</v>
      </c>
      <c r="I27">
        <v>13</v>
      </c>
      <c r="J27" s="2" t="e">
        <f>D27+#REF!</f>
        <v>#REF!</v>
      </c>
      <c r="R27" s="11" t="e">
        <f>#REF!</f>
        <v>#REF!</v>
      </c>
      <c r="U27" s="12" t="e">
        <f>#REF!+#REF!</f>
        <v>#REF!</v>
      </c>
      <c r="V27" s="12" t="e">
        <f>#REF!</f>
        <v>#REF!</v>
      </c>
      <c r="W27" s="12" t="e">
        <f>#REF!+#REF!+#REF!</f>
        <v>#REF!</v>
      </c>
    </row>
    <row r="28" spans="2:21" ht="15.75">
      <c r="B28" s="8" t="s">
        <v>21</v>
      </c>
      <c r="C28" s="8" t="s">
        <v>22</v>
      </c>
      <c r="D28" s="13">
        <v>212</v>
      </c>
      <c r="E28" s="16">
        <v>17642.92</v>
      </c>
      <c r="F28" s="13">
        <v>28</v>
      </c>
      <c r="G28" s="16">
        <v>3332.39</v>
      </c>
      <c r="H28" t="e">
        <f>#REF!+#REF!</f>
        <v>#REF!</v>
      </c>
      <c r="I28">
        <v>64</v>
      </c>
      <c r="J28" s="2" t="e">
        <f>D28+#REF!</f>
        <v>#REF!</v>
      </c>
      <c r="U28" s="12" t="e">
        <f>#REF!+#REF!+#REF!+#REF!+#REF!+#REF!</f>
        <v>#REF!</v>
      </c>
    </row>
    <row r="29" spans="2:22" ht="15.75">
      <c r="B29" s="8" t="s">
        <v>67</v>
      </c>
      <c r="C29" s="8" t="s">
        <v>72</v>
      </c>
      <c r="D29" s="13">
        <v>35</v>
      </c>
      <c r="E29" s="14">
        <v>2804.32</v>
      </c>
      <c r="F29" s="13">
        <v>2</v>
      </c>
      <c r="G29" s="14">
        <v>252.82</v>
      </c>
      <c r="H29" t="e">
        <f>#REF!+#REF!</f>
        <v>#REF!</v>
      </c>
      <c r="J29" s="2" t="e">
        <f>D29+#REF!</f>
        <v>#REF!</v>
      </c>
      <c r="V29" s="12"/>
    </row>
    <row r="30" spans="2:23" ht="15.75">
      <c r="B30" s="8"/>
      <c r="C30" s="17" t="s">
        <v>73</v>
      </c>
      <c r="D30" s="13">
        <v>33</v>
      </c>
      <c r="E30" s="14">
        <v>2763</v>
      </c>
      <c r="F30" s="13">
        <v>6</v>
      </c>
      <c r="G30" s="14">
        <v>689.46</v>
      </c>
      <c r="H30" t="e">
        <f>#REF!+#REF!</f>
        <v>#REF!</v>
      </c>
      <c r="I30">
        <v>6</v>
      </c>
      <c r="J30" s="2" t="e">
        <f>D30+#REF!</f>
        <v>#REF!</v>
      </c>
      <c r="R30" s="11" t="e">
        <f>#REF!+#REF!</f>
        <v>#REF!</v>
      </c>
      <c r="V30" s="12" t="e">
        <f>#REF!+#REF!+#REF!+#REF!</f>
        <v>#REF!</v>
      </c>
      <c r="W30" s="12" t="e">
        <f>#REF!+#REF!+#REF!+#REF!+#REF!+#REF!+#REF!+#REF!+#REF!</f>
        <v>#REF!</v>
      </c>
    </row>
    <row r="31" spans="2:22" ht="15.75">
      <c r="B31" s="8" t="s">
        <v>23</v>
      </c>
      <c r="C31" s="8" t="s">
        <v>24</v>
      </c>
      <c r="D31" s="13">
        <v>87</v>
      </c>
      <c r="E31" s="14">
        <v>6700.44</v>
      </c>
      <c r="F31" s="13">
        <v>10</v>
      </c>
      <c r="G31" s="14">
        <v>1149.1</v>
      </c>
      <c r="H31" t="e">
        <f>#REF!+#REF!</f>
        <v>#REF!</v>
      </c>
      <c r="I31">
        <v>42</v>
      </c>
      <c r="J31" s="2" t="e">
        <f>D31+#REF!</f>
        <v>#REF!</v>
      </c>
      <c r="U31" s="12" t="e">
        <f>#REF!+#REF!+#REF!+#REF!</f>
        <v>#REF!</v>
      </c>
      <c r="V31" s="26"/>
    </row>
    <row r="32" spans="2:23" ht="15.75" customHeight="1" thickBot="1">
      <c r="B32" s="8"/>
      <c r="C32" s="8" t="s">
        <v>34</v>
      </c>
      <c r="D32" s="13">
        <v>10</v>
      </c>
      <c r="E32" s="14">
        <v>762.86</v>
      </c>
      <c r="F32" s="13">
        <v>3</v>
      </c>
      <c r="G32" s="14">
        <v>344.73</v>
      </c>
      <c r="H32" t="e">
        <f>#REF!+#REF!</f>
        <v>#REF!</v>
      </c>
      <c r="I32">
        <v>1</v>
      </c>
      <c r="J32" s="2" t="e">
        <f>D32+#REF!</f>
        <v>#REF!</v>
      </c>
      <c r="R32" s="11" t="e">
        <f>#REF!+#REF!</f>
        <v>#REF!</v>
      </c>
      <c r="V32" s="12" t="e">
        <f>#REF!</f>
        <v>#REF!</v>
      </c>
      <c r="W32" s="12" t="e">
        <f>#REF!+#REF!+#REF!+#REF!+#REF!+#REF!</f>
        <v>#REF!</v>
      </c>
    </row>
    <row r="33" spans="2:22" ht="16.5" thickBot="1">
      <c r="B33" s="121" t="s">
        <v>25</v>
      </c>
      <c r="C33" s="121"/>
      <c r="D33" s="22">
        <f>SUM(D8:D32)</f>
        <v>2792</v>
      </c>
      <c r="E33" s="58">
        <f aca="true" t="shared" si="0" ref="E33:S33">SUM(E8:E32)</f>
        <v>226493.77999999997</v>
      </c>
      <c r="F33" s="22">
        <f t="shared" si="0"/>
        <v>416</v>
      </c>
      <c r="G33" s="58">
        <f t="shared" si="0"/>
        <v>52270.33</v>
      </c>
      <c r="H33" s="23" t="e">
        <f t="shared" si="0"/>
        <v>#REF!</v>
      </c>
      <c r="I33" s="15">
        <f t="shared" si="0"/>
        <v>660</v>
      </c>
      <c r="J33" s="15" t="e">
        <f t="shared" si="0"/>
        <v>#REF!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5">
        <f t="shared" si="0"/>
        <v>18</v>
      </c>
      <c r="O33" s="15">
        <f t="shared" si="0"/>
        <v>1963.26</v>
      </c>
      <c r="P33" s="15">
        <f t="shared" si="0"/>
        <v>183</v>
      </c>
      <c r="Q33" s="15">
        <f t="shared" si="0"/>
        <v>12221.17</v>
      </c>
      <c r="R33" s="15" t="e">
        <f t="shared" si="0"/>
        <v>#REF!</v>
      </c>
      <c r="S33" s="15">
        <f t="shared" si="0"/>
        <v>0</v>
      </c>
      <c r="U33" s="28" t="e">
        <f>SUM(U8:U32)</f>
        <v>#REF!</v>
      </c>
      <c r="V33" s="26"/>
    </row>
    <row r="34" spans="4:22" ht="15.75">
      <c r="D34" s="5"/>
      <c r="E34" s="5"/>
      <c r="F34" s="5"/>
      <c r="G34" s="5"/>
      <c r="V34" s="12" t="e">
        <f>SUM(V10:V33)</f>
        <v>#REF!</v>
      </c>
    </row>
    <row r="35" spans="4:7" ht="15.75">
      <c r="D35" s="5"/>
      <c r="E35" s="25"/>
      <c r="F35" s="5"/>
      <c r="G35" s="27"/>
    </row>
    <row r="36" spans="4:7" ht="15.75">
      <c r="D36" s="5"/>
      <c r="E36" s="5"/>
      <c r="F36" s="5"/>
      <c r="G36" s="5"/>
    </row>
    <row r="37" spans="3:22" ht="15.75">
      <c r="C37" s="4"/>
      <c r="V37" s="12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zoomScalePageLayoutView="0" workbookViewId="0" topLeftCell="A7">
      <selection activeCell="J27" sqref="J27"/>
    </sheetView>
  </sheetViews>
  <sheetFormatPr defaultColWidth="8.796875" defaultRowHeight="15"/>
  <cols>
    <col min="1" max="2" width="9" style="0" customWidth="1"/>
    <col min="3" max="3" width="9.69921875" style="0" bestFit="1" customWidth="1"/>
    <col min="4" max="4" width="11.3984375" style="0" customWidth="1"/>
    <col min="5" max="5" width="8.59765625" style="0" hidden="1" customWidth="1"/>
    <col min="6" max="6" width="15.59765625" style="0" hidden="1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8" t="s">
        <v>88</v>
      </c>
      <c r="D2" s="118"/>
      <c r="E2" s="118"/>
      <c r="F2" s="118"/>
      <c r="G2" s="118"/>
      <c r="H2" s="118"/>
      <c r="I2" s="118"/>
      <c r="J2" s="118"/>
      <c r="K2" s="118"/>
      <c r="L2" s="118"/>
    </row>
    <row r="3" ht="8.25" customHeight="1"/>
    <row r="4" ht="7.5" customHeight="1"/>
    <row r="5" spans="3:12" ht="13.5" customHeight="1">
      <c r="C5" s="122" t="s">
        <v>78</v>
      </c>
      <c r="D5" s="122"/>
      <c r="E5" s="124" t="s">
        <v>75</v>
      </c>
      <c r="F5" s="124"/>
      <c r="G5" s="128" t="s">
        <v>81</v>
      </c>
      <c r="H5" s="129"/>
      <c r="I5" s="128" t="s">
        <v>82</v>
      </c>
      <c r="J5" s="129"/>
      <c r="K5" s="128" t="s">
        <v>76</v>
      </c>
      <c r="L5" s="129"/>
    </row>
    <row r="6" spans="3:12" ht="45.75" customHeight="1">
      <c r="C6" s="122"/>
      <c r="D6" s="122"/>
      <c r="E6" s="124"/>
      <c r="F6" s="124"/>
      <c r="G6" s="130"/>
      <c r="H6" s="131"/>
      <c r="I6" s="130"/>
      <c r="J6" s="131"/>
      <c r="K6" s="130"/>
      <c r="L6" s="131"/>
    </row>
    <row r="7" spans="3:12" ht="17.25" customHeight="1">
      <c r="C7" s="122"/>
      <c r="D7" s="122"/>
      <c r="E7" s="9" t="s">
        <v>4</v>
      </c>
      <c r="F7" s="9" t="s">
        <v>2</v>
      </c>
      <c r="G7" s="9" t="s">
        <v>4</v>
      </c>
      <c r="H7" s="9" t="s">
        <v>2</v>
      </c>
      <c r="I7" s="9" t="s">
        <v>4</v>
      </c>
      <c r="J7" s="9" t="s">
        <v>2</v>
      </c>
      <c r="K7" s="9" t="s">
        <v>4</v>
      </c>
      <c r="L7" s="9" t="s">
        <v>2</v>
      </c>
    </row>
    <row r="8" spans="3:12" ht="15.75">
      <c r="C8" s="104" t="s">
        <v>5</v>
      </c>
      <c r="D8" s="104" t="s">
        <v>6</v>
      </c>
      <c r="E8" s="96"/>
      <c r="F8" s="97"/>
      <c r="G8" s="13">
        <v>468</v>
      </c>
      <c r="H8" s="14">
        <v>122717</v>
      </c>
      <c r="I8" s="13">
        <v>467</v>
      </c>
      <c r="J8" s="14">
        <v>31453.41</v>
      </c>
      <c r="K8" s="13">
        <v>600</v>
      </c>
      <c r="L8" s="14">
        <v>132368.8</v>
      </c>
    </row>
    <row r="9" spans="3:12" ht="15.75">
      <c r="C9" s="104"/>
      <c r="D9" s="104" t="s">
        <v>70</v>
      </c>
      <c r="E9" s="96"/>
      <c r="F9" s="97"/>
      <c r="G9" s="13">
        <v>39</v>
      </c>
      <c r="H9" s="14">
        <v>10162</v>
      </c>
      <c r="I9" s="13">
        <v>39</v>
      </c>
      <c r="J9" s="14">
        <v>2620.5</v>
      </c>
      <c r="K9" s="13">
        <v>54</v>
      </c>
      <c r="L9" s="14">
        <v>11590.95</v>
      </c>
    </row>
    <row r="10" spans="3:12" ht="15.75">
      <c r="C10" s="104"/>
      <c r="D10" s="104" t="s">
        <v>71</v>
      </c>
      <c r="E10" s="96"/>
      <c r="F10" s="97"/>
      <c r="G10" s="13">
        <v>19</v>
      </c>
      <c r="H10" s="14">
        <v>4734</v>
      </c>
      <c r="I10" s="13">
        <v>19</v>
      </c>
      <c r="J10" s="14">
        <v>1220.78</v>
      </c>
      <c r="K10" s="13">
        <v>60</v>
      </c>
      <c r="L10" s="99">
        <v>13014.4</v>
      </c>
    </row>
    <row r="11" spans="3:12" ht="15.75">
      <c r="C11" s="104" t="s">
        <v>68</v>
      </c>
      <c r="D11" s="104" t="s">
        <v>69</v>
      </c>
      <c r="E11" s="96"/>
      <c r="F11" s="97"/>
      <c r="G11" s="13">
        <v>79</v>
      </c>
      <c r="H11" s="14">
        <v>20378</v>
      </c>
      <c r="I11" s="13">
        <v>79</v>
      </c>
      <c r="J11" s="14">
        <v>5254.9</v>
      </c>
      <c r="K11" s="8">
        <v>67</v>
      </c>
      <c r="L11" s="14">
        <v>14031.15</v>
      </c>
    </row>
    <row r="12" spans="3:12" ht="15.75">
      <c r="C12" s="104" t="s">
        <v>45</v>
      </c>
      <c r="D12" s="104" t="s">
        <v>7</v>
      </c>
      <c r="E12" s="96"/>
      <c r="F12" s="97"/>
      <c r="G12" s="13">
        <v>89</v>
      </c>
      <c r="H12" s="14">
        <v>21666</v>
      </c>
      <c r="I12" s="13">
        <v>89</v>
      </c>
      <c r="J12" s="14">
        <v>5587.06</v>
      </c>
      <c r="K12" s="13">
        <v>83</v>
      </c>
      <c r="L12" s="14">
        <v>17488.1</v>
      </c>
    </row>
    <row r="13" spans="3:12" ht="15.75">
      <c r="C13" s="104" t="s">
        <v>29</v>
      </c>
      <c r="D13" s="104" t="s">
        <v>30</v>
      </c>
      <c r="E13" s="96"/>
      <c r="F13" s="97"/>
      <c r="G13" s="13">
        <v>196</v>
      </c>
      <c r="H13" s="14">
        <v>46920</v>
      </c>
      <c r="I13" s="13">
        <v>191</v>
      </c>
      <c r="J13" s="14">
        <v>11745.89</v>
      </c>
      <c r="K13" s="13">
        <v>277</v>
      </c>
      <c r="L13" s="14">
        <v>59174.85</v>
      </c>
    </row>
    <row r="14" spans="3:12" ht="15.75">
      <c r="C14" s="104"/>
      <c r="D14" s="104" t="s">
        <v>31</v>
      </c>
      <c r="E14" s="96"/>
      <c r="F14" s="97"/>
      <c r="G14" s="13">
        <v>8</v>
      </c>
      <c r="H14" s="14">
        <v>2114</v>
      </c>
      <c r="I14" s="13">
        <v>8</v>
      </c>
      <c r="J14" s="14">
        <v>545.14</v>
      </c>
      <c r="K14" s="13">
        <v>8</v>
      </c>
      <c r="L14" s="14">
        <v>1626.8</v>
      </c>
    </row>
    <row r="15" spans="3:12" ht="15.75">
      <c r="C15" s="104"/>
      <c r="D15" s="104" t="s">
        <v>32</v>
      </c>
      <c r="E15" s="96"/>
      <c r="F15" s="97"/>
      <c r="G15" s="13">
        <v>11</v>
      </c>
      <c r="H15" s="14">
        <v>2336</v>
      </c>
      <c r="I15" s="13">
        <v>11</v>
      </c>
      <c r="J15" s="14">
        <v>602.4</v>
      </c>
      <c r="K15" s="13">
        <v>7</v>
      </c>
      <c r="L15" s="14">
        <v>1423.45</v>
      </c>
    </row>
    <row r="16" spans="3:12" ht="15.75">
      <c r="C16" s="104" t="s">
        <v>8</v>
      </c>
      <c r="D16" s="104" t="s">
        <v>9</v>
      </c>
      <c r="E16" s="96"/>
      <c r="F16" s="97"/>
      <c r="G16" s="13">
        <v>97</v>
      </c>
      <c r="H16" s="14">
        <v>24206</v>
      </c>
      <c r="I16" s="13">
        <v>97</v>
      </c>
      <c r="J16" s="14">
        <v>6260.37</v>
      </c>
      <c r="K16" s="13">
        <v>156</v>
      </c>
      <c r="L16" s="14">
        <v>34569.5</v>
      </c>
    </row>
    <row r="17" spans="3:12" ht="15.75">
      <c r="C17" s="104"/>
      <c r="D17" s="104" t="s">
        <v>10</v>
      </c>
      <c r="E17" s="13"/>
      <c r="F17" s="14"/>
      <c r="G17" s="13">
        <v>40</v>
      </c>
      <c r="H17" s="14">
        <v>9999</v>
      </c>
      <c r="I17" s="13">
        <v>41</v>
      </c>
      <c r="J17" s="14">
        <v>4038.9</v>
      </c>
      <c r="K17" s="13">
        <v>77</v>
      </c>
      <c r="L17" s="14">
        <v>16878.05</v>
      </c>
    </row>
    <row r="18" spans="3:12" ht="15.75">
      <c r="C18" s="104" t="s">
        <v>11</v>
      </c>
      <c r="D18" s="104" t="s">
        <v>12</v>
      </c>
      <c r="E18" s="96"/>
      <c r="F18" s="97"/>
      <c r="G18" s="13">
        <v>74</v>
      </c>
      <c r="H18" s="14">
        <v>20415.97</v>
      </c>
      <c r="I18" s="13">
        <v>74</v>
      </c>
      <c r="J18" s="14">
        <v>5264.65</v>
      </c>
      <c r="K18" s="13">
        <v>62</v>
      </c>
      <c r="L18" s="14">
        <v>13421.1</v>
      </c>
    </row>
    <row r="19" spans="3:12" ht="15.75">
      <c r="C19" s="104"/>
      <c r="D19" s="104" t="s">
        <v>13</v>
      </c>
      <c r="E19" s="96"/>
      <c r="F19" s="97"/>
      <c r="G19" s="13">
        <v>52</v>
      </c>
      <c r="H19" s="14">
        <v>13454</v>
      </c>
      <c r="I19" s="13">
        <v>52</v>
      </c>
      <c r="J19" s="14">
        <v>3469.42</v>
      </c>
      <c r="K19" s="13">
        <v>28</v>
      </c>
      <c r="L19" s="14">
        <v>6507.2</v>
      </c>
    </row>
    <row r="20" spans="3:12" ht="15.75">
      <c r="C20" s="104"/>
      <c r="D20" s="104" t="s">
        <v>14</v>
      </c>
      <c r="E20" s="13"/>
      <c r="F20" s="14"/>
      <c r="G20" s="13">
        <v>63</v>
      </c>
      <c r="H20" s="14">
        <v>17294</v>
      </c>
      <c r="I20" s="13">
        <v>63</v>
      </c>
      <c r="J20" s="14">
        <v>4459.58</v>
      </c>
      <c r="K20" s="13">
        <v>67</v>
      </c>
      <c r="L20" s="14">
        <v>14641.2</v>
      </c>
    </row>
    <row r="21" spans="3:12" ht="15.75">
      <c r="C21" s="104" t="s">
        <v>15</v>
      </c>
      <c r="D21" s="104" t="s">
        <v>16</v>
      </c>
      <c r="E21" s="96"/>
      <c r="F21" s="97"/>
      <c r="G21" s="13">
        <v>102</v>
      </c>
      <c r="H21" s="14">
        <v>27164.46</v>
      </c>
      <c r="I21" s="13">
        <v>102</v>
      </c>
      <c r="J21" s="14">
        <v>7004.9</v>
      </c>
      <c r="K21" s="13">
        <v>110</v>
      </c>
      <c r="L21" s="14">
        <v>22571.85</v>
      </c>
    </row>
    <row r="22" spans="3:12" ht="15.75">
      <c r="C22" s="104" t="s">
        <v>17</v>
      </c>
      <c r="D22" s="104" t="s">
        <v>18</v>
      </c>
      <c r="E22" s="96"/>
      <c r="F22" s="97"/>
      <c r="G22" s="13">
        <v>80</v>
      </c>
      <c r="H22" s="14">
        <v>18926</v>
      </c>
      <c r="I22" s="13">
        <v>80</v>
      </c>
      <c r="J22" s="14">
        <v>4862.48</v>
      </c>
      <c r="K22" s="13">
        <v>90</v>
      </c>
      <c r="L22" s="14">
        <v>19114.9</v>
      </c>
    </row>
    <row r="23" spans="3:12" ht="15.75">
      <c r="C23" s="104"/>
      <c r="D23" s="104" t="s">
        <v>26</v>
      </c>
      <c r="E23" s="13"/>
      <c r="F23" s="14"/>
      <c r="G23" s="13">
        <v>6</v>
      </c>
      <c r="H23" s="14">
        <v>1371</v>
      </c>
      <c r="I23" s="13">
        <v>6</v>
      </c>
      <c r="J23" s="14">
        <v>353.55</v>
      </c>
      <c r="K23" s="13">
        <v>17</v>
      </c>
      <c r="L23" s="14">
        <v>3863.65</v>
      </c>
    </row>
    <row r="24" spans="3:12" ht="15.75">
      <c r="C24" s="104"/>
      <c r="D24" s="104" t="s">
        <v>47</v>
      </c>
      <c r="E24" s="96"/>
      <c r="F24" s="97"/>
      <c r="G24" s="13">
        <v>5</v>
      </c>
      <c r="H24" s="14">
        <v>1108</v>
      </c>
      <c r="I24" s="13">
        <v>5</v>
      </c>
      <c r="J24" s="14">
        <v>3115.54</v>
      </c>
      <c r="K24" s="13">
        <v>19</v>
      </c>
      <c r="L24" s="14">
        <v>4067</v>
      </c>
    </row>
    <row r="25" spans="3:12" ht="15.75">
      <c r="C25" s="104" t="s">
        <v>19</v>
      </c>
      <c r="D25" s="104" t="s">
        <v>20</v>
      </c>
      <c r="E25" s="96"/>
      <c r="F25" s="97"/>
      <c r="G25" s="13">
        <v>21</v>
      </c>
      <c r="H25" s="14">
        <v>5622</v>
      </c>
      <c r="I25" s="13">
        <v>21</v>
      </c>
      <c r="J25" s="14">
        <v>1431.18</v>
      </c>
      <c r="K25" s="13">
        <v>58</v>
      </c>
      <c r="L25" s="14">
        <v>13619.63</v>
      </c>
    </row>
    <row r="26" spans="3:12" ht="15.75">
      <c r="C26" s="104"/>
      <c r="D26" s="104" t="s">
        <v>48</v>
      </c>
      <c r="E26" s="96"/>
      <c r="F26" s="97"/>
      <c r="G26" s="13">
        <v>7</v>
      </c>
      <c r="H26" s="14">
        <v>1994</v>
      </c>
      <c r="I26" s="13">
        <v>7</v>
      </c>
      <c r="J26" s="14">
        <v>514.18</v>
      </c>
      <c r="K26" s="13">
        <v>23</v>
      </c>
      <c r="L26" s="14">
        <v>4677.05</v>
      </c>
    </row>
    <row r="27" spans="3:12" ht="15.75">
      <c r="C27" s="104" t="s">
        <v>35</v>
      </c>
      <c r="D27" s="104" t="s">
        <v>33</v>
      </c>
      <c r="E27" s="96"/>
      <c r="F27" s="97"/>
      <c r="G27" s="13">
        <v>62</v>
      </c>
      <c r="H27" s="14">
        <v>14741</v>
      </c>
      <c r="I27" s="13">
        <v>62</v>
      </c>
      <c r="J27" s="14">
        <v>3801.33</v>
      </c>
      <c r="K27" s="13">
        <v>124</v>
      </c>
      <c r="L27" s="14">
        <v>26842.2</v>
      </c>
    </row>
    <row r="28" spans="3:12" ht="15.75">
      <c r="C28" s="104" t="s">
        <v>21</v>
      </c>
      <c r="D28" s="104" t="s">
        <v>22</v>
      </c>
      <c r="E28" s="96"/>
      <c r="F28" s="97"/>
      <c r="G28" s="100">
        <v>147</v>
      </c>
      <c r="H28" s="16">
        <v>34769.97</v>
      </c>
      <c r="I28" s="13">
        <v>146</v>
      </c>
      <c r="J28" s="14">
        <v>8862.89</v>
      </c>
      <c r="K28" s="13">
        <v>222</v>
      </c>
      <c r="L28" s="16">
        <v>49414.05</v>
      </c>
    </row>
    <row r="29" spans="3:12" ht="15.75">
      <c r="C29" s="104" t="s">
        <v>67</v>
      </c>
      <c r="D29" s="104" t="s">
        <v>72</v>
      </c>
      <c r="E29" s="13"/>
      <c r="F29" s="14"/>
      <c r="G29" s="13">
        <v>31</v>
      </c>
      <c r="H29" s="14">
        <v>7981</v>
      </c>
      <c r="I29" s="13">
        <v>31</v>
      </c>
      <c r="J29" s="14">
        <v>2058.05</v>
      </c>
      <c r="K29" s="13">
        <v>47</v>
      </c>
      <c r="L29" s="14">
        <v>9964.15</v>
      </c>
    </row>
    <row r="30" spans="3:12" ht="15.75">
      <c r="C30" s="104"/>
      <c r="D30" s="105" t="s">
        <v>73</v>
      </c>
      <c r="E30" s="96"/>
      <c r="F30" s="97"/>
      <c r="G30" s="13">
        <v>18</v>
      </c>
      <c r="H30" s="14">
        <v>4469</v>
      </c>
      <c r="I30" s="13">
        <v>18</v>
      </c>
      <c r="J30" s="14">
        <v>1152.45</v>
      </c>
      <c r="K30" s="13">
        <v>35</v>
      </c>
      <c r="L30" s="14">
        <v>7117.25</v>
      </c>
    </row>
    <row r="31" spans="3:12" ht="15.75">
      <c r="C31" s="104" t="s">
        <v>23</v>
      </c>
      <c r="D31" s="104" t="s">
        <v>24</v>
      </c>
      <c r="E31" s="96"/>
      <c r="F31" s="97"/>
      <c r="G31" s="13">
        <v>50</v>
      </c>
      <c r="H31" s="14">
        <v>11358</v>
      </c>
      <c r="I31" s="13">
        <v>50</v>
      </c>
      <c r="J31" s="14">
        <v>2928.94</v>
      </c>
      <c r="K31" s="13">
        <v>113</v>
      </c>
      <c r="L31" s="14">
        <v>23791.95</v>
      </c>
    </row>
    <row r="32" spans="3:12" ht="15.75" customHeight="1">
      <c r="C32" s="104"/>
      <c r="D32" s="104" t="s">
        <v>34</v>
      </c>
      <c r="E32" s="96"/>
      <c r="F32" s="97"/>
      <c r="G32" s="13">
        <v>23</v>
      </c>
      <c r="H32" s="14">
        <v>5647</v>
      </c>
      <c r="I32" s="13">
        <v>23</v>
      </c>
      <c r="J32" s="14">
        <v>1456.23</v>
      </c>
      <c r="K32" s="13">
        <v>13</v>
      </c>
      <c r="L32" s="14">
        <v>2846.9</v>
      </c>
    </row>
    <row r="33" spans="3:12" ht="15.75">
      <c r="C33" s="121" t="s">
        <v>25</v>
      </c>
      <c r="D33" s="121"/>
      <c r="E33" s="22">
        <f aca="true" t="shared" si="0" ref="E33:J33">SUM(E8:E32)</f>
        <v>0</v>
      </c>
      <c r="F33" s="58">
        <f t="shared" si="0"/>
        <v>0</v>
      </c>
      <c r="G33" s="22">
        <f t="shared" si="0"/>
        <v>1787</v>
      </c>
      <c r="H33" s="58">
        <f t="shared" si="0"/>
        <v>451547.4</v>
      </c>
      <c r="I33" s="22">
        <f t="shared" si="0"/>
        <v>1781</v>
      </c>
      <c r="J33" s="58">
        <f t="shared" si="0"/>
        <v>120064.71999999997</v>
      </c>
      <c r="K33" s="22">
        <f>SUM(K8:K32)</f>
        <v>2417</v>
      </c>
      <c r="L33" s="58">
        <f>SUM(L8:L32)</f>
        <v>524626.13</v>
      </c>
    </row>
    <row r="34" spans="5:12" ht="15.75">
      <c r="E34" s="5"/>
      <c r="F34" s="5"/>
      <c r="G34" s="5"/>
      <c r="H34" s="5"/>
      <c r="I34" s="5"/>
      <c r="J34" s="5"/>
      <c r="K34" s="5"/>
      <c r="L34" s="5"/>
    </row>
    <row r="35" spans="5:12" ht="15.75">
      <c r="E35" s="5"/>
      <c r="F35" s="25"/>
      <c r="G35" s="25"/>
      <c r="H35" s="25"/>
      <c r="I35" s="5"/>
      <c r="J35" s="5"/>
      <c r="K35" s="5"/>
      <c r="L35" s="5"/>
    </row>
    <row r="36" spans="5:12" ht="15.75">
      <c r="E36" s="5"/>
      <c r="F36" s="5"/>
      <c r="G36" s="5"/>
      <c r="H36" s="5"/>
      <c r="I36" s="5"/>
      <c r="J36" s="5"/>
      <c r="K36" s="5"/>
      <c r="L36" s="5"/>
    </row>
    <row r="37" spans="5:12" ht="15.75">
      <c r="E37" s="5"/>
      <c r="F37" s="5"/>
      <c r="G37" s="5"/>
      <c r="H37" s="5"/>
      <c r="I37" s="5"/>
      <c r="J37" s="5"/>
      <c r="K37" s="5"/>
      <c r="L37" s="5"/>
    </row>
    <row r="38" ht="15.75">
      <c r="D38" s="4"/>
    </row>
    <row r="41" spans="10:12" ht="15.75">
      <c r="J41" s="29"/>
      <c r="K41" s="29"/>
      <c r="L41" s="29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C22" sqref="C22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51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6.5" thickBot="1"/>
    <row r="3" spans="1:11" ht="54.75" thickBot="1">
      <c r="A3" s="34" t="s">
        <v>53</v>
      </c>
      <c r="B3" s="35" t="s">
        <v>54</v>
      </c>
      <c r="C3" s="36" t="s">
        <v>55</v>
      </c>
      <c r="D3" s="37" t="s">
        <v>56</v>
      </c>
      <c r="E3" s="158" t="s">
        <v>57</v>
      </c>
      <c r="F3" s="159"/>
      <c r="G3" s="38" t="s">
        <v>58</v>
      </c>
      <c r="H3" s="39"/>
      <c r="I3" s="39"/>
      <c r="J3" s="40" t="s">
        <v>59</v>
      </c>
      <c r="K3" s="41" t="s">
        <v>60</v>
      </c>
    </row>
    <row r="4" spans="1:11" ht="18">
      <c r="A4" s="139">
        <v>1</v>
      </c>
      <c r="B4" s="152">
        <v>4211</v>
      </c>
      <c r="C4" s="154" t="s">
        <v>41</v>
      </c>
      <c r="D4" s="42"/>
      <c r="E4" s="161">
        <f>'I '!C32</f>
        <v>6924</v>
      </c>
      <c r="F4" s="161">
        <f>'I '!D32</f>
        <v>13236</v>
      </c>
      <c r="G4" s="156">
        <f>'I '!E32</f>
        <v>358308.42000000004</v>
      </c>
      <c r="H4" s="108"/>
      <c r="I4" s="43"/>
      <c r="J4" s="147" t="s">
        <v>90</v>
      </c>
      <c r="K4" s="136" t="s">
        <v>93</v>
      </c>
    </row>
    <row r="5" spans="1:11" ht="18.75" thickBot="1">
      <c r="A5" s="140"/>
      <c r="B5" s="153"/>
      <c r="C5" s="155"/>
      <c r="D5" s="44">
        <v>18567</v>
      </c>
      <c r="E5" s="162"/>
      <c r="F5" s="162"/>
      <c r="G5" s="157"/>
      <c r="H5" s="109"/>
      <c r="I5" s="45"/>
      <c r="J5" s="148"/>
      <c r="K5" s="137"/>
    </row>
    <row r="6" spans="1:11" ht="18">
      <c r="A6" s="139">
        <v>2</v>
      </c>
      <c r="B6" s="141">
        <v>4213</v>
      </c>
      <c r="C6" s="143" t="s">
        <v>39</v>
      </c>
      <c r="D6" s="46"/>
      <c r="E6" s="163">
        <f>'I '!F32</f>
        <v>7828</v>
      </c>
      <c r="F6" s="163">
        <f>'I '!G32</f>
        <v>26610</v>
      </c>
      <c r="G6" s="145">
        <f>'I '!H32</f>
        <v>780763.44</v>
      </c>
      <c r="H6" s="110"/>
      <c r="I6" s="47"/>
      <c r="J6" s="147" t="s">
        <v>90</v>
      </c>
      <c r="K6" s="136" t="s">
        <v>93</v>
      </c>
    </row>
    <row r="7" spans="1:11" ht="18.75" thickBot="1">
      <c r="A7" s="140"/>
      <c r="B7" s="142"/>
      <c r="C7" s="144"/>
      <c r="D7" s="48">
        <v>39030</v>
      </c>
      <c r="E7" s="164"/>
      <c r="F7" s="164"/>
      <c r="G7" s="146"/>
      <c r="H7" s="138"/>
      <c r="I7" s="47"/>
      <c r="J7" s="148"/>
      <c r="K7" s="137"/>
    </row>
    <row r="8" spans="1:11" ht="18">
      <c r="A8" s="49">
        <v>3</v>
      </c>
      <c r="B8" s="50">
        <v>4213</v>
      </c>
      <c r="C8" s="51" t="s">
        <v>61</v>
      </c>
      <c r="D8" s="52"/>
      <c r="E8" s="149">
        <f>' II'!L31</f>
        <v>32</v>
      </c>
      <c r="F8" s="150"/>
      <c r="G8" s="91">
        <f>' II'!M31</f>
        <v>11089.519999999999</v>
      </c>
      <c r="H8" s="138"/>
      <c r="I8" s="47"/>
      <c r="J8" s="71" t="s">
        <v>90</v>
      </c>
      <c r="K8" s="72" t="s">
        <v>93</v>
      </c>
    </row>
    <row r="9" spans="1:11" ht="54">
      <c r="A9" s="53">
        <v>4</v>
      </c>
      <c r="B9" s="54">
        <v>4213</v>
      </c>
      <c r="C9" s="55" t="s">
        <v>62</v>
      </c>
      <c r="D9" s="56"/>
      <c r="E9" s="132">
        <f>' II'!D31</f>
        <v>1514</v>
      </c>
      <c r="F9" s="133"/>
      <c r="G9" s="111">
        <f>' II'!F31</f>
        <v>253343.9</v>
      </c>
      <c r="H9" s="138"/>
      <c r="I9" s="57"/>
      <c r="J9" s="6" t="s">
        <v>91</v>
      </c>
      <c r="K9" s="72" t="s">
        <v>93</v>
      </c>
    </row>
    <row r="10" spans="1:11" ht="54.75">
      <c r="A10" s="53">
        <v>5</v>
      </c>
      <c r="B10" s="54">
        <v>4213</v>
      </c>
      <c r="C10" s="55" t="s">
        <v>63</v>
      </c>
      <c r="D10" s="56"/>
      <c r="E10" s="132">
        <f>' II'!G31</f>
        <v>8</v>
      </c>
      <c r="F10" s="133"/>
      <c r="G10" s="111">
        <f>' II'!I31</f>
        <v>627.9999999999999</v>
      </c>
      <c r="H10" s="106"/>
      <c r="I10" s="57"/>
      <c r="J10" s="6" t="s">
        <v>91</v>
      </c>
      <c r="K10" s="72" t="s">
        <v>93</v>
      </c>
    </row>
    <row r="11" spans="1:11" ht="18">
      <c r="A11" s="53">
        <v>6</v>
      </c>
      <c r="B11" s="54">
        <v>4214</v>
      </c>
      <c r="C11" s="55" t="s">
        <v>64</v>
      </c>
      <c r="D11" s="56">
        <v>5836</v>
      </c>
      <c r="E11" s="132">
        <f>'III '!D33</f>
        <v>2792</v>
      </c>
      <c r="F11" s="133"/>
      <c r="G11" s="134">
        <f>'III '!E33</f>
        <v>226493.77999999997</v>
      </c>
      <c r="H11" s="135"/>
      <c r="I11" s="47"/>
      <c r="J11" s="71" t="s">
        <v>90</v>
      </c>
      <c r="K11" s="72" t="s">
        <v>93</v>
      </c>
    </row>
    <row r="12" spans="1:12" ht="18">
      <c r="A12" s="53">
        <v>7</v>
      </c>
      <c r="B12" s="54">
        <v>4214</v>
      </c>
      <c r="C12" s="55" t="s">
        <v>65</v>
      </c>
      <c r="D12" s="56"/>
      <c r="E12" s="132">
        <f>'III '!F33</f>
        <v>416</v>
      </c>
      <c r="F12" s="133"/>
      <c r="G12" s="92">
        <f>'III '!G33</f>
        <v>52270.33</v>
      </c>
      <c r="H12" s="110"/>
      <c r="I12" s="47"/>
      <c r="J12" s="71" t="s">
        <v>90</v>
      </c>
      <c r="K12" s="72" t="s">
        <v>93</v>
      </c>
      <c r="L12" s="94"/>
    </row>
    <row r="13" spans="1:12" ht="18">
      <c r="A13" s="53">
        <v>8</v>
      </c>
      <c r="B13" s="54">
        <v>4215</v>
      </c>
      <c r="C13" s="55" t="s">
        <v>66</v>
      </c>
      <c r="D13" s="56">
        <v>4545</v>
      </c>
      <c r="E13" s="132">
        <f>'I '!K32</f>
        <v>19229</v>
      </c>
      <c r="F13" s="133"/>
      <c r="G13" s="92">
        <f>'I '!L32</f>
        <v>1427997.62</v>
      </c>
      <c r="H13" s="138"/>
      <c r="I13" s="47"/>
      <c r="J13" s="71" t="s">
        <v>90</v>
      </c>
      <c r="K13" s="72" t="s">
        <v>93</v>
      </c>
      <c r="L13" s="95"/>
    </row>
    <row r="14" spans="1:12" ht="18">
      <c r="A14" s="53">
        <v>9</v>
      </c>
      <c r="B14" s="54">
        <v>4215</v>
      </c>
      <c r="C14" s="55" t="s">
        <v>36</v>
      </c>
      <c r="D14" s="56">
        <v>1166</v>
      </c>
      <c r="E14" s="132">
        <f>'I '!I32</f>
        <v>2898</v>
      </c>
      <c r="F14" s="133"/>
      <c r="G14" s="92">
        <f>'I '!J32</f>
        <v>557141.51</v>
      </c>
      <c r="H14" s="160"/>
      <c r="I14" s="57"/>
      <c r="J14" s="71" t="s">
        <v>90</v>
      </c>
      <c r="K14" s="72" t="s">
        <v>93</v>
      </c>
      <c r="L14" s="94"/>
    </row>
    <row r="15" spans="1:15" ht="37.5" customHeight="1">
      <c r="A15" s="53">
        <v>10</v>
      </c>
      <c r="B15" s="54">
        <v>4215</v>
      </c>
      <c r="C15" s="79" t="s">
        <v>76</v>
      </c>
      <c r="D15" s="76"/>
      <c r="E15" s="132">
        <f>' IV -ISPRAVNA'!K33</f>
        <v>2417</v>
      </c>
      <c r="F15" s="133"/>
      <c r="G15" s="92">
        <f>' IV -ISPRAVNA'!L33</f>
        <v>524626.13</v>
      </c>
      <c r="H15" s="98"/>
      <c r="I15" s="57"/>
      <c r="J15" s="71" t="s">
        <v>90</v>
      </c>
      <c r="K15" s="72" t="s">
        <v>93</v>
      </c>
      <c r="O15" s="12"/>
    </row>
    <row r="16" spans="1:15" ht="37.5" customHeight="1">
      <c r="A16" s="53">
        <v>11</v>
      </c>
      <c r="B16" s="59">
        <v>4217</v>
      </c>
      <c r="C16" s="77" t="s">
        <v>77</v>
      </c>
      <c r="D16" s="80"/>
      <c r="E16" s="132">
        <f>'I '!M32</f>
        <v>423</v>
      </c>
      <c r="F16" s="133"/>
      <c r="G16" s="134">
        <f>'I '!N32</f>
        <v>123185.49</v>
      </c>
      <c r="H16" s="135"/>
      <c r="I16" s="57"/>
      <c r="J16" s="71" t="s">
        <v>90</v>
      </c>
      <c r="K16" s="72" t="s">
        <v>93</v>
      </c>
      <c r="O16" s="12"/>
    </row>
    <row r="17" spans="1:11" ht="36.75" hidden="1" thickBot="1">
      <c r="A17" s="53">
        <v>12</v>
      </c>
      <c r="B17" s="59">
        <v>4218</v>
      </c>
      <c r="C17" s="101" t="s">
        <v>75</v>
      </c>
      <c r="D17" s="78"/>
      <c r="E17" s="172">
        <f>' IV -ISPRAVNA'!E33</f>
        <v>0</v>
      </c>
      <c r="F17" s="173"/>
      <c r="G17" s="93">
        <f>' IV -ISPRAVNA'!F33</f>
        <v>0</v>
      </c>
      <c r="H17" s="107"/>
      <c r="I17" s="57"/>
      <c r="J17" s="71" t="s">
        <v>79</v>
      </c>
      <c r="K17" s="72" t="s">
        <v>80</v>
      </c>
    </row>
    <row r="18" spans="1:11" ht="36.75" thickBot="1">
      <c r="A18" s="53">
        <v>12</v>
      </c>
      <c r="B18" s="73">
        <v>4218</v>
      </c>
      <c r="C18" s="102" t="s">
        <v>84</v>
      </c>
      <c r="D18" s="66"/>
      <c r="E18" s="168">
        <f>' IV -ISPRAVNA'!G33</f>
        <v>1787</v>
      </c>
      <c r="F18" s="169"/>
      <c r="G18" s="170">
        <f>' IV -ISPRAVNA'!H33</f>
        <v>451547.4</v>
      </c>
      <c r="H18" s="171"/>
      <c r="I18" s="66"/>
      <c r="J18" s="71" t="s">
        <v>90</v>
      </c>
      <c r="K18" s="72" t="s">
        <v>93</v>
      </c>
    </row>
    <row r="19" spans="1:11" ht="36.75" thickBot="1">
      <c r="A19" s="103">
        <v>13</v>
      </c>
      <c r="B19" s="74">
        <v>4218</v>
      </c>
      <c r="C19" s="67" t="s">
        <v>83</v>
      </c>
      <c r="D19" s="68"/>
      <c r="E19" s="165">
        <f>' IV -ISPRAVNA'!I33</f>
        <v>1781</v>
      </c>
      <c r="F19" s="165"/>
      <c r="G19" s="166">
        <f>' IV -ISPRAVNA'!J33</f>
        <v>120064.71999999997</v>
      </c>
      <c r="H19" s="167"/>
      <c r="I19" s="60"/>
      <c r="J19" s="75" t="s">
        <v>92</v>
      </c>
      <c r="K19" s="70" t="s">
        <v>93</v>
      </c>
    </row>
    <row r="20" spans="7:10" ht="15.75">
      <c r="G20" s="94"/>
      <c r="J20" s="12"/>
    </row>
    <row r="21" spans="7:14" ht="15.75">
      <c r="G21" s="12"/>
      <c r="N21" s="12"/>
    </row>
    <row r="22" spans="3:7" ht="15.75">
      <c r="C22" s="3"/>
      <c r="G22" s="81"/>
    </row>
    <row r="23" ht="15.75">
      <c r="G23" s="12"/>
    </row>
    <row r="24" spans="3:18" ht="15.75">
      <c r="C24" s="12"/>
      <c r="G24" s="89"/>
      <c r="N24" s="12"/>
      <c r="R24" s="90"/>
    </row>
    <row r="28" ht="15.75">
      <c r="G28" s="90"/>
    </row>
  </sheetData>
  <sheetProtection/>
  <mergeCells count="36">
    <mergeCell ref="E19:F19"/>
    <mergeCell ref="G19:H19"/>
    <mergeCell ref="K4:K5"/>
    <mergeCell ref="E18:F18"/>
    <mergeCell ref="G18:H18"/>
    <mergeCell ref="E17:F17"/>
    <mergeCell ref="E10:F10"/>
    <mergeCell ref="E11:F11"/>
    <mergeCell ref="E15:F15"/>
    <mergeCell ref="G11:H11"/>
    <mergeCell ref="E12:F12"/>
    <mergeCell ref="H13:H14"/>
    <mergeCell ref="F4:F5"/>
    <mergeCell ref="J4:J5"/>
    <mergeCell ref="F6:F7"/>
    <mergeCell ref="E4:E5"/>
    <mergeCell ref="E13:F13"/>
    <mergeCell ref="E14:F14"/>
    <mergeCell ref="E6:E7"/>
    <mergeCell ref="E9:F9"/>
    <mergeCell ref="A1:K1"/>
    <mergeCell ref="A4:A5"/>
    <mergeCell ref="B4:B5"/>
    <mergeCell ref="C4:C5"/>
    <mergeCell ref="G4:G5"/>
    <mergeCell ref="E3:F3"/>
    <mergeCell ref="E16:F16"/>
    <mergeCell ref="G16:H16"/>
    <mergeCell ref="K6:K7"/>
    <mergeCell ref="H7:H9"/>
    <mergeCell ref="A6:A7"/>
    <mergeCell ref="B6:B7"/>
    <mergeCell ref="C6:C7"/>
    <mergeCell ref="G6:G7"/>
    <mergeCell ref="J6:J7"/>
    <mergeCell ref="E8:F8"/>
  </mergeCells>
  <printOptions/>
  <pageMargins left="0" right="0" top="0.7480314960629921" bottom="0" header="0.31496062992125984" footer="0.31496062992125984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2021-09-23T08:12:37Z</cp:lastPrinted>
  <dcterms:created xsi:type="dcterms:W3CDTF">2004-03-12T09:29:14Z</dcterms:created>
  <dcterms:modified xsi:type="dcterms:W3CDTF">2021-11-04T12:26:52Z</dcterms:modified>
  <cp:category/>
  <cp:version/>
  <cp:contentType/>
  <cp:contentStatus/>
</cp:coreProperties>
</file>