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6" activeTab="16"/>
  </bookViews>
  <sheets>
    <sheet name="Pljevlja" sheetId="1" r:id="rId1"/>
    <sheet name="Žabljak" sheetId="2" r:id="rId2"/>
    <sheet name="Nikšić" sheetId="3" r:id="rId3"/>
    <sheet name="Nikšić pravna lica" sheetId="19" r:id="rId4"/>
    <sheet name="Danilovgrad" sheetId="4" r:id="rId5"/>
    <sheet name="Podgorica" sheetId="5" r:id="rId6"/>
    <sheet name="Tuzi" sheetId="6" r:id="rId7"/>
    <sheet name="Cetinje pravna lica" sheetId="7" r:id="rId8"/>
    <sheet name="Ulcinj" sheetId="8" r:id="rId9"/>
    <sheet name="Kotor Pravna lica" sheetId="23" r:id="rId10"/>
    <sheet name="Bijelo Polje" sheetId="9" r:id="rId11"/>
    <sheet name="Mojkovac" sheetId="13" r:id="rId12"/>
    <sheet name="Berane" sheetId="10" r:id="rId13"/>
    <sheet name="Rožaje" sheetId="11" r:id="rId14"/>
    <sheet name="Andrijevica" sheetId="15" r:id="rId15"/>
    <sheet name="Petnjica" sheetId="12" r:id="rId16"/>
    <sheet name="Ukupno" sheetId="18" r:id="rId17"/>
  </sheets>
  <externalReferences>
    <externalReference r:id="rId18"/>
  </externalReferences>
  <definedNames>
    <definedName name="_xlnm._FilterDatabase" localSheetId="4" hidden="1">Danilovgrad!$B$5:$B$74</definedName>
    <definedName name="_xlnm._FilterDatabase" localSheetId="2" hidden="1">Nikšić!$B$4:$B$236</definedName>
    <definedName name="KOOPERANTI">[1]Sheet1!$A:$A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8" l="1"/>
  <c r="C22" i="18" l="1"/>
  <c r="H7" i="2"/>
  <c r="H8" i="2"/>
  <c r="H9" i="2"/>
  <c r="H10" i="2"/>
  <c r="H15" i="2" s="1"/>
  <c r="H11" i="2"/>
  <c r="H12" i="2"/>
  <c r="H13" i="2"/>
  <c r="H14" i="2"/>
  <c r="H6" i="2"/>
  <c r="F83" i="6"/>
  <c r="G158" i="9"/>
  <c r="F158" i="9"/>
  <c r="F48" i="8"/>
  <c r="G48" i="8"/>
  <c r="E83" i="6"/>
  <c r="G83" i="6"/>
  <c r="G59" i="5"/>
  <c r="F59" i="5"/>
  <c r="E59" i="5"/>
  <c r="D75" i="4"/>
  <c r="F75" i="4"/>
  <c r="G75" i="4"/>
  <c r="G237" i="3"/>
  <c r="F237" i="3"/>
  <c r="D237" i="3"/>
  <c r="D34" i="12" l="1"/>
  <c r="I6" i="23"/>
  <c r="J6" i="23" s="1"/>
  <c r="J7" i="23" s="1"/>
  <c r="G13" i="18"/>
  <c r="F13" i="18"/>
  <c r="D13" i="18"/>
  <c r="D15" i="18"/>
  <c r="F10" i="19"/>
  <c r="E10" i="19"/>
  <c r="D10" i="19"/>
  <c r="I5" i="19"/>
  <c r="H13" i="13" l="1"/>
  <c r="I13" i="13" s="1"/>
  <c r="H12" i="13"/>
  <c r="I12" i="13" s="1"/>
  <c r="H11" i="13"/>
  <c r="H10" i="13"/>
  <c r="I10" i="13" s="1"/>
  <c r="H9" i="13"/>
  <c r="I9" i="13" s="1"/>
  <c r="H8" i="13"/>
  <c r="I11" i="13"/>
  <c r="H74" i="4"/>
  <c r="H236" i="3"/>
  <c r="H235" i="3"/>
  <c r="H234" i="3"/>
  <c r="H233" i="3"/>
  <c r="H232" i="3"/>
  <c r="H82" i="6" l="1"/>
  <c r="H81" i="6"/>
  <c r="H58" i="5"/>
  <c r="H57" i="5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113" i="1"/>
  <c r="I113" i="1" s="1"/>
  <c r="H112" i="1"/>
  <c r="I112" i="1" s="1"/>
  <c r="H111" i="1"/>
  <c r="H110" i="1"/>
  <c r="H157" i="9"/>
  <c r="H156" i="9"/>
  <c r="H155" i="9"/>
  <c r="H154" i="9"/>
  <c r="I154" i="9" s="1"/>
  <c r="H153" i="9"/>
  <c r="I153" i="9" s="1"/>
  <c r="H152" i="9"/>
  <c r="I152" i="9" s="1"/>
  <c r="H151" i="9"/>
  <c r="H150" i="9"/>
  <c r="I150" i="9" s="1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I151" i="9"/>
  <c r="I155" i="9"/>
  <c r="D158" i="9"/>
  <c r="H7" i="13"/>
  <c r="H6" i="13"/>
  <c r="H127" i="9"/>
  <c r="H126" i="9"/>
  <c r="H125" i="9"/>
  <c r="H124" i="9"/>
  <c r="H123" i="9"/>
  <c r="H122" i="9"/>
  <c r="H121" i="9"/>
  <c r="H120" i="9"/>
  <c r="I111" i="1"/>
  <c r="H109" i="1"/>
  <c r="H108" i="1"/>
  <c r="H107" i="1"/>
  <c r="I107" i="1" s="1"/>
  <c r="H106" i="1"/>
  <c r="I106" i="1" s="1"/>
  <c r="H105" i="1"/>
  <c r="I105" i="1" s="1"/>
  <c r="H104" i="1"/>
  <c r="I104" i="1" s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D114" i="1"/>
  <c r="E114" i="1"/>
  <c r="F114" i="1"/>
  <c r="G114" i="1"/>
  <c r="H89" i="1" l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I48" i="1" s="1"/>
  <c r="H47" i="1"/>
  <c r="H46" i="1"/>
  <c r="H45" i="1"/>
  <c r="H44" i="1"/>
  <c r="H43" i="1"/>
  <c r="H42" i="1"/>
  <c r="H41" i="1"/>
  <c r="H40" i="1"/>
  <c r="I146" i="9"/>
  <c r="I147" i="9"/>
  <c r="I148" i="9"/>
  <c r="I149" i="9"/>
  <c r="H114" i="1" l="1"/>
  <c r="H56" i="5"/>
  <c r="H55" i="5"/>
  <c r="H50" i="4"/>
  <c r="H49" i="4"/>
  <c r="H48" i="4"/>
  <c r="H47" i="4"/>
  <c r="H46" i="4"/>
  <c r="H45" i="4"/>
  <c r="H44" i="4"/>
  <c r="H43" i="4"/>
  <c r="H42" i="4"/>
  <c r="H54" i="5" l="1"/>
  <c r="H53" i="5"/>
  <c r="H52" i="5"/>
  <c r="H51" i="5"/>
  <c r="H50" i="5"/>
  <c r="H49" i="5"/>
  <c r="H48" i="5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47" i="5" l="1"/>
  <c r="H46" i="5"/>
  <c r="H45" i="5"/>
  <c r="H44" i="5"/>
  <c r="H43" i="5"/>
  <c r="H42" i="5"/>
  <c r="H41" i="5"/>
  <c r="H40" i="5" l="1"/>
  <c r="H39" i="5"/>
  <c r="H38" i="5"/>
  <c r="H37" i="5"/>
  <c r="H36" i="5"/>
  <c r="H35" i="5"/>
  <c r="H34" i="5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33" i="12" l="1"/>
  <c r="H32" i="12"/>
  <c r="H231" i="3" l="1"/>
  <c r="H230" i="3"/>
  <c r="H229" i="3"/>
  <c r="H228" i="3"/>
  <c r="H227" i="3"/>
  <c r="H226" i="3"/>
  <c r="H225" i="3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31" i="12"/>
  <c r="H40" i="11" l="1"/>
  <c r="E40" i="11"/>
  <c r="H39" i="11"/>
  <c r="E39" i="11"/>
  <c r="H38" i="11"/>
  <c r="E38" i="11"/>
  <c r="H37" i="11"/>
  <c r="E37" i="11"/>
  <c r="H36" i="11"/>
  <c r="E36" i="11"/>
  <c r="H35" i="11"/>
  <c r="E35" i="11"/>
  <c r="H34" i="11"/>
  <c r="E34" i="11"/>
  <c r="H33" i="11"/>
  <c r="E33" i="11"/>
  <c r="H32" i="11"/>
  <c r="E32" i="11"/>
  <c r="E31" i="11"/>
  <c r="H31" i="11" s="1"/>
  <c r="E30" i="11"/>
  <c r="H30" i="11" s="1"/>
  <c r="H29" i="11"/>
  <c r="E29" i="11"/>
  <c r="H28" i="11"/>
  <c r="E28" i="11"/>
  <c r="H27" i="11"/>
  <c r="E27" i="11"/>
  <c r="H26" i="11"/>
  <c r="E26" i="11"/>
  <c r="H25" i="11"/>
  <c r="E25" i="11"/>
  <c r="H24" i="11"/>
  <c r="E24" i="11"/>
  <c r="H23" i="11"/>
  <c r="E23" i="11"/>
  <c r="H22" i="11"/>
  <c r="E22" i="11"/>
  <c r="H21" i="11"/>
  <c r="E21" i="11"/>
  <c r="H20" i="11"/>
  <c r="E20" i="11"/>
  <c r="H30" i="12"/>
  <c r="E30" i="12"/>
  <c r="H29" i="12"/>
  <c r="E29" i="12"/>
  <c r="H28" i="12"/>
  <c r="E28" i="12"/>
  <c r="H27" i="12"/>
  <c r="E27" i="12"/>
  <c r="H26" i="12"/>
  <c r="E26" i="12"/>
  <c r="H25" i="12"/>
  <c r="E25" i="12"/>
  <c r="H119" i="9"/>
  <c r="E119" i="9"/>
  <c r="H118" i="9"/>
  <c r="E118" i="9"/>
  <c r="H117" i="9"/>
  <c r="E117" i="9"/>
  <c r="H116" i="9"/>
  <c r="E116" i="9"/>
  <c r="H115" i="9"/>
  <c r="E115" i="9"/>
  <c r="H114" i="9"/>
  <c r="E114" i="9"/>
  <c r="H113" i="9"/>
  <c r="E113" i="9"/>
  <c r="H112" i="9"/>
  <c r="E112" i="9"/>
  <c r="H111" i="9"/>
  <c r="E111" i="9"/>
  <c r="H110" i="9"/>
  <c r="E110" i="9"/>
  <c r="H109" i="9"/>
  <c r="E109" i="9"/>
  <c r="H108" i="9"/>
  <c r="E108" i="9"/>
  <c r="H107" i="9"/>
  <c r="E107" i="9"/>
  <c r="H106" i="9"/>
  <c r="E106" i="9"/>
  <c r="H105" i="9"/>
  <c r="E105" i="9"/>
  <c r="H104" i="9"/>
  <c r="E104" i="9"/>
  <c r="H103" i="9"/>
  <c r="E103" i="9"/>
  <c r="H102" i="9"/>
  <c r="E102" i="9"/>
  <c r="H101" i="9"/>
  <c r="E101" i="9"/>
  <c r="H100" i="9"/>
  <c r="E100" i="9"/>
  <c r="H99" i="9"/>
  <c r="E99" i="9"/>
  <c r="H98" i="9"/>
  <c r="E98" i="9"/>
  <c r="H97" i="9"/>
  <c r="E97" i="9"/>
  <c r="H96" i="9"/>
  <c r="E96" i="9"/>
  <c r="H95" i="9"/>
  <c r="E95" i="9"/>
  <c r="H94" i="9"/>
  <c r="E94" i="9"/>
  <c r="H93" i="9"/>
  <c r="E93" i="9"/>
  <c r="H92" i="9"/>
  <c r="E92" i="9"/>
  <c r="H91" i="9"/>
  <c r="E91" i="9"/>
  <c r="H90" i="9"/>
  <c r="E90" i="9"/>
  <c r="H89" i="9"/>
  <c r="E89" i="9"/>
  <c r="H88" i="9"/>
  <c r="E88" i="9"/>
  <c r="H87" i="9"/>
  <c r="E87" i="9"/>
  <c r="H86" i="9"/>
  <c r="E86" i="9"/>
  <c r="H85" i="9"/>
  <c r="E85" i="9"/>
  <c r="H84" i="9"/>
  <c r="E84" i="9"/>
  <c r="H83" i="9"/>
  <c r="E83" i="9"/>
  <c r="H82" i="9"/>
  <c r="E82" i="9"/>
  <c r="H81" i="9"/>
  <c r="E81" i="9"/>
  <c r="H80" i="9"/>
  <c r="E80" i="9"/>
  <c r="E158" i="9" s="1"/>
  <c r="H41" i="4"/>
  <c r="H33" i="5"/>
  <c r="H32" i="5"/>
  <c r="H31" i="5"/>
  <c r="H30" i="5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43" i="6" l="1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I21" i="11"/>
  <c r="I22" i="11"/>
  <c r="I23" i="11"/>
  <c r="I24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11" i="10"/>
  <c r="H10" i="10"/>
  <c r="H9" i="10"/>
  <c r="H8" i="10"/>
  <c r="H7" i="10"/>
  <c r="H6" i="10"/>
  <c r="H158" i="9" l="1"/>
  <c r="H10" i="5"/>
  <c r="I10" i="5" s="1"/>
  <c r="H22" i="6"/>
  <c r="H21" i="6"/>
  <c r="H20" i="6"/>
  <c r="H19" i="6"/>
  <c r="H18" i="6"/>
  <c r="H17" i="6"/>
  <c r="H16" i="6"/>
  <c r="I16" i="6" s="1"/>
  <c r="H15" i="6"/>
  <c r="H14" i="6"/>
  <c r="H13" i="6"/>
  <c r="H12" i="6"/>
  <c r="H11" i="6"/>
  <c r="H10" i="6"/>
  <c r="H9" i="6"/>
  <c r="H8" i="6"/>
  <c r="H7" i="6"/>
  <c r="H8" i="19" l="1"/>
  <c r="H9" i="19"/>
  <c r="H6" i="8"/>
  <c r="I6" i="8" s="1"/>
  <c r="H47" i="8"/>
  <c r="I47" i="8" s="1"/>
  <c r="H46" i="8"/>
  <c r="I46" i="8" s="1"/>
  <c r="H45" i="8"/>
  <c r="I45" i="8" s="1"/>
  <c r="H44" i="8"/>
  <c r="I44" i="8" s="1"/>
  <c r="H43" i="8"/>
  <c r="I43" i="8" s="1"/>
  <c r="H42" i="8"/>
  <c r="I42" i="8" s="1"/>
  <c r="H41" i="8"/>
  <c r="I41" i="8" s="1"/>
  <c r="H40" i="8"/>
  <c r="I40" i="8" s="1"/>
  <c r="H39" i="8"/>
  <c r="I39" i="8" s="1"/>
  <c r="H38" i="8"/>
  <c r="I38" i="8" s="1"/>
  <c r="H37" i="8"/>
  <c r="I37" i="8" s="1"/>
  <c r="H36" i="8"/>
  <c r="I36" i="8" s="1"/>
  <c r="H35" i="8"/>
  <c r="I35" i="8" s="1"/>
  <c r="H34" i="8"/>
  <c r="I34" i="8" s="1"/>
  <c r="H33" i="8"/>
  <c r="I33" i="8" s="1"/>
  <c r="H32" i="8"/>
  <c r="I32" i="8" s="1"/>
  <c r="H31" i="8"/>
  <c r="I31" i="8" s="1"/>
  <c r="H30" i="8"/>
  <c r="I30" i="8" s="1"/>
  <c r="H29" i="8"/>
  <c r="I29" i="8" s="1"/>
  <c r="H28" i="8"/>
  <c r="I28" i="8" s="1"/>
  <c r="H27" i="8"/>
  <c r="I27" i="8" s="1"/>
  <c r="H26" i="8"/>
  <c r="I26" i="8" s="1"/>
  <c r="H25" i="8"/>
  <c r="I25" i="8" s="1"/>
  <c r="H24" i="8"/>
  <c r="I24" i="8" s="1"/>
  <c r="H23" i="8"/>
  <c r="I23" i="8" s="1"/>
  <c r="H22" i="8"/>
  <c r="I22" i="8" s="1"/>
  <c r="H21" i="8"/>
  <c r="I21" i="8" s="1"/>
  <c r="H20" i="8"/>
  <c r="I20" i="8" s="1"/>
  <c r="H19" i="8"/>
  <c r="I19" i="8" s="1"/>
  <c r="H18" i="8"/>
  <c r="I18" i="8" s="1"/>
  <c r="H17" i="8"/>
  <c r="I17" i="8" s="1"/>
  <c r="H16" i="8"/>
  <c r="I16" i="8" s="1"/>
  <c r="H15" i="8"/>
  <c r="I15" i="8" s="1"/>
  <c r="H14" i="8"/>
  <c r="I14" i="8" s="1"/>
  <c r="H13" i="8"/>
  <c r="I13" i="8" s="1"/>
  <c r="H12" i="8"/>
  <c r="I12" i="8" s="1"/>
  <c r="H11" i="8"/>
  <c r="I11" i="8" s="1"/>
  <c r="H10" i="8"/>
  <c r="I10" i="8" s="1"/>
  <c r="H9" i="8"/>
  <c r="I9" i="8" s="1"/>
  <c r="H8" i="8"/>
  <c r="I8" i="8" s="1"/>
  <c r="H7" i="8"/>
  <c r="I7" i="8" s="1"/>
  <c r="H9" i="5"/>
  <c r="H7" i="4"/>
  <c r="H6" i="4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I48" i="8" l="1"/>
  <c r="H75" i="4"/>
  <c r="H237" i="3"/>
  <c r="H6" i="6"/>
  <c r="H83" i="6" s="1"/>
  <c r="H8" i="5"/>
  <c r="H7" i="5"/>
  <c r="H6" i="5"/>
  <c r="H59" i="5" l="1"/>
  <c r="I19" i="12"/>
  <c r="I20" i="12"/>
  <c r="I21" i="12"/>
  <c r="I22" i="12"/>
  <c r="I23" i="12"/>
  <c r="I24" i="12"/>
  <c r="I25" i="12"/>
  <c r="I26" i="12"/>
  <c r="I27" i="12"/>
  <c r="I36" i="11"/>
  <c r="I37" i="11"/>
  <c r="I38" i="11"/>
  <c r="I39" i="11"/>
  <c r="I40" i="11"/>
  <c r="I15" i="10"/>
  <c r="I16" i="10"/>
  <c r="I17" i="10"/>
  <c r="I18" i="10"/>
  <c r="I19" i="10"/>
  <c r="I20" i="10"/>
  <c r="I21" i="10"/>
  <c r="I22" i="10"/>
  <c r="I23" i="10"/>
  <c r="I24" i="10"/>
  <c r="I25" i="10"/>
  <c r="I7" i="13"/>
  <c r="I8" i="13"/>
  <c r="I14" i="9"/>
  <c r="I15" i="9"/>
  <c r="I16" i="9"/>
  <c r="I17" i="9"/>
  <c r="I18" i="9"/>
  <c r="I19" i="9"/>
  <c r="I20" i="9"/>
  <c r="I21" i="9"/>
  <c r="I22" i="9"/>
  <c r="I23" i="9"/>
  <c r="I50" i="5"/>
  <c r="I51" i="5"/>
  <c r="I52" i="5"/>
  <c r="I53" i="5"/>
  <c r="I54" i="5"/>
  <c r="I55" i="5"/>
  <c r="I56" i="5"/>
  <c r="I57" i="5"/>
  <c r="I74" i="4"/>
  <c r="H6" i="19"/>
  <c r="H7" i="19"/>
  <c r="I232" i="3"/>
  <c r="I233" i="3"/>
  <c r="I234" i="3"/>
  <c r="I235" i="3"/>
  <c r="I236" i="3"/>
  <c r="I9" i="2"/>
  <c r="I10" i="2"/>
  <c r="I11" i="2"/>
  <c r="I12" i="2"/>
  <c r="I13" i="2"/>
  <c r="I11" i="1"/>
  <c r="I12" i="1"/>
  <c r="I13" i="1"/>
  <c r="I14" i="1"/>
  <c r="I31" i="6" l="1"/>
  <c r="H6" i="15" l="1"/>
  <c r="I73" i="1" l="1"/>
  <c r="I71" i="1"/>
  <c r="I70" i="1"/>
  <c r="I69" i="1"/>
  <c r="I66" i="1"/>
  <c r="I65" i="1"/>
  <c r="I61" i="1"/>
  <c r="I57" i="1"/>
  <c r="I55" i="1"/>
  <c r="I54" i="1"/>
  <c r="I53" i="1"/>
  <c r="I51" i="1"/>
  <c r="I49" i="1"/>
  <c r="I47" i="1"/>
  <c r="I46" i="1"/>
  <c r="I45" i="1"/>
  <c r="I41" i="1"/>
  <c r="I39" i="1"/>
  <c r="I38" i="1"/>
  <c r="I36" i="1"/>
  <c r="I35" i="1"/>
  <c r="I34" i="1"/>
  <c r="I33" i="1"/>
  <c r="I31" i="1"/>
  <c r="I37" i="1"/>
  <c r="I40" i="1"/>
  <c r="I42" i="1"/>
  <c r="I43" i="1"/>
  <c r="I44" i="1"/>
  <c r="I50" i="1"/>
  <c r="I52" i="1"/>
  <c r="I56" i="1"/>
  <c r="I58" i="1"/>
  <c r="I59" i="1"/>
  <c r="I60" i="1"/>
  <c r="I62" i="1"/>
  <c r="I63" i="1"/>
  <c r="I64" i="1"/>
  <c r="I67" i="1"/>
  <c r="I68" i="1"/>
  <c r="I72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8" i="1"/>
  <c r="I109" i="1"/>
  <c r="I110" i="1"/>
  <c r="I30" i="1"/>
  <c r="I32" i="1"/>
  <c r="I29" i="1" l="1"/>
  <c r="I28" i="1"/>
  <c r="I26" i="1"/>
  <c r="I24" i="1"/>
  <c r="I22" i="1"/>
  <c r="I21" i="1"/>
  <c r="I20" i="1"/>
  <c r="I18" i="1"/>
  <c r="I16" i="1"/>
  <c r="I10" i="1"/>
  <c r="I9" i="1"/>
  <c r="I29" i="12"/>
  <c r="I30" i="12"/>
  <c r="I31" i="12"/>
  <c r="I32" i="12"/>
  <c r="I33" i="12"/>
  <c r="I7" i="1"/>
  <c r="I8" i="1"/>
  <c r="I15" i="1"/>
  <c r="I17" i="1"/>
  <c r="I19" i="1"/>
  <c r="I23" i="1"/>
  <c r="I25" i="1"/>
  <c r="I27" i="1"/>
  <c r="I41" i="10" l="1"/>
  <c r="D59" i="5" l="1"/>
  <c r="I82" i="6" l="1"/>
  <c r="I81" i="6"/>
  <c r="I79" i="6"/>
  <c r="I80" i="6"/>
  <c r="I35" i="11" l="1"/>
  <c r="I34" i="11" l="1"/>
  <c r="I8" i="10"/>
  <c r="I9" i="10"/>
  <c r="I10" i="10"/>
  <c r="I11" i="10"/>
  <c r="I12" i="10"/>
  <c r="I13" i="10"/>
  <c r="I14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2" i="10"/>
  <c r="I104" i="3"/>
  <c r="I105" i="3"/>
  <c r="I106" i="3"/>
  <c r="D83" i="6" l="1"/>
  <c r="I58" i="5" l="1"/>
  <c r="I49" i="5"/>
  <c r="D11" i="18" l="1"/>
  <c r="I48" i="5" l="1"/>
  <c r="I47" i="5"/>
  <c r="I46" i="5"/>
  <c r="I45" i="5"/>
  <c r="I44" i="5"/>
  <c r="I43" i="5"/>
  <c r="I42" i="5"/>
  <c r="I41" i="5"/>
  <c r="I40" i="5"/>
  <c r="I70" i="6"/>
  <c r="I73" i="6"/>
  <c r="I78" i="6"/>
  <c r="I77" i="6"/>
  <c r="I76" i="6"/>
  <c r="I75" i="6"/>
  <c r="I74" i="6"/>
  <c r="I72" i="6"/>
  <c r="I71" i="6"/>
  <c r="I69" i="6"/>
  <c r="I68" i="6"/>
  <c r="I67" i="6"/>
  <c r="I66" i="6"/>
  <c r="I38" i="5"/>
  <c r="I39" i="5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48" i="6"/>
  <c r="I49" i="6"/>
  <c r="I56" i="6"/>
  <c r="I57" i="6"/>
  <c r="I64" i="6"/>
  <c r="I65" i="6"/>
  <c r="I63" i="6"/>
  <c r="I62" i="6"/>
  <c r="I61" i="6"/>
  <c r="I60" i="6"/>
  <c r="I59" i="6"/>
  <c r="I58" i="6"/>
  <c r="I55" i="6"/>
  <c r="I54" i="6"/>
  <c r="I53" i="6"/>
  <c r="I52" i="6"/>
  <c r="I51" i="6"/>
  <c r="I50" i="6"/>
  <c r="I47" i="6"/>
  <c r="I46" i="6"/>
  <c r="I45" i="6"/>
  <c r="I44" i="6"/>
  <c r="I43" i="6"/>
  <c r="I42" i="6"/>
  <c r="I32" i="11"/>
  <c r="I33" i="11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18" i="12"/>
  <c r="I28" i="12"/>
  <c r="E34" i="12"/>
  <c r="F34" i="12"/>
  <c r="G34" i="12"/>
  <c r="D43" i="10"/>
  <c r="D14" i="18" s="1"/>
  <c r="E43" i="10"/>
  <c r="F43" i="10"/>
  <c r="G43" i="10"/>
  <c r="I9" i="19" l="1"/>
  <c r="D48" i="8" l="1"/>
  <c r="E48" i="8"/>
  <c r="H48" i="8" l="1"/>
  <c r="H43" i="10" l="1"/>
  <c r="H34" i="12" l="1"/>
  <c r="I7" i="23" l="1"/>
  <c r="H5" i="7" l="1"/>
  <c r="I5" i="7" s="1"/>
  <c r="I6" i="7" s="1"/>
  <c r="I6" i="10" l="1"/>
  <c r="A2" i="19"/>
  <c r="I7" i="2" l="1"/>
  <c r="I8" i="2"/>
  <c r="I14" i="2"/>
  <c r="I6" i="2"/>
  <c r="I15" i="2" s="1"/>
  <c r="I6" i="1"/>
  <c r="I114" i="1" s="1"/>
  <c r="H21" i="18" l="1"/>
  <c r="H20" i="18"/>
  <c r="D15" i="2"/>
  <c r="I217" i="3"/>
  <c r="I41" i="6" l="1"/>
  <c r="D41" i="11"/>
  <c r="D16" i="18" s="1"/>
  <c r="E41" i="11"/>
  <c r="F41" i="11"/>
  <c r="G41" i="11"/>
  <c r="I137" i="9"/>
  <c r="I141" i="9"/>
  <c r="I145" i="9"/>
  <c r="I144" i="9"/>
  <c r="I143" i="9"/>
  <c r="I142" i="9"/>
  <c r="I140" i="9"/>
  <c r="I139" i="9"/>
  <c r="I138" i="9"/>
  <c r="I136" i="9"/>
  <c r="I7" i="10"/>
  <c r="I43" i="10" s="1"/>
  <c r="H14" i="18" l="1"/>
  <c r="I92" i="9"/>
  <c r="I96" i="9"/>
  <c r="I100" i="9"/>
  <c r="I103" i="9"/>
  <c r="I102" i="9"/>
  <c r="I101" i="9"/>
  <c r="I99" i="9"/>
  <c r="I98" i="9"/>
  <c r="I97" i="9"/>
  <c r="I95" i="9"/>
  <c r="I94" i="9"/>
  <c r="I93" i="9"/>
  <c r="I91" i="9"/>
  <c r="I88" i="9"/>
  <c r="I87" i="9"/>
  <c r="I84" i="9"/>
  <c r="I83" i="9"/>
  <c r="I80" i="9"/>
  <c r="I79" i="9"/>
  <c r="I76" i="9"/>
  <c r="I75" i="9"/>
  <c r="I72" i="9"/>
  <c r="I71" i="9"/>
  <c r="I68" i="9"/>
  <c r="I67" i="9"/>
  <c r="I64" i="9"/>
  <c r="I63" i="9"/>
  <c r="I65" i="9"/>
  <c r="I66" i="9"/>
  <c r="I69" i="9"/>
  <c r="I70" i="9"/>
  <c r="I73" i="9"/>
  <c r="I74" i="9"/>
  <c r="I77" i="9"/>
  <c r="I78" i="9"/>
  <c r="I81" i="9"/>
  <c r="I82" i="9"/>
  <c r="I85" i="9"/>
  <c r="I86" i="9"/>
  <c r="I89" i="9"/>
  <c r="I90" i="9"/>
  <c r="I16" i="5"/>
  <c r="I14" i="5"/>
  <c r="I13" i="5"/>
  <c r="I12" i="5"/>
  <c r="I11" i="5"/>
  <c r="I9" i="5"/>
  <c r="I8" i="5"/>
  <c r="I7" i="5"/>
  <c r="I15" i="5"/>
  <c r="I5" i="3"/>
  <c r="I13" i="12"/>
  <c r="I15" i="12"/>
  <c r="I14" i="12"/>
  <c r="I7" i="6" l="1"/>
  <c r="I8" i="6"/>
  <c r="I9" i="6"/>
  <c r="I10" i="6"/>
  <c r="I11" i="6"/>
  <c r="I12" i="6"/>
  <c r="I6" i="6"/>
  <c r="H10" i="18"/>
  <c r="I9" i="11" l="1"/>
  <c r="I10" i="11"/>
  <c r="I13" i="11"/>
  <c r="I14" i="11"/>
  <c r="I17" i="11"/>
  <c r="I18" i="11"/>
  <c r="I25" i="11"/>
  <c r="I26" i="11"/>
  <c r="I6" i="11"/>
  <c r="I7" i="11"/>
  <c r="I8" i="11"/>
  <c r="I11" i="11"/>
  <c r="I12" i="11"/>
  <c r="I15" i="11"/>
  <c r="I16" i="11"/>
  <c r="I19" i="11"/>
  <c r="I20" i="11"/>
  <c r="I27" i="11"/>
  <c r="I28" i="11"/>
  <c r="I16" i="12"/>
  <c r="I17" i="12"/>
  <c r="I7" i="12"/>
  <c r="I8" i="12"/>
  <c r="I9" i="12"/>
  <c r="I10" i="12"/>
  <c r="I11" i="12"/>
  <c r="I12" i="12"/>
  <c r="I6" i="12"/>
  <c r="I9" i="9"/>
  <c r="I13" i="9"/>
  <c r="I27" i="9"/>
  <c r="I31" i="9"/>
  <c r="I35" i="9"/>
  <c r="I39" i="9"/>
  <c r="I43" i="9"/>
  <c r="I47" i="9"/>
  <c r="I51" i="9"/>
  <c r="I55" i="9"/>
  <c r="I56" i="9"/>
  <c r="I57" i="9"/>
  <c r="I58" i="9"/>
  <c r="I59" i="9"/>
  <c r="I60" i="9"/>
  <c r="I61" i="9"/>
  <c r="I62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56" i="9"/>
  <c r="I157" i="9"/>
  <c r="I6" i="9"/>
  <c r="I7" i="9"/>
  <c r="I8" i="9"/>
  <c r="I10" i="9"/>
  <c r="I11" i="9"/>
  <c r="I12" i="9"/>
  <c r="I24" i="9"/>
  <c r="I25" i="9"/>
  <c r="I26" i="9"/>
  <c r="I28" i="9"/>
  <c r="I29" i="9"/>
  <c r="I30" i="9"/>
  <c r="I32" i="9"/>
  <c r="I33" i="9"/>
  <c r="I34" i="9"/>
  <c r="I36" i="9"/>
  <c r="I37" i="9"/>
  <c r="I38" i="9"/>
  <c r="I40" i="9"/>
  <c r="I41" i="9"/>
  <c r="I42" i="9"/>
  <c r="I44" i="9"/>
  <c r="I45" i="9"/>
  <c r="I46" i="9"/>
  <c r="I48" i="9"/>
  <c r="I49" i="9"/>
  <c r="I50" i="9"/>
  <c r="I52" i="9"/>
  <c r="I53" i="9"/>
  <c r="I54" i="9"/>
  <c r="I34" i="12" l="1"/>
  <c r="H41" i="11"/>
  <c r="I22" i="6"/>
  <c r="I23" i="6"/>
  <c r="I24" i="6"/>
  <c r="I25" i="6"/>
  <c r="I26" i="6"/>
  <c r="I27" i="6"/>
  <c r="I28" i="6"/>
  <c r="I29" i="6"/>
  <c r="I30" i="6"/>
  <c r="I32" i="6"/>
  <c r="I33" i="6"/>
  <c r="I134" i="3"/>
  <c r="D14" i="13" l="1"/>
  <c r="I19" i="4" l="1"/>
  <c r="I70" i="4" l="1"/>
  <c r="I73" i="4"/>
  <c r="I72" i="4"/>
  <c r="I71" i="4"/>
  <c r="F18" i="18" l="1"/>
  <c r="E18" i="18"/>
  <c r="D18" i="18"/>
  <c r="D17" i="18"/>
  <c r="E15" i="18"/>
  <c r="F15" i="18"/>
  <c r="G15" i="18"/>
  <c r="G16" i="18"/>
  <c r="F16" i="18"/>
  <c r="D19" i="18"/>
  <c r="E19" i="18"/>
  <c r="D7" i="23"/>
  <c r="E7" i="23"/>
  <c r="F7" i="18"/>
  <c r="G7" i="18"/>
  <c r="D7" i="18"/>
  <c r="D9" i="18"/>
  <c r="G9" i="18"/>
  <c r="D8" i="18"/>
  <c r="E8" i="18"/>
  <c r="G8" i="18"/>
  <c r="F8" i="18"/>
  <c r="D20" i="18"/>
  <c r="I69" i="4" l="1"/>
  <c r="I68" i="4"/>
  <c r="I67" i="4"/>
  <c r="I66" i="4"/>
  <c r="I65" i="4"/>
  <c r="I7" i="19"/>
  <c r="I216" i="3"/>
  <c r="I215" i="3"/>
  <c r="I214" i="3"/>
  <c r="I213" i="3"/>
  <c r="I212" i="3"/>
  <c r="I211" i="3"/>
  <c r="I6" i="15" l="1"/>
  <c r="I7" i="15" l="1"/>
  <c r="H15" i="18" s="1"/>
  <c r="I64" i="4"/>
  <c r="I63" i="4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E237" i="3" l="1"/>
  <c r="E13" i="18" s="1"/>
  <c r="I31" i="11"/>
  <c r="I30" i="11"/>
  <c r="I29" i="11"/>
  <c r="I41" i="11" s="1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G18" i="18"/>
  <c r="H16" i="18" l="1"/>
  <c r="F14" i="13"/>
  <c r="F19" i="18" s="1"/>
  <c r="G14" i="13"/>
  <c r="G19" i="18" s="1"/>
  <c r="E20" i="18"/>
  <c r="F20" i="18"/>
  <c r="G20" i="18"/>
  <c r="I145" i="3" l="1"/>
  <c r="I23" i="5"/>
  <c r="I18" i="4" l="1"/>
  <c r="I17" i="4"/>
  <c r="I144" i="3"/>
  <c r="I143" i="3"/>
  <c r="I142" i="3"/>
  <c r="I141" i="3"/>
  <c r="I140" i="3"/>
  <c r="I6" i="19"/>
  <c r="H14" i="13" l="1"/>
  <c r="I6" i="13"/>
  <c r="I14" i="13" s="1"/>
  <c r="H19" i="18" l="1"/>
  <c r="E7" i="18" l="1"/>
  <c r="I22" i="5"/>
  <c r="I16" i="4"/>
  <c r="I139" i="3"/>
  <c r="I138" i="3"/>
  <c r="I137" i="3"/>
  <c r="I136" i="3"/>
  <c r="I135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237" i="3" l="1"/>
  <c r="H13" i="18" s="1"/>
  <c r="I5" i="9"/>
  <c r="I158" i="9" s="1"/>
  <c r="I21" i="5"/>
  <c r="I20" i="5"/>
  <c r="I7" i="4"/>
  <c r="I8" i="4"/>
  <c r="I9" i="4"/>
  <c r="I10" i="4"/>
  <c r="I11" i="4"/>
  <c r="I12" i="4"/>
  <c r="I13" i="4"/>
  <c r="I14" i="4"/>
  <c r="I15" i="4"/>
  <c r="I6" i="4"/>
  <c r="I19" i="5"/>
  <c r="I18" i="5"/>
  <c r="I17" i="5"/>
  <c r="I40" i="6"/>
  <c r="I39" i="6"/>
  <c r="I38" i="6"/>
  <c r="I37" i="6"/>
  <c r="I75" i="4" l="1"/>
  <c r="H11" i="18"/>
  <c r="H17" i="18"/>
  <c r="H18" i="18"/>
  <c r="H7" i="18"/>
  <c r="H7" i="23"/>
  <c r="G10" i="18" s="1"/>
  <c r="G7" i="23"/>
  <c r="F10" i="18" s="1"/>
  <c r="F7" i="23"/>
  <c r="I13" i="6" l="1"/>
  <c r="I14" i="6"/>
  <c r="I15" i="6"/>
  <c r="I17" i="6"/>
  <c r="I18" i="6"/>
  <c r="I19" i="6"/>
  <c r="I20" i="6"/>
  <c r="I21" i="6"/>
  <c r="I34" i="6"/>
  <c r="I35" i="6"/>
  <c r="I36" i="6"/>
  <c r="I83" i="6" l="1"/>
  <c r="I6" i="5"/>
  <c r="I59" i="5" s="1"/>
  <c r="H8" i="18" l="1"/>
  <c r="I8" i="19"/>
  <c r="I10" i="19" s="1"/>
  <c r="H12" i="18"/>
  <c r="H9" i="18" l="1"/>
  <c r="F17" i="18" l="1"/>
  <c r="E17" i="18"/>
  <c r="G17" i="18"/>
  <c r="E16" i="18" l="1"/>
  <c r="E75" i="4" l="1"/>
  <c r="E11" i="18" s="1"/>
  <c r="F11" i="18"/>
  <c r="G11" i="18"/>
  <c r="E14" i="18" l="1"/>
  <c r="F14" i="18"/>
  <c r="G14" i="18"/>
  <c r="F9" i="18" l="1"/>
  <c r="H10" i="19" l="1"/>
  <c r="G10" i="19"/>
  <c r="G15" i="2"/>
  <c r="F15" i="2"/>
  <c r="E15" i="2" l="1"/>
  <c r="E9" i="18" l="1"/>
  <c r="D7" i="15" l="1"/>
  <c r="F7" i="15"/>
  <c r="G7" i="15"/>
  <c r="H7" i="15"/>
  <c r="D6" i="7" l="1"/>
  <c r="D12" i="18" s="1"/>
  <c r="D22" i="18" s="1"/>
  <c r="E6" i="7"/>
  <c r="E12" i="18" s="1"/>
  <c r="E22" i="18" s="1"/>
  <c r="F6" i="7"/>
  <c r="F12" i="18" s="1"/>
  <c r="F22" i="18" s="1"/>
  <c r="G6" i="7"/>
  <c r="G12" i="18" s="1"/>
  <c r="G22" i="18" s="1"/>
  <c r="H6" i="7" l="1"/>
</calcChain>
</file>

<file path=xl/sharedStrings.xml><?xml version="1.0" encoding="utf-8"?>
<sst xmlns="http://schemas.openxmlformats.org/spreadsheetml/2006/main" count="1900" uniqueCount="905">
  <si>
    <t>Broj</t>
  </si>
  <si>
    <t>Prezime i ime</t>
  </si>
  <si>
    <t>Opština</t>
  </si>
  <si>
    <t xml:space="preserve">Ukupna Količina </t>
  </si>
  <si>
    <t xml:space="preserve">Farma Miljanic </t>
  </si>
  <si>
    <t>UKUPNO ZA ISPLATU</t>
  </si>
  <si>
    <t>Bijelo Polje</t>
  </si>
  <si>
    <t>Petnjica</t>
  </si>
  <si>
    <t>Sim mlek</t>
  </si>
  <si>
    <t>Danilovgrad</t>
  </si>
  <si>
    <t>Mojkovac</t>
  </si>
  <si>
    <t>Pljevlja</t>
  </si>
  <si>
    <t>Podgorica</t>
  </si>
  <si>
    <t>Tuzi</t>
  </si>
  <si>
    <t>Nikšić</t>
  </si>
  <si>
    <t>Žabljak</t>
  </si>
  <si>
    <t>Cetinje</t>
  </si>
  <si>
    <t>Ulcinj</t>
  </si>
  <si>
    <t>UKUPNO</t>
  </si>
  <si>
    <t>Berane</t>
  </si>
  <si>
    <t>Red. br.</t>
  </si>
  <si>
    <t>Andrijevica</t>
  </si>
  <si>
    <t>Rožaje</t>
  </si>
  <si>
    <t>Broj kooperanata</t>
  </si>
  <si>
    <t>Ćipranić Company</t>
  </si>
  <si>
    <t>Gazdinstvo Butorović</t>
  </si>
  <si>
    <t>Arabis doo</t>
  </si>
  <si>
    <t>Ukupno bez Laboratorije</t>
  </si>
  <si>
    <t>Niksen - Čavor</t>
  </si>
  <si>
    <t>Dubljević Branimir</t>
  </si>
  <si>
    <t>MILANKA DEDOVIĆ</t>
  </si>
  <si>
    <t>ANDRIJEVICA</t>
  </si>
  <si>
    <t>Kotor</t>
  </si>
  <si>
    <t>CAR INVEST</t>
  </si>
  <si>
    <t>PODRŠKA RAZVOJU TRŽIŠNE PROIZVODNJE MLIJEKA - FEBRUAR 2021</t>
  </si>
  <si>
    <t xml:space="preserve"> PODRŠKA RAZVOJU TRŽIŠNE PROIZVODNJE MLIJEKA - OPŠTINA PLJEVLJA - FEBRUAR 2021</t>
  </si>
  <si>
    <t xml:space="preserve"> PODRŠKA RAZVOJU TRŽIŠNE PROIZVODNJE MLIJEKA - OPŠTINA ŽABLJAK - FEBRUAR 2021</t>
  </si>
  <si>
    <t>PODRŠKA RAZVOJU TRŽIŠNE PROIZVODNJE MLIJEKA - OPŠTINA NIKŠIĆ - FEBRUAR 2021</t>
  </si>
  <si>
    <t>PODRŠKA RAZVOJU TRŽIŠNE PROIZVODNJE MLIJEKA - OPŠTINA DANILOVGRAD - FEBRUAR 2021</t>
  </si>
  <si>
    <t>PODRŠKA RAZVOJU TRŽIŠNE PROIZVODNJE MLIJEKA - OPŠTINA PODGORICA - FEBRUAR 2021</t>
  </si>
  <si>
    <t>PODRŠKA RAZVOJU TRŽIŠNE PROIZVODNJE MLIJEKA - OPŠTINA TUZI - FEBRUAR 2021</t>
  </si>
  <si>
    <t>PODRŠKA RAZVOJU TRŽIŠNE PROIZVODNJE MLIJEKA - OPŠTINA CETINJE - PRAVNA LICA - FEBRUAR 2021</t>
  </si>
  <si>
    <t xml:space="preserve"> PODRŠKA RAZVOJU TRŽIŠNE PROIZVODNJE MLIJEKA - OPŠTINA ULCINJ - FEBRUAR 2021</t>
  </si>
  <si>
    <t xml:space="preserve"> PODRŠKA RAZVOJU TRŽIŠNE PROIZVODNJE MLIJEKA - OPŠTINA KOTOR - PRAVNA LICA - FEBRUAR 2021</t>
  </si>
  <si>
    <t xml:space="preserve"> PODRŠKA RAZVOJU TRŽIŠNE PROIZVODNJE MLIJEKA - OPŠTINA BIJELO POLJE - FEBRUAR 2021</t>
  </si>
  <si>
    <t xml:space="preserve"> PODRŠKA RAZVOJU TRŽIŠNE PROIZVODNJE MLIJEKA - OPŠTINA MOJKOVAC - FEBRUAR 2021</t>
  </si>
  <si>
    <t>PODRŠKA RAZVOJU TRŽIŠNE PROIZVODNJE MLIJEKA - OPŠTINA BERANE - FEBRUAR 2021</t>
  </si>
  <si>
    <t>PODRŠKA RAZVOJU TRŽIŠNE PROIZVODNJE MLIJEKA - OPŠTINA ROŽAJE - FEBRUAR 2021</t>
  </si>
  <si>
    <t>PODRŠKA RAZVOJU TRŽIŠNE PROIZVODNJE MLIJEKA - OPŠTINA ANDRIJEVICA - FEBRUAR 2021</t>
  </si>
  <si>
    <t>PODRŠKA RAZVOJU TRŽIŠNE PROIZVODNJE MLIJEKA - OPŠTINA PETNJICA - FEBRUAR 2021</t>
  </si>
  <si>
    <t>Stijepović M Stanko</t>
  </si>
  <si>
    <t>Dzanjević S Milan</t>
  </si>
  <si>
    <t>Stijepović Bosiljka</t>
  </si>
  <si>
    <t>Pajović S Dragutin</t>
  </si>
  <si>
    <t>Andrijaševic Goran</t>
  </si>
  <si>
    <t>Becanovic Dalibor</t>
  </si>
  <si>
    <t>Becanovic Milinko</t>
  </si>
  <si>
    <t>Blagojevic Venka</t>
  </si>
  <si>
    <t>Blecic Dreka</t>
  </si>
  <si>
    <t>Bogdanovic Ljubica</t>
  </si>
  <si>
    <t>Bojanic Milka</t>
  </si>
  <si>
    <t>Bojovic Mihajilo</t>
  </si>
  <si>
    <t>Bojovic Todor</t>
  </si>
  <si>
    <t>Božovic Jovanka</t>
  </si>
  <si>
    <t>Božovic Krsto</t>
  </si>
  <si>
    <t>Božovic Sandra</t>
  </si>
  <si>
    <t>Božovic Slavka</t>
  </si>
  <si>
    <t>Božovic Vera</t>
  </si>
  <si>
    <t>Bulatovic Mioljka</t>
  </si>
  <si>
    <t>Butorovic Branko</t>
  </si>
  <si>
    <t>Butorovic Marina</t>
  </si>
  <si>
    <t>Butorovic Zorica</t>
  </si>
  <si>
    <t>Cipranic Branislav</t>
  </si>
  <si>
    <t>Cipranic Danica</t>
  </si>
  <si>
    <t>Cipranic Jelena</t>
  </si>
  <si>
    <t>Colovic Marta</t>
  </si>
  <si>
    <t>Colovic Miruna</t>
  </si>
  <si>
    <t>Dacevic Miroslav</t>
  </si>
  <si>
    <t>Delibašic Vesna</t>
  </si>
  <si>
    <t>Ðorojevic Ljubo</t>
  </si>
  <si>
    <t>Dumnic Snežana</t>
  </si>
  <si>
    <t>Dumnic Zorica</t>
  </si>
  <si>
    <t>Ðurdevac Marija</t>
  </si>
  <si>
    <t>Ðurkovic Predrag</t>
  </si>
  <si>
    <t>Džoganovic Irena</t>
  </si>
  <si>
    <t>Džoganovic Ljiljana</t>
  </si>
  <si>
    <t>Džoganovic Nebojša</t>
  </si>
  <si>
    <t>Džoganovic Radomir</t>
  </si>
  <si>
    <t>Filipovic Ana</t>
  </si>
  <si>
    <t>Gajovic Sonja</t>
  </si>
  <si>
    <t>Gajovic Veselin</t>
  </si>
  <si>
    <t>Golovic Vera</t>
  </si>
  <si>
    <t>Jancer Marta</t>
  </si>
  <si>
    <t>Janjuševic Milisav</t>
  </si>
  <si>
    <t>Jaredic Gojko</t>
  </si>
  <si>
    <t>Jaredic Milanka</t>
  </si>
  <si>
    <t>Jeknic Miodrag</t>
  </si>
  <si>
    <t>Jokic Jovanka</t>
  </si>
  <si>
    <t>Jokic Zdravko</t>
  </si>
  <si>
    <t>Jokic Zorka</t>
  </si>
  <si>
    <t>Jovanovic Milka</t>
  </si>
  <si>
    <t>Jovovic Marica</t>
  </si>
  <si>
    <t>Jovovic Mitar</t>
  </si>
  <si>
    <t>Jovovic Olga</t>
  </si>
  <si>
    <t>Jovovic Veselin</t>
  </si>
  <si>
    <t>Kadic Bojana</t>
  </si>
  <si>
    <t>Komnenic Danica</t>
  </si>
  <si>
    <t>Koprivica Predrag</t>
  </si>
  <si>
    <t>Kosovic Nastadin</t>
  </si>
  <si>
    <t>Kovac Snežana</t>
  </si>
  <si>
    <t>Kovacevic Branko</t>
  </si>
  <si>
    <t>Kovacevic Zlatana</t>
  </si>
  <si>
    <t>Labudovic Ivo</t>
  </si>
  <si>
    <t>Lalatovic Veljko</t>
  </si>
  <si>
    <t>Lalatovoic Zorka</t>
  </si>
  <si>
    <t>Malovic Zoran</t>
  </si>
  <si>
    <t>Matijaševic Ranko</t>
  </si>
  <si>
    <t>Mickovic Marjana</t>
  </si>
  <si>
    <t>Mickovic Radoje</t>
  </si>
  <si>
    <t>Mickovic Radojka</t>
  </si>
  <si>
    <t>Micovic Nada</t>
  </si>
  <si>
    <t>Micunovic Milijana</t>
  </si>
  <si>
    <t>Milic Slobodanka</t>
  </si>
  <si>
    <t>Milic Veselin</t>
  </si>
  <si>
    <t>Milicevic Ljubomir</t>
  </si>
  <si>
    <t>Milicevic Marta</t>
  </si>
  <si>
    <t>Milicic Borislav</t>
  </si>
  <si>
    <t>Milicic Boško</t>
  </si>
  <si>
    <t>Minic Stanislavka</t>
  </si>
  <si>
    <t>Mirjacic Milosava</t>
  </si>
  <si>
    <t>Mitrovic Biljana</t>
  </si>
  <si>
    <t>Mrkic Ljiljana</t>
  </si>
  <si>
    <t>Mušikic Dušanka</t>
  </si>
  <si>
    <t>Mušikic Ljiljana</t>
  </si>
  <si>
    <t>Mušikic Senja</t>
  </si>
  <si>
    <t>Mušikic Senka</t>
  </si>
  <si>
    <t>Nedic Milenko</t>
  </si>
  <si>
    <t>Nikcevic Goran</t>
  </si>
  <si>
    <t>Nikcevic Radojka</t>
  </si>
  <si>
    <t>Nikcevic Ranko</t>
  </si>
  <si>
    <t>Nikolic Angelina</t>
  </si>
  <si>
    <t>Nikolic Draginja</t>
  </si>
  <si>
    <t>Nikolic Igor</t>
  </si>
  <si>
    <t>Nikolic Jasna</t>
  </si>
  <si>
    <t>Nikolic Ljiljana</t>
  </si>
  <si>
    <t>Nikolic Milorad</t>
  </si>
  <si>
    <t>Nikolic Sandra</t>
  </si>
  <si>
    <t>Orbovic Zorica</t>
  </si>
  <si>
    <t>Osmajic Milanka</t>
  </si>
  <si>
    <t>Pavlovic Olga</t>
  </si>
  <si>
    <t>Pekovic Drago</t>
  </si>
  <si>
    <t>Perišic Vasilije</t>
  </si>
  <si>
    <t>Radulovic Budimka</t>
  </si>
  <si>
    <t>Radulovic Dušanka</t>
  </si>
  <si>
    <t>Radulovic Radan</t>
  </si>
  <si>
    <t>Radulovic Radivoje</t>
  </si>
  <si>
    <t>Radulovic Radomir</t>
  </si>
  <si>
    <t>Radulovic Stanislavka</t>
  </si>
  <si>
    <t>Radulovic Zoran</t>
  </si>
  <si>
    <t>Raicevic Božidar</t>
  </si>
  <si>
    <t>Raškovic Vojislav</t>
  </si>
  <si>
    <t>Rojevic Ivan</t>
  </si>
  <si>
    <t>Samardžic Lako</t>
  </si>
  <si>
    <t>Sjekloca Bogdan</t>
  </si>
  <si>
    <t>Tadic Milka</t>
  </si>
  <si>
    <t>Tadic Radmila</t>
  </si>
  <si>
    <t>Tadic Ranka</t>
  </si>
  <si>
    <t>Todorovic Zoran</t>
  </si>
  <si>
    <t>Todorovic Zoran 1</t>
  </si>
  <si>
    <t>Varajic Milosava</t>
  </si>
  <si>
    <t>Vilic Novica</t>
  </si>
  <si>
    <t>Vucinic Marina</t>
  </si>
  <si>
    <t>Vuckovic Anka</t>
  </si>
  <si>
    <t>Vujadinovic Slobodan</t>
  </si>
  <si>
    <t>Vukasojevic Milena</t>
  </si>
  <si>
    <t>Vukicevic Dragan</t>
  </si>
  <si>
    <t>Zecevic Ljubiša</t>
  </si>
  <si>
    <t>Zecevic Marta</t>
  </si>
  <si>
    <t>Zecevic Nataša</t>
  </si>
  <si>
    <t>Zecevic Ranko</t>
  </si>
  <si>
    <t>Zecevic Stojanka</t>
  </si>
  <si>
    <t>Živkovic Jela</t>
  </si>
  <si>
    <t>Živkovic Ratko</t>
  </si>
  <si>
    <t>Šundic Danilo</t>
  </si>
  <si>
    <t>Šurbatovic Maja</t>
  </si>
  <si>
    <t>Jovanovic Radovan</t>
  </si>
  <si>
    <t>USKOKOVIC SLAVKO</t>
  </si>
  <si>
    <t>Mugoša Budo</t>
  </si>
  <si>
    <t>ASLANOVIC SAL</t>
  </si>
  <si>
    <t>ASTAFOVIC MUSTAFA</t>
  </si>
  <si>
    <t>ASTAFOVIQ SEJDI</t>
  </si>
  <si>
    <t>ASTAFOVIQ. VEBIJA</t>
  </si>
  <si>
    <t>AVDIQ SHPEN</t>
  </si>
  <si>
    <t>COTAJ VALENTIN</t>
  </si>
  <si>
    <t>CUROVIC ŽELJKO</t>
  </si>
  <si>
    <t>DEDAJ NUA</t>
  </si>
  <si>
    <t>DEDOVIQ NAZMI</t>
  </si>
  <si>
    <t>ÐEKOVIQ FATMIR</t>
  </si>
  <si>
    <t>DJEKOVIC ASLAN</t>
  </si>
  <si>
    <t>DJEKOVIC ESAT</t>
  </si>
  <si>
    <t>DJONI BESNIK</t>
  </si>
  <si>
    <t>DJONOVIC JOZO</t>
  </si>
  <si>
    <t>ÐONOVIC AMIR</t>
  </si>
  <si>
    <t>ÐONOVIC DEDA</t>
  </si>
  <si>
    <t>ELEZOVIC SENADA</t>
  </si>
  <si>
    <t>FILIPAJ AGOSTIN</t>
  </si>
  <si>
    <t>KALABOVIC JUSUF</t>
  </si>
  <si>
    <t>KALLABOVIQ ZENUN</t>
  </si>
  <si>
    <t>KOVACI NASER</t>
  </si>
  <si>
    <t>KRAJA MELIND</t>
  </si>
  <si>
    <t>KURTOVIC RUŽDI</t>
  </si>
  <si>
    <t>KURTOVIC SABRI</t>
  </si>
  <si>
    <t>KURTOVIQ MUHAMED</t>
  </si>
  <si>
    <t>KURTOVIQ REXHEP</t>
  </si>
  <si>
    <t>LUKIC PAULINA</t>
  </si>
  <si>
    <t>MARKOC STEVO</t>
  </si>
  <si>
    <t>MEHMETI MESIN</t>
  </si>
  <si>
    <t>MUCOVIQ FADIL</t>
  </si>
  <si>
    <t>MURIC MERSUDIN</t>
  </si>
  <si>
    <t>MUSTAFIC ISMET</t>
  </si>
  <si>
    <t>NELOVIC DŽEVA</t>
  </si>
  <si>
    <t>NILOVIC ÐORÐE</t>
  </si>
  <si>
    <t>NILOVIC PAVLE</t>
  </si>
  <si>
    <t>PELINKOVIC JUNUS</t>
  </si>
  <si>
    <t>POPOVIC NIKOLA</t>
  </si>
  <si>
    <t>RESULANI SAFET</t>
  </si>
  <si>
    <t>SELCANIN NIKA</t>
  </si>
  <si>
    <t>SHKRELA TOMO</t>
  </si>
  <si>
    <t>ŠKRELJA DEDA</t>
  </si>
  <si>
    <t>ZENUNOVIC LJATIF</t>
  </si>
  <si>
    <t>OTOVIĆ  ĐEMALJ</t>
  </si>
  <si>
    <t>OTOVIĆ  SADIK</t>
  </si>
  <si>
    <t>ORAHOVAC  NASER</t>
  </si>
  <si>
    <t>OTOVIC  HAMID</t>
  </si>
  <si>
    <t>LJEKOČEVIĆ  DEDA</t>
  </si>
  <si>
    <t>SINIŠTAJ  PAŠKO</t>
  </si>
  <si>
    <t>VULJAJ  ANA - ĐON</t>
  </si>
  <si>
    <t>GEGAJ   ŠTJEFAN  NIKOLA</t>
  </si>
  <si>
    <t>SELJMAN  ĐOKOVIĆ</t>
  </si>
  <si>
    <t>MARUKA  KALJAJ</t>
  </si>
  <si>
    <t>BERIŠAJ  PALJINA</t>
  </si>
  <si>
    <t>BERIŠAJ   ROKO</t>
  </si>
  <si>
    <t>BEĆOVIĆ  MUNIRA-</t>
  </si>
  <si>
    <t>LJULJĐURAJ  NIKOLA</t>
  </si>
  <si>
    <t>PALJUŠEVIĆ  NIKOLA</t>
  </si>
  <si>
    <t>ZEJNLOVIĆ  JASMIN</t>
  </si>
  <si>
    <t>DEDIC  GORAN</t>
  </si>
  <si>
    <t>BUBANJA MILAN</t>
  </si>
  <si>
    <t>KARLIČIĆ M. MILOSAVA</t>
  </si>
  <si>
    <t>LJEŠNJAK  V. SANJA</t>
  </si>
  <si>
    <t>ŠĆEKIĆ D. ZORAN</t>
  </si>
  <si>
    <t>ŠĆEKIĆ R. VUKOSAVA</t>
  </si>
  <si>
    <t>ŠĆEKIĆ V. VANJA</t>
  </si>
  <si>
    <t>ADROVIĆ IFETA</t>
  </si>
  <si>
    <t>ĆOROVIĆ JAŠAR</t>
  </si>
  <si>
    <t>AVDIĆ ELZAN</t>
  </si>
  <si>
    <t>BAJČETIĆ RADISAV</t>
  </si>
  <si>
    <t>BANKOVIĆ MILINKO</t>
  </si>
  <si>
    <t>BIBULJICA AŠIR</t>
  </si>
  <si>
    <t>BIBULJICA V. EDIN</t>
  </si>
  <si>
    <t>BISO MERSIJA</t>
  </si>
  <si>
    <t>BOJADŽIĆ R. HAJRUDIN</t>
  </si>
  <si>
    <t>BORANČIĆ I. FAZLIJA</t>
  </si>
  <si>
    <t>BORANČIĆ MIRSAD</t>
  </si>
  <si>
    <t>ĐALOVIĆ P. MILIJA</t>
  </si>
  <si>
    <t>DUROVIĆ ELMIR</t>
  </si>
  <si>
    <t>DUROVIĆ JUSO</t>
  </si>
  <si>
    <t>DUROVIĆ M. ŠUĆO</t>
  </si>
  <si>
    <t>DUROVIĆ R. AMEL</t>
  </si>
  <si>
    <t>DUROVIĆ SEMIR</t>
  </si>
  <si>
    <t>DUROVIĆ ZENO</t>
  </si>
  <si>
    <t>DŽOGOVIĆ I. MUJESIRA</t>
  </si>
  <si>
    <t>DŽOGOVIĆ ZINKA</t>
  </si>
  <si>
    <t>ČULJKOVIĆ MILOJE</t>
  </si>
  <si>
    <t>FEMIĆ SLAVICA</t>
  </si>
  <si>
    <t>FETIĆ M. NERVIN</t>
  </si>
  <si>
    <t>HADŽIBEGOVIĆ S. EKREM</t>
  </si>
  <si>
    <t>HADŽOVIĆ F. ESMIR</t>
  </si>
  <si>
    <t>HAJDAROVIĆ A. ENES</t>
  </si>
  <si>
    <t>HAJDARPAŠIĆ FERIZADA</t>
  </si>
  <si>
    <t>HASANAGIĆ Ć. RAMIJA</t>
  </si>
  <si>
    <t>HODŽIĆ H. RAGIP</t>
  </si>
  <si>
    <t>HODŽIĆ HAZIR</t>
  </si>
  <si>
    <t>HOĐŽIĆ M. MURADIF</t>
  </si>
  <si>
    <t>HODŽIĆ MUSLIJA-RIFKO</t>
  </si>
  <si>
    <t>JOKSIMOVIĆ  BOŽIDAR</t>
  </si>
  <si>
    <t>JOKSIMOVIĆ MILOVAN</t>
  </si>
  <si>
    <t>JOKSIMOVIĆ RADULE</t>
  </si>
  <si>
    <t>KAČAR M. ERVIN</t>
  </si>
  <si>
    <t>KAČAR M. HAZIR</t>
  </si>
  <si>
    <t>KAČAR R.  BAJRO</t>
  </si>
  <si>
    <t>KOSOVIĆ BOGOLJUB</t>
  </si>
  <si>
    <t>KUVELJIĆ M. NEĐELJKO</t>
  </si>
  <si>
    <t>MEDENICA ZLATKO</t>
  </si>
  <si>
    <t>MEDOJEVIĆ M.  MILETA</t>
  </si>
  <si>
    <t>MEDOJEVIĆ M. IVAN</t>
  </si>
  <si>
    <t>MEKIĆ G. HIDAJET</t>
  </si>
  <si>
    <t>MEKIĆ H. SAMET</t>
  </si>
  <si>
    <t>MEKIĆ RAIF</t>
  </si>
  <si>
    <t>MINIĆ Ž. SRDAN</t>
  </si>
  <si>
    <t>MRDOVIĆ MATIJA</t>
  </si>
  <si>
    <t>MUCEVIĆ HALIL</t>
  </si>
  <si>
    <t>MURADBAŠIĆ S. ĆAMIL</t>
  </si>
  <si>
    <t>NOVOVIĆ M. ZORAN</t>
  </si>
  <si>
    <t>PEŠIĆ M. VUČKO</t>
  </si>
  <si>
    <t>PILICA MUHAMED</t>
  </si>
  <si>
    <t>POPARA Đ. SAFET</t>
  </si>
  <si>
    <t>POPARA I. IZET</t>
  </si>
  <si>
    <t>POPARA RAIF</t>
  </si>
  <si>
    <t>POPARA Š. SMAJO</t>
  </si>
  <si>
    <t>RADENOVIĆ RADOVAN</t>
  </si>
  <si>
    <t>RADIČ I. ŠELE</t>
  </si>
  <si>
    <t>RADIČ S. ESAD</t>
  </si>
  <si>
    <t>RADOVIĆ G. MILO</t>
  </si>
  <si>
    <t>REDŽEPAGIĆ DŽ. MEHO</t>
  </si>
  <si>
    <t>REDŽEPAGIĆ MEVLUDIN</t>
  </si>
  <si>
    <t>ŠAHMAN A. HAZBIJA</t>
  </si>
  <si>
    <t>SIJARIĆ H. MEVLUDIN</t>
  </si>
  <si>
    <t>SMAKIĆ S. ESNAF</t>
  </si>
  <si>
    <t>SMAKIĆ SEMIR</t>
  </si>
  <si>
    <t>SOFTIĆ H. ETEM</t>
  </si>
  <si>
    <t>SPAHIĆ BISIN</t>
  </si>
  <si>
    <t>SPAHIĆ M. AVDIJA</t>
  </si>
  <si>
    <t>VOJINOVIĆ BORO</t>
  </si>
  <si>
    <t>VOJINOVIĆ R. RADUN</t>
  </si>
  <si>
    <t>VUKOVIĆ RADIVOJE</t>
  </si>
  <si>
    <t>VUKOVIĆ SAVIĆ</t>
  </si>
  <si>
    <t>ŽIVKOVIĆ V. SNEŽANA</t>
  </si>
  <si>
    <t>ĆUPIĆ RADOJKA</t>
  </si>
  <si>
    <t>BOGETIĆ STOJANKA</t>
  </si>
  <si>
    <t>BOGIĆEVIĆ MILETA</t>
  </si>
  <si>
    <t>BRAJOVIĆ D. SLAVKA</t>
  </si>
  <si>
    <t>BRAJOVIĆ TANJA</t>
  </si>
  <si>
    <t>BRKOVIĆ M. DUŠAN</t>
  </si>
  <si>
    <t>ĐUROVIĆ DANIJELA</t>
  </si>
  <si>
    <t>IKOVIĆ MILKA</t>
  </si>
  <si>
    <t>JELUŠIĆ BRANKO</t>
  </si>
  <si>
    <t>JELUŠIĆ RADOVAN</t>
  </si>
  <si>
    <t>JOVANOVIĆ MILAN</t>
  </si>
  <si>
    <t>JOVANOVIĆ MILENKO (MILKA)</t>
  </si>
  <si>
    <t>JOVANOVIĆ V. MILISAV</t>
  </si>
  <si>
    <t>JOVOVIĆ M. DACA</t>
  </si>
  <si>
    <t>KALEZIĆ D. VESNA</t>
  </si>
  <si>
    <t>KEKOVIĆ B. DRAGAN</t>
  </si>
  <si>
    <t>KLISIĆ P. DRAGAN</t>
  </si>
  <si>
    <t>LAKIĆ B. MILIVOJE</t>
  </si>
  <si>
    <t>LAKIĆ M. GAVRILO</t>
  </si>
  <si>
    <t>LAKIĆ MLADEN</t>
  </si>
  <si>
    <t>OBRENOVIĆ DUBRAVKO</t>
  </si>
  <si>
    <t>PEROVIĆ DARINKA</t>
  </si>
  <si>
    <t>POPOVIĆ VASO</t>
  </si>
  <si>
    <t>RADEČ R. SRĐAN</t>
  </si>
  <si>
    <t>RADEČ R. ŽELJKO</t>
  </si>
  <si>
    <t>RADULOVIĆ MIRKO</t>
  </si>
  <si>
    <t>RASPOPOVIĆ J. MILORAD</t>
  </si>
  <si>
    <t>RAZIĆ M. MARTA</t>
  </si>
  <si>
    <t>ŠĆEPANOVIĆ DARINKA</t>
  </si>
  <si>
    <t>SEKULIĆ VESNA</t>
  </si>
  <si>
    <t>VUKOVIĆ P. PERSIDA</t>
  </si>
  <si>
    <t>VULETIĆ M. LIDIJA</t>
  </si>
  <si>
    <t>ŽARIĆ N. MILIVOJE</t>
  </si>
  <si>
    <t>ĆIRKOVIĆ LJUBINKA</t>
  </si>
  <si>
    <t>Niksic</t>
  </si>
  <si>
    <t>BLAGOJEVIĆ RADOMAN</t>
  </si>
  <si>
    <t>BLEČIĆ JOVANKA</t>
  </si>
  <si>
    <t>BURIĆ RADMILA (BOŽIDAR)</t>
  </si>
  <si>
    <t>ĐOKOVIĆ D. MIHAJILO</t>
  </si>
  <si>
    <t>DRAGNIĆ ŠUĆUR</t>
  </si>
  <si>
    <t>ĐURĐEVAC  BRANKO</t>
  </si>
  <si>
    <t>ĐURĐEVAC ANICA</t>
  </si>
  <si>
    <t>DURUTOVIĆ PREDRAG</t>
  </si>
  <si>
    <t>ČVOROVIĆ RUŽICA</t>
  </si>
  <si>
    <t>JARAMAZ MILEVA</t>
  </si>
  <si>
    <t>JELIĆ MILIJANA</t>
  </si>
  <si>
    <t>JOVIĆ M.  MILENA</t>
  </si>
  <si>
    <t>JOVIĆ ZORANA</t>
  </si>
  <si>
    <t>KOPRIVICA B. BRANKO</t>
  </si>
  <si>
    <t>KOPRIVICA B. RANKO</t>
  </si>
  <si>
    <t>KOSTIĆ ŽELJKO</t>
  </si>
  <si>
    <t>KOVAČEVIĆ RADENKO</t>
  </si>
  <si>
    <t>KRIVOKAPIĆ DALIBORKA</t>
  </si>
  <si>
    <t>KRIVOKAPIĆ MIRELA</t>
  </si>
  <si>
    <t>LAZOVIĆ VIDOSAVA</t>
  </si>
  <si>
    <t>MAROJEVIĆ M. ŽELJKO</t>
  </si>
  <si>
    <t>MIJATOVIĆ DEJAN</t>
  </si>
  <si>
    <t>MIJUŠKOVIĆ RADOMIR</t>
  </si>
  <si>
    <t>MUŠIKIĆ M. NADA</t>
  </si>
  <si>
    <t>MUŠIKIĆ RADOJKA</t>
  </si>
  <si>
    <t>MUŠIKIĆ RADOSAV</t>
  </si>
  <si>
    <t>MUŠIKIĆ RAJKO</t>
  </si>
  <si>
    <t>MUŠIKIĆ RATKO</t>
  </si>
  <si>
    <t>OSMAJIĆ ŽELJKO</t>
  </si>
  <si>
    <t>PANTOVIĆ DRAGOLJUB</t>
  </si>
  <si>
    <t>PAVLOVIĆ RATKO</t>
  </si>
  <si>
    <t>PEJOVIĆ  PAVLE</t>
  </si>
  <si>
    <t>RADLOVIĆ DRAGOLJUB</t>
  </si>
  <si>
    <t>RADOVIĆ SLAVICA</t>
  </si>
  <si>
    <t>STRUNJAŠ VLADIMIR</t>
  </si>
  <si>
    <t>TODOROVIĆ DRAGAN</t>
  </si>
  <si>
    <t>VUČKOVIĆ RADOMIR</t>
  </si>
  <si>
    <t>ADROVIĆ Ć. OSMO</t>
  </si>
  <si>
    <t>ADROVIĆ ASAD</t>
  </si>
  <si>
    <t>AJDARPAŠIĆ BISERA</t>
  </si>
  <si>
    <t>AJDARPAŠIĆ P. PAJAZIT (HARIS)</t>
  </si>
  <si>
    <t>ASMIR RASTODER</t>
  </si>
  <si>
    <t>KOČAN ALSAD</t>
  </si>
  <si>
    <t>KOČAN I. KASIM</t>
  </si>
  <si>
    <t>KOČAN M. IZET</t>
  </si>
  <si>
    <t>KOČAN ZEHRA</t>
  </si>
  <si>
    <t>KOŽAR F. SAMIR</t>
  </si>
  <si>
    <t>KOŽAR SADAT</t>
  </si>
  <si>
    <t>LIČINA ELSAN</t>
  </si>
  <si>
    <t>LIČINA FAKETA</t>
  </si>
  <si>
    <t>MURATOVIĆ A. FARUK</t>
  </si>
  <si>
    <t>MURATOVIĆ MERLIN</t>
  </si>
  <si>
    <t>MURATOVIĆ S. ALIJA</t>
  </si>
  <si>
    <t>RAMČILOVIĆ R. FEHMO</t>
  </si>
  <si>
    <t>RASTODER A. KARENFILA</t>
  </si>
  <si>
    <t>RASTODER DEMO</t>
  </si>
  <si>
    <t>ALIGRUDIĆ SLAĐANA</t>
  </si>
  <si>
    <t>BRNOVIĆ I. VOJIN</t>
  </si>
  <si>
    <t>BULATOVIĆ M. VUKELICA</t>
  </si>
  <si>
    <t>BURZAN VJERICA</t>
  </si>
  <si>
    <t>ĐURANOVIĆ N. ĐORĐIJE</t>
  </si>
  <si>
    <t>ĐURETIĆ D. VOJISLAV</t>
  </si>
  <si>
    <t>KLIKOVAC MIRA</t>
  </si>
  <si>
    <t>LJUMOVIĆ D. SLAVKA</t>
  </si>
  <si>
    <t>MARKOVIĆ RAJKA</t>
  </si>
  <si>
    <t>MIRANOVIĆ VOJISLAV</t>
  </si>
  <si>
    <t>MIŠOLIĆ DRAGAN</t>
  </si>
  <si>
    <t>MULJEŠKOVIĆ FARUK</t>
  </si>
  <si>
    <t>NIKAČ LJ. PRENA</t>
  </si>
  <si>
    <t>POPOVIĆ D. LJUBOMIR</t>
  </si>
  <si>
    <t>POPOVIĆ MILISAV</t>
  </si>
  <si>
    <t>RADINOVIĆ Đ. ZDRAVKO</t>
  </si>
  <si>
    <t>USANČEVIĆ SLOBODANKA</t>
  </si>
  <si>
    <t>VUJAČIĆ D. RADOVAN</t>
  </si>
  <si>
    <t>VUJAČIĆ TATJANA</t>
  </si>
  <si>
    <t>FERIZOVIĆ HUSO</t>
  </si>
  <si>
    <t>Rozaje</t>
  </si>
  <si>
    <t>HOT AMINA</t>
  </si>
  <si>
    <t>IBRAHIMOVIĆ RAZA</t>
  </si>
  <si>
    <t>KALAČ ANES</t>
  </si>
  <si>
    <t>KALAČ GALJAN</t>
  </si>
  <si>
    <t>KALAČ ŠEFKO</t>
  </si>
  <si>
    <t>KALAČ SMAIL</t>
  </si>
  <si>
    <t>LEDINIĆ ZEĆIR</t>
  </si>
  <si>
    <t>MUJEVIĆ HILMIJA</t>
  </si>
  <si>
    <t>MUJEVIĆ LJUTVIJA</t>
  </si>
  <si>
    <t>NURKOVIĆ ALJO</t>
  </si>
  <si>
    <t>REDŽOVIĆ FAZLIJA</t>
  </si>
  <si>
    <t>ŠUTKOVIĆ MUMIN</t>
  </si>
  <si>
    <t>TARANIŠ FAIS</t>
  </si>
  <si>
    <t>ADŽOVIĆ S. RASIM</t>
  </si>
  <si>
    <t>CAMAJ LJALJA</t>
  </si>
  <si>
    <t>ĐELJAJ P. KATRINA</t>
  </si>
  <si>
    <t>ĐOKOVIĆ B. ŠERIF</t>
  </si>
  <si>
    <t>ĐOKOVIĆ ZEPE</t>
  </si>
  <si>
    <t>ĐONAJ TOMA</t>
  </si>
  <si>
    <t>DUŠAJ ĐOKA</t>
  </si>
  <si>
    <t>GOJČAJ PALJINA</t>
  </si>
  <si>
    <t>GOJČEVIĆ Đ. NIKOLA</t>
  </si>
  <si>
    <t>JUNČAJ  Z. ŠTEFAN</t>
  </si>
  <si>
    <t>KALJEVIĆ NUO</t>
  </si>
  <si>
    <t>LUKAČEVIĆ V. MILEVA</t>
  </si>
  <si>
    <t>METĐONAJ ŠABAN</t>
  </si>
  <si>
    <t>NICAJ PALJO</t>
  </si>
  <si>
    <t>PAJOVIĆ R. PREDRAG</t>
  </si>
  <si>
    <t>PAJOVIĆ SANJA</t>
  </si>
  <si>
    <t>PAJOVIĆ ZORICA</t>
  </si>
  <si>
    <t>PEPIĆ MEDINA</t>
  </si>
  <si>
    <t>SINIŠTOVIĆ VALBONA</t>
  </si>
  <si>
    <t>VUKANOVIĆ B. SONJA</t>
  </si>
  <si>
    <t>VULJAJ FRAN</t>
  </si>
  <si>
    <t>Čvorović Stanica</t>
  </si>
  <si>
    <t>Čvorović Čedomir</t>
  </si>
  <si>
    <t>Čvorović Rajko</t>
  </si>
  <si>
    <t>Đurović Radan</t>
  </si>
  <si>
    <t>Popović Miodrag</t>
  </si>
  <si>
    <t>Dzoganović Milica</t>
  </si>
  <si>
    <t>Đurović Velibor</t>
  </si>
  <si>
    <t>Lončar Ivana</t>
  </si>
  <si>
    <t>Jaredić Velizar</t>
  </si>
  <si>
    <t>Pindović Ljubomir</t>
  </si>
  <si>
    <t>Mićković Mihajilo</t>
  </si>
  <si>
    <t>Mitrović Radovan</t>
  </si>
  <si>
    <t>Mitrović Mirjana</t>
  </si>
  <si>
    <t>Bečanović Ratko</t>
  </si>
  <si>
    <t>Bečanović Vasiljka</t>
  </si>
  <si>
    <t>Jokić Milomirka</t>
  </si>
  <si>
    <t>Jokić Biljana</t>
  </si>
  <si>
    <t>Vojinović Julka</t>
  </si>
  <si>
    <t>Vojinović Jaglika</t>
  </si>
  <si>
    <t>Jovanović Budimir</t>
  </si>
  <si>
    <t>Ćipranić Milica</t>
  </si>
  <si>
    <t>Dragnić Dragan</t>
  </si>
  <si>
    <t>Dragnić Radmilo</t>
  </si>
  <si>
    <t>Dzoganović Šćepan</t>
  </si>
  <si>
    <t>Đurđevac Radule</t>
  </si>
  <si>
    <t>Petrušić Radmila</t>
  </si>
  <si>
    <t>Nikčević Zorka</t>
  </si>
  <si>
    <t>Ađžović Slavka</t>
  </si>
  <si>
    <t>Babić Boško</t>
  </si>
  <si>
    <t>Ćeranić Saša</t>
  </si>
  <si>
    <t>Mandić Jelena</t>
  </si>
  <si>
    <t>Nenezić Dragoljub</t>
  </si>
  <si>
    <t>Jović Marko</t>
  </si>
  <si>
    <t>Spasojević Vlado</t>
  </si>
  <si>
    <t>Roganović Radovan</t>
  </si>
  <si>
    <t>Nedić Luka</t>
  </si>
  <si>
    <t>Šućur Rajko</t>
  </si>
  <si>
    <t>Jovanović Dušan</t>
  </si>
  <si>
    <t>Đurišić Branko</t>
  </si>
  <si>
    <t>Damjanović Slavoljub</t>
  </si>
  <si>
    <t>Bajović Živko</t>
  </si>
  <si>
    <t>Jakić Predrag</t>
  </si>
  <si>
    <t>Jakić Stanka</t>
  </si>
  <si>
    <t>Čolović Jovan</t>
  </si>
  <si>
    <t>Drašković Draško</t>
  </si>
  <si>
    <t>Blečić Zorica</t>
  </si>
  <si>
    <t>Janjušević Miloš</t>
  </si>
  <si>
    <t>Krivokapić Mirko</t>
  </si>
  <si>
    <t>Stijepović Vladimir</t>
  </si>
  <si>
    <t>Matijasevic Božo</t>
  </si>
  <si>
    <t>Terzić Sanela</t>
  </si>
  <si>
    <t>Rašović Zlatko</t>
  </si>
  <si>
    <t>Vujačić Gordana</t>
  </si>
  <si>
    <t>Kopitović Svetozar</t>
  </si>
  <si>
    <t>Iković Tanja</t>
  </si>
  <si>
    <t>Anđelić Vukosav</t>
  </si>
  <si>
    <t>Anđelić Ilija</t>
  </si>
  <si>
    <t>Anđelić Jovan</t>
  </si>
  <si>
    <t>Simićević Dragoje</t>
  </si>
  <si>
    <t>Kovačević Hadzi Milorad</t>
  </si>
  <si>
    <t>Vuković Milivoje</t>
  </si>
  <si>
    <t>Vuković Bećko</t>
  </si>
  <si>
    <t>Krstajić Milutin</t>
  </si>
  <si>
    <t>Šamšal Ilija</t>
  </si>
  <si>
    <t>Bakija Hakim</t>
  </si>
  <si>
    <t>Bubanja Radisav</t>
  </si>
  <si>
    <t>Corovic Nusreta ( Rafet)</t>
  </si>
  <si>
    <t>Corovic Refko</t>
  </si>
  <si>
    <t>Corovic Seko</t>
  </si>
  <si>
    <t>Dervisevic Hazbija</t>
  </si>
  <si>
    <t>Dervišević Fadil</t>
  </si>
  <si>
    <t>Dervišević Nafija</t>
  </si>
  <si>
    <t>Dervišević Zurifa</t>
  </si>
  <si>
    <t>Durovic Raif</t>
  </si>
  <si>
    <t>Đurović Veljko</t>
  </si>
  <si>
    <t>Erovic Ferko</t>
  </si>
  <si>
    <t>Erovic Halil</t>
  </si>
  <si>
    <t>Erovic Jusuf</t>
  </si>
  <si>
    <t>Erovic Sanela</t>
  </si>
  <si>
    <t>Erović Muzafer</t>
  </si>
  <si>
    <t>Erović Ramo</t>
  </si>
  <si>
    <t>Femic Luka</t>
  </si>
  <si>
    <t>Femić Zvonko</t>
  </si>
  <si>
    <t>Kolić Meho</t>
  </si>
  <si>
    <t>Mehović Avdija</t>
  </si>
  <si>
    <t>Mehović Hajrudin</t>
  </si>
  <si>
    <t>Mihailovic Trifun</t>
  </si>
  <si>
    <t>Musovic Hivzo</t>
  </si>
  <si>
    <t>Musovic Sait</t>
  </si>
  <si>
    <t>Mušović Nermin</t>
  </si>
  <si>
    <t>Nedovic Dragoljub</t>
  </si>
  <si>
    <t>Nedovic Dusanka</t>
  </si>
  <si>
    <t>Nedovic Radisav</t>
  </si>
  <si>
    <t>Nedović Ranko</t>
  </si>
  <si>
    <t>Pacaris Senad</t>
  </si>
  <si>
    <t>Sabotic Ahmet</t>
  </si>
  <si>
    <t>Sahman Ramiz</t>
  </si>
  <si>
    <t>Softic Asmir</t>
  </si>
  <si>
    <t>Softic Halem</t>
  </si>
  <si>
    <t>Softić Ajdin</t>
  </si>
  <si>
    <t>Softić Sabro</t>
  </si>
  <si>
    <t>Softić Safeta</t>
  </si>
  <si>
    <t>Stanković Olivera</t>
  </si>
  <si>
    <r>
      <t>Pacaris Begza</t>
    </r>
    <r>
      <rPr>
        <sz val="12"/>
        <color indexed="8"/>
        <rFont val="Arial Narrow"/>
        <family val="2"/>
      </rPr>
      <t xml:space="preserve"> (Jusuf)</t>
    </r>
  </si>
  <si>
    <t>Alibasic Sead</t>
  </si>
  <si>
    <t>Cikotic Đulka</t>
  </si>
  <si>
    <t>Novalic Suljo</t>
  </si>
  <si>
    <t>Skenderovic Muhamed</t>
  </si>
  <si>
    <t>Skenderovic Sevdin</t>
  </si>
  <si>
    <r>
      <t>Agovic Sinan</t>
    </r>
    <r>
      <rPr>
        <sz val="12"/>
        <color indexed="8"/>
        <rFont val="Arial Narrow"/>
        <family val="2"/>
      </rPr>
      <t xml:space="preserve"> (Ćamila)</t>
    </r>
  </si>
  <si>
    <t>Bulatović Bojan</t>
  </si>
  <si>
    <t>Bulatović Grujica</t>
  </si>
  <si>
    <t>Čolović Hakija</t>
  </si>
  <si>
    <t>Đozović Refik</t>
  </si>
  <si>
    <t>Hot Mithad</t>
  </si>
  <si>
    <t>Hot Resad</t>
  </si>
  <si>
    <t>Hot Smail</t>
  </si>
  <si>
    <t>Hot Smajo</t>
  </si>
  <si>
    <t>Ivanovic Aleksandar</t>
  </si>
  <si>
    <t>Kuč Jusuf</t>
  </si>
  <si>
    <t>Mujevic Mujo</t>
  </si>
  <si>
    <t>Mujević Alen</t>
  </si>
  <si>
    <t>Muric Avdija</t>
  </si>
  <si>
    <t>Muric Refik</t>
  </si>
  <si>
    <t>Murić Anes</t>
  </si>
  <si>
    <t>Murić Ismet</t>
  </si>
  <si>
    <t>Natasa Bulatovic</t>
  </si>
  <si>
    <t>Ramović Haris</t>
  </si>
  <si>
    <t>Ramović Samet</t>
  </si>
  <si>
    <t>Redžepagić Abaz</t>
  </si>
  <si>
    <t>Redžepović Emira</t>
  </si>
  <si>
    <t>SADAT ŠABOTIĆ</t>
  </si>
  <si>
    <t>ILIJA ĆERANIĆ</t>
  </si>
  <si>
    <t>RADOJE SEKULIC</t>
  </si>
  <si>
    <t>DANKA CERANIC</t>
  </si>
  <si>
    <t>TOMISLAV NIŠAVIĆ</t>
  </si>
  <si>
    <t>RADOJE PREMOVIĆ</t>
  </si>
  <si>
    <t>MILORAD VEŠOVIĆ</t>
  </si>
  <si>
    <t>DOBRILA RAIČEVIĆ</t>
  </si>
  <si>
    <t>SOFIJA MARKOVIĆ</t>
  </si>
  <si>
    <t>MILINKO OTOVIC</t>
  </si>
  <si>
    <t>DOBRAŠIN SAJČIĆ</t>
  </si>
  <si>
    <t>VUKOVIĆ DRAGAN</t>
  </si>
  <si>
    <t>STANICA LUTOVAC</t>
  </si>
  <si>
    <t>MILISAV ĆERANIĆ</t>
  </si>
  <si>
    <t>PUNIŠA MARTINOVIĆ</t>
  </si>
  <si>
    <t>MILO PAJKOVIĆ</t>
  </si>
  <si>
    <t>NENAD VUJOVIĆ</t>
  </si>
  <si>
    <t>MILOŠ LALIĆ</t>
  </si>
  <si>
    <t>VERA DJURISIC</t>
  </si>
  <si>
    <t>DANICA CERANIC</t>
  </si>
  <si>
    <t>MOMCILO SJAČIĆ</t>
  </si>
  <si>
    <t>VUKSAN VUKAŠINOVIČ</t>
  </si>
  <si>
    <t>DOSTA BULIC</t>
  </si>
  <si>
    <t>MILORAD MOJAŠEVIĆ</t>
  </si>
  <si>
    <t>SLAVKO DABETIĆ</t>
  </si>
  <si>
    <t>RATKO RALEVIC</t>
  </si>
  <si>
    <t>PREDRAG VUJOVIĆ</t>
  </si>
  <si>
    <t>MILOJE PREMOVIĆ</t>
  </si>
  <si>
    <t>TOMISLAV MIHAILOVIC</t>
  </si>
  <si>
    <t>NOVO AKOVIC</t>
  </si>
  <si>
    <t>RADUN KLJAJIĆ</t>
  </si>
  <si>
    <t>PERIŠA ĆERANIĆ</t>
  </si>
  <si>
    <t>Radovic Slobodan</t>
  </si>
  <si>
    <t>Goranovic Miljan</t>
  </si>
  <si>
    <t>Milovic Momcilo</t>
  </si>
  <si>
    <t>Matovic Rista</t>
  </si>
  <si>
    <t>Milovic Goran</t>
  </si>
  <si>
    <t>Senic Jovan</t>
  </si>
  <si>
    <t>Matovic Petar</t>
  </si>
  <si>
    <t>Kenan Rastoder</t>
  </si>
  <si>
    <t>Sead Muratović</t>
  </si>
  <si>
    <t>Popadić Ivan</t>
  </si>
  <si>
    <t>Joknić Luka</t>
  </si>
  <si>
    <t>Vraneš Ljiljana</t>
  </si>
  <si>
    <t>Svrkota Darko</t>
  </si>
  <si>
    <t>Đurović Vidoje</t>
  </si>
  <si>
    <t>Despotović Milko</t>
  </si>
  <si>
    <t>Drobnjak Dušan</t>
  </si>
  <si>
    <t>Dajević Radivoje</t>
  </si>
  <si>
    <t>Aničić Brane</t>
  </si>
  <si>
    <t>Vraneš Miodrag</t>
  </si>
  <si>
    <t>Miletić Milorad</t>
  </si>
  <si>
    <t>Joksović Miladin</t>
  </si>
  <si>
    <t>Vraneš Božo</t>
  </si>
  <si>
    <t>Lončar Darko</t>
  </si>
  <si>
    <t>Đurović Rajko</t>
  </si>
  <si>
    <t>Bajčetić Vuk</t>
  </si>
  <si>
    <t>Tanjević Filip</t>
  </si>
  <si>
    <t>Laketić Zdravko</t>
  </si>
  <si>
    <t>Rabrenović Jovan</t>
  </si>
  <si>
    <t>Mijatović Radojica</t>
  </si>
  <si>
    <t>Mijatović Ljubisav</t>
  </si>
  <si>
    <t>Vučetić Miladin</t>
  </si>
  <si>
    <t>Stanić Golub</t>
  </si>
  <si>
    <t>Đuković Radmilo</t>
  </si>
  <si>
    <t>Dujović Biljana</t>
  </si>
  <si>
    <t>Purić Duško</t>
  </si>
  <si>
    <t>Purić Ivan</t>
  </si>
  <si>
    <t>Popadić Zoran</t>
  </si>
  <si>
    <t>Popadić Obrad</t>
  </si>
  <si>
    <t>Grujičić Radinka</t>
  </si>
  <si>
    <t>Zindović Slavko</t>
  </si>
  <si>
    <t>Zindović Velibor</t>
  </si>
  <si>
    <t>Grujičić Milena</t>
  </si>
  <si>
    <t>Grujičić Živan</t>
  </si>
  <si>
    <t/>
  </si>
  <si>
    <t>Đoković Sanela</t>
  </si>
  <si>
    <t>Bećo Niković</t>
  </si>
  <si>
    <t>Ljuljanović Osman</t>
  </si>
  <si>
    <t>Čunmuljaj Smail</t>
  </si>
  <si>
    <t xml:space="preserve">Kajošević Hasan </t>
  </si>
  <si>
    <t>Ujkaj Ljuca</t>
  </si>
  <si>
    <t>Camaj Drita-NOŠ</t>
  </si>
  <si>
    <t>Memčević Aleksandar</t>
  </si>
  <si>
    <t>Ljuljanović Muhamed</t>
  </si>
  <si>
    <t>Đokić Ruždija</t>
  </si>
  <si>
    <t>Purović Esad</t>
  </si>
  <si>
    <t>Ljuljanović Rasim</t>
  </si>
  <si>
    <t>Dedvukaj Prela</t>
  </si>
  <si>
    <t>Camaj Ljuiđ</t>
  </si>
  <si>
    <t>Gojčaj Tone</t>
  </si>
  <si>
    <t>Siništaj Rok</t>
  </si>
  <si>
    <t>Ujkić Nua</t>
  </si>
  <si>
    <t>Đoković Mustafa</t>
  </si>
  <si>
    <t>Gegović Robert</t>
  </si>
  <si>
    <t>Muhir Niković</t>
  </si>
  <si>
    <t>Nikolić Đuro</t>
  </si>
  <si>
    <t>Marković Marjan</t>
  </si>
  <si>
    <t>Purović Jasmin</t>
  </si>
  <si>
    <t>Jovetić Milenko</t>
  </si>
  <si>
    <t>Mugoša Goran</t>
  </si>
  <si>
    <t>Pajović Snežana</t>
  </si>
  <si>
    <t>Dragićević Milorad</t>
  </si>
  <si>
    <t>Mirotić Stanko</t>
  </si>
  <si>
    <t xml:space="preserve">Podgorica </t>
  </si>
  <si>
    <t>Prenkić Igor</t>
  </si>
  <si>
    <t>Peličić Ilija</t>
  </si>
  <si>
    <t>Pešukić Ljiljana</t>
  </si>
  <si>
    <t>Ćetković Milorad</t>
  </si>
  <si>
    <t>Peličić Filip</t>
  </si>
  <si>
    <t>PRENTAŠ SINIŠTAJ</t>
  </si>
  <si>
    <t>LEON GOJCAJ</t>
  </si>
  <si>
    <t>GOJCAJ DJELJOS</t>
  </si>
  <si>
    <t>VATA GOJCAJ</t>
  </si>
  <si>
    <t>NUO GOJCAJ</t>
  </si>
  <si>
    <t>MARA GOJCAJ</t>
  </si>
  <si>
    <t>ROK DJOKA GOJCEVIC</t>
  </si>
  <si>
    <t>LINDON GOJČAJ</t>
  </si>
  <si>
    <t>LIDIJA JUNCAJ</t>
  </si>
  <si>
    <t>ZEF DJONAJ</t>
  </si>
  <si>
    <t>JUNCAJ LJEZA</t>
  </si>
  <si>
    <t>JUNCAJ NREKA</t>
  </si>
  <si>
    <t>Koljčević Viktor</t>
  </si>
  <si>
    <t>Koljčević Sokolj</t>
  </si>
  <si>
    <t>Filja Ivanovic</t>
  </si>
  <si>
    <t>Miranović Nemanja</t>
  </si>
  <si>
    <t>Mugoša Boško</t>
  </si>
  <si>
    <t>Drobnjak Slobodan</t>
  </si>
  <si>
    <t>Mugoša Ilija</t>
  </si>
  <si>
    <t>Terzić Milan</t>
  </si>
  <si>
    <t>Vujotić Željko</t>
  </si>
  <si>
    <t>Mugoša Mirko</t>
  </si>
  <si>
    <t>Ivanovic Radisav</t>
  </si>
  <si>
    <t>Bogicevic Zorica</t>
  </si>
  <si>
    <t>Savovic Zoran</t>
  </si>
  <si>
    <t>Mitrovic Vojislav</t>
  </si>
  <si>
    <t>Djurovic Desanka</t>
  </si>
  <si>
    <t>Jovovic Slobodanka</t>
  </si>
  <si>
    <t>Pavicevic Radisav</t>
  </si>
  <si>
    <t>Karadzic Slavka</t>
  </si>
  <si>
    <t>Matovic Sasa</t>
  </si>
  <si>
    <t>Darinka Brnović</t>
  </si>
  <si>
    <t>Cepic Marina</t>
  </si>
  <si>
    <t>Bajić Sofija</t>
  </si>
  <si>
    <t>Manojlović SlavicaVladan</t>
  </si>
  <si>
    <t>Vraneš Milorad</t>
  </si>
  <si>
    <t>Vraneš Ljubiša</t>
  </si>
  <si>
    <t>Đurović Radomir</t>
  </si>
  <si>
    <t>Gogić Radoje-Zenica</t>
  </si>
  <si>
    <t>Gogić Mihailo</t>
  </si>
  <si>
    <t>Kečina Mikailo</t>
  </si>
  <si>
    <t>Bjeković Milorad</t>
  </si>
  <si>
    <t>Nenadić Dragomir</t>
  </si>
  <si>
    <t>Miličić Mihailo</t>
  </si>
  <si>
    <t>Ljuca Murteza</t>
  </si>
  <si>
    <t>Odović Vlajko</t>
  </si>
  <si>
    <t>Ajanović Sabahudin</t>
  </si>
  <si>
    <t>Ajanović Nusret</t>
  </si>
  <si>
    <t>Ajanović Edin</t>
  </si>
  <si>
    <t>Čuturić Ferid</t>
  </si>
  <si>
    <t>Serdarević Fajko</t>
  </si>
  <si>
    <t>Demirović Alija</t>
  </si>
  <si>
    <t>Knežević Gojko</t>
  </si>
  <si>
    <t>Jović Petar</t>
  </si>
  <si>
    <t xml:space="preserve">Pavlović Vladimir </t>
  </si>
  <si>
    <t>Golubović Perunika</t>
  </si>
  <si>
    <t>Čuturič Muamer</t>
  </si>
  <si>
    <t>Damjanović Milivoje-Panto</t>
  </si>
  <si>
    <t>Gajević Miloica</t>
  </si>
  <si>
    <t>Petrović Boško</t>
  </si>
  <si>
    <t>Đurišić Milijana</t>
  </si>
  <si>
    <t>Muratović Edib</t>
  </si>
  <si>
    <t>Damjanović Radoman</t>
  </si>
  <si>
    <t>Džarić Jovan</t>
  </si>
  <si>
    <t xml:space="preserve">Dragaš Gojko </t>
  </si>
  <si>
    <t>Dragaš Milorad</t>
  </si>
  <si>
    <t>Gogić Radoje-Ljuća</t>
  </si>
  <si>
    <t>Lučić Mikailo</t>
  </si>
  <si>
    <t>Knežević Radoje</t>
  </si>
  <si>
    <t>Vukojičić Dubravko</t>
  </si>
  <si>
    <t>Šljikić Spaso</t>
  </si>
  <si>
    <t>Vujković Milan</t>
  </si>
  <si>
    <t>Popadić Šćepan</t>
  </si>
  <si>
    <t>Gogić Radmila</t>
  </si>
  <si>
    <t>Gogić Živica</t>
  </si>
  <si>
    <t>Vraneš Dragoljub</t>
  </si>
  <si>
    <t>Milić Milivoje</t>
  </si>
  <si>
    <t>Aranitović Marko(Milovan)</t>
  </si>
  <si>
    <t>Delić Selim</t>
  </si>
  <si>
    <t>Golubović Miloje</t>
  </si>
  <si>
    <t>Kapetanović Radenko</t>
  </si>
  <si>
    <t>Kapetanović Milenko</t>
  </si>
  <si>
    <t>Damjanović Milisav</t>
  </si>
  <si>
    <t>Milic Drago</t>
  </si>
  <si>
    <t>Vukovic Milorad</t>
  </si>
  <si>
    <t>Kankaras Velimir</t>
  </si>
  <si>
    <t>Gacevic Branko</t>
  </si>
  <si>
    <t>Sljukic Velizar</t>
  </si>
  <si>
    <t>Sarac Dragisa</t>
  </si>
  <si>
    <t>Joksovic Rajko</t>
  </si>
  <si>
    <t>Joksovic Miodrag</t>
  </si>
  <si>
    <t>Joksovic Masan</t>
  </si>
  <si>
    <t>Kokovic Milka</t>
  </si>
  <si>
    <t>Obrenic Miomir</t>
  </si>
  <si>
    <t>Kocalo Velizar</t>
  </si>
  <si>
    <t>Djakovic Slavoljub</t>
  </si>
  <si>
    <t>Cvijovic Tomislav</t>
  </si>
  <si>
    <t>Cmiljanic Vladeta</t>
  </si>
  <si>
    <t>Cmiljanic Momir</t>
  </si>
  <si>
    <t>Dedeic Dragan</t>
  </si>
  <si>
    <t>Dedeic Dusko</t>
  </si>
  <si>
    <t>Zivkovic Milko</t>
  </si>
  <si>
    <t>Zivkovic Rajko</t>
  </si>
  <si>
    <t>Joksimovic Veroljub</t>
  </si>
  <si>
    <t>Lekovic Jovo</t>
  </si>
  <si>
    <t>Lekovic Jaksa</t>
  </si>
  <si>
    <t>Popovic Predrag</t>
  </si>
  <si>
    <t>Delic Nikola</t>
  </si>
  <si>
    <t>Joksimovic Branko</t>
  </si>
  <si>
    <t>Lekovic Branko</t>
  </si>
  <si>
    <t>Kuveljic Radosav</t>
  </si>
  <si>
    <t>Fustic Rajko</t>
  </si>
  <si>
    <t>Jokic Milan</t>
  </si>
  <si>
    <t>Cindrak Senad</t>
  </si>
  <si>
    <t>Alickovic Feko</t>
  </si>
  <si>
    <t>Ljesnjak Ljubinka</t>
  </si>
  <si>
    <t>Rečević Ljubomirka</t>
  </si>
  <si>
    <t>Mahmutovic Halil</t>
  </si>
  <si>
    <t>Zoronjić Besim</t>
  </si>
  <si>
    <t>Lazović Dejan</t>
  </si>
  <si>
    <t xml:space="preserve">Đalović Miloš </t>
  </si>
  <si>
    <t>Hasanović Rešad</t>
  </si>
  <si>
    <t>Čindrak Elvir</t>
  </si>
  <si>
    <t>Hasković Salih</t>
  </si>
  <si>
    <t>Milićević Žarko</t>
  </si>
  <si>
    <t>Milićević Dragoslav</t>
  </si>
  <si>
    <t>Konatar Radenko</t>
  </si>
  <si>
    <t>Baošić Bajo</t>
  </si>
  <si>
    <t>Bošković Vukomir</t>
  </si>
  <si>
    <t>Mujović Tomica</t>
  </si>
  <si>
    <t>Rabrenović Vido</t>
  </si>
  <si>
    <t>Mučić Senad</t>
  </si>
  <si>
    <t>Mučić Mirsad</t>
  </si>
  <si>
    <t>Hodžić Ekrem</t>
  </si>
  <si>
    <t>Karalić Mensur</t>
  </si>
  <si>
    <t>Mučić Ramo</t>
  </si>
  <si>
    <t>Pilica Sead</t>
  </si>
  <si>
    <t>Lukač Mehmed</t>
  </si>
  <si>
    <t>Čindrak Admir</t>
  </si>
  <si>
    <t>Lukač Mervad</t>
  </si>
  <si>
    <t>Hasković Bešir</t>
  </si>
  <si>
    <t>Hasković Nazif</t>
  </si>
  <si>
    <t>Salković Mersudin</t>
  </si>
  <si>
    <t>Dragaš Željko</t>
  </si>
  <si>
    <t>Delić Kerim</t>
  </si>
  <si>
    <t>Rovčanin Siniša</t>
  </si>
  <si>
    <t>Šljivančanin Zoran</t>
  </si>
  <si>
    <t>Pavićević Željko</t>
  </si>
  <si>
    <t>Andrijević Snežana</t>
  </si>
  <si>
    <t>Radulović Dragan</t>
  </si>
  <si>
    <t>Bojanić Marijana</t>
  </si>
  <si>
    <t>Šaranović Vesna</t>
  </si>
  <si>
    <t>Kalezić Jadranka</t>
  </si>
  <si>
    <t>Obradović Milovan</t>
  </si>
  <si>
    <t>Ćalov Radoš</t>
  </si>
  <si>
    <t>Golubović Natalija</t>
  </si>
  <si>
    <t>Nikač Jelena</t>
  </si>
  <si>
    <t>Petrić Branka</t>
  </si>
  <si>
    <t>Mladenović Željko</t>
  </si>
  <si>
    <t>Katnić Miloš</t>
  </si>
  <si>
    <t>Daković Slavka</t>
  </si>
  <si>
    <t>Batrićević Željko</t>
  </si>
  <si>
    <t>Brajović Momir</t>
  </si>
  <si>
    <t>Zarubica Slavko</t>
  </si>
  <si>
    <t>Saveljić Ratko</t>
  </si>
  <si>
    <t>Bošković Goran</t>
  </si>
  <si>
    <t>Bošković Miroslav</t>
  </si>
  <si>
    <t>Petrušić Dragan</t>
  </si>
  <si>
    <t xml:space="preserve">Dragovic Luka </t>
  </si>
  <si>
    <t xml:space="preserve">Perovic Ivona </t>
  </si>
  <si>
    <t xml:space="preserve">Danilovgrad </t>
  </si>
  <si>
    <t xml:space="preserve">Radulovic Jovan </t>
  </si>
  <si>
    <t>Lakocevic Nada</t>
  </si>
  <si>
    <t>Dedvukaj Fran</t>
  </si>
  <si>
    <t xml:space="preserve">Ujkic Marko </t>
  </si>
  <si>
    <t>Darko Bojovic</t>
  </si>
  <si>
    <t>Biljana Laketic</t>
  </si>
  <si>
    <t>Milutin Jakovljevic</t>
  </si>
  <si>
    <t>Luka Kostic</t>
  </si>
  <si>
    <t>Milan Rocenovic</t>
  </si>
  <si>
    <t xml:space="preserve">Svetozar Markovic </t>
  </si>
  <si>
    <t>Raicevic Dusanka</t>
  </si>
  <si>
    <t>Stanic Radisav</t>
  </si>
  <si>
    <t>Pejovic Stevan</t>
  </si>
  <si>
    <t>Draskovic Dragoljub</t>
  </si>
  <si>
    <t>Boskovic Vuko</t>
  </si>
  <si>
    <t>Medojevic Radosav</t>
  </si>
  <si>
    <t>Nikolić Đuro (za Božović Oliviju)</t>
  </si>
  <si>
    <t>Nikčević Milenko</t>
  </si>
  <si>
    <t>JUNCEVIC ILIR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</si>
</sst>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[$€-2]\ * #,##0.00_-;\-[$€-2]\ * #,##0.00_-;_-[$€-2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5" fillId="0" borderId="0" applyBorder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/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164" fontId="0" fillId="0" borderId="0" xfId="3" applyNumberFormat="1" applyFont="1"/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/>
    <xf numFmtId="0" fontId="7" fillId="2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3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164" fontId="8" fillId="0" borderId="1" xfId="3" applyNumberFormat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164" fontId="7" fillId="0" borderId="1" xfId="0" applyNumberFormat="1" applyFont="1" applyBorder="1"/>
    <xf numFmtId="164" fontId="8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/>
    <xf numFmtId="0" fontId="9" fillId="0" borderId="1" xfId="0" applyFont="1" applyBorder="1"/>
    <xf numFmtId="0" fontId="10" fillId="0" borderId="1" xfId="0" applyFont="1" applyBorder="1"/>
    <xf numFmtId="164" fontId="3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0" xfId="0" applyFont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0" fillId="0" borderId="0" xfId="0" applyFo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1" xfId="4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/>
    </xf>
    <xf numFmtId="3" fontId="7" fillId="0" borderId="1" xfId="4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9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vertical="center"/>
    </xf>
    <xf numFmtId="2" fontId="10" fillId="0" borderId="1" xfId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0" fillId="0" borderId="0" xfId="0" quotePrefix="1" applyAlignment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3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 applyAlignment="1">
      <alignment horizontal="left"/>
    </xf>
    <xf numFmtId="1" fontId="9" fillId="0" borderId="1" xfId="1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2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0" fillId="2" borderId="0" xfId="0" applyFill="1"/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/>
    <xf numFmtId="0" fontId="9" fillId="2" borderId="6" xfId="0" applyFont="1" applyFill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2" xfId="0" applyNumberFormat="1" applyFont="1" applyBorder="1"/>
    <xf numFmtId="49" fontId="7" fillId="0" borderId="4" xfId="0" applyNumberFormat="1" applyFont="1" applyBorder="1"/>
    <xf numFmtId="0" fontId="9" fillId="0" borderId="3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center"/>
    </xf>
    <xf numFmtId="164" fontId="7" fillId="0" borderId="1" xfId="3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9" fillId="0" borderId="4" xfId="0" applyFont="1" applyBorder="1" applyAlignment="1"/>
    <xf numFmtId="0" fontId="9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10" fillId="0" borderId="1" xfId="2" applyNumberFormat="1" applyFont="1" applyFill="1" applyBorder="1" applyAlignment="1">
      <alignment horizontal="left"/>
    </xf>
    <xf numFmtId="0" fontId="10" fillId="0" borderId="1" xfId="2" applyNumberFormat="1" applyFont="1" applyFill="1" applyBorder="1" applyAlignment="1">
      <alignment horizontal="center"/>
    </xf>
    <xf numFmtId="0" fontId="10" fillId="0" borderId="1" xfId="2" applyNumberFormat="1" applyFont="1" applyFill="1" applyBorder="1" applyAlignment="1"/>
    <xf numFmtId="164" fontId="10" fillId="0" borderId="1" xfId="2" applyNumberFormat="1" applyFont="1" applyFill="1" applyBorder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9" fillId="0" borderId="6" xfId="0" applyFont="1" applyBorder="1"/>
    <xf numFmtId="2" fontId="9" fillId="0" borderId="1" xfId="0" applyNumberFormat="1" applyFont="1" applyFill="1" applyBorder="1"/>
    <xf numFmtId="0" fontId="9" fillId="0" borderId="11" xfId="0" applyFont="1" applyBorder="1"/>
    <xf numFmtId="0" fontId="10" fillId="0" borderId="3" xfId="1" applyFont="1" applyFill="1" applyBorder="1" applyAlignment="1">
      <alignment horizontal="left"/>
    </xf>
    <xf numFmtId="0" fontId="10" fillId="0" borderId="12" xfId="1" applyFont="1" applyFill="1" applyBorder="1" applyAlignment="1">
      <alignment horizontal="left"/>
    </xf>
    <xf numFmtId="0" fontId="10" fillId="0" borderId="4" xfId="1" applyFont="1" applyFill="1" applyBorder="1" applyAlignment="1">
      <alignment horizontal="left"/>
    </xf>
    <xf numFmtId="2" fontId="10" fillId="0" borderId="4" xfId="1" applyNumberFormat="1" applyFont="1" applyFill="1" applyBorder="1" applyAlignment="1">
      <alignment horizontal="right"/>
    </xf>
    <xf numFmtId="2" fontId="9" fillId="0" borderId="1" xfId="0" applyNumberFormat="1" applyFont="1" applyBorder="1" applyAlignment="1">
      <alignment wrapText="1"/>
    </xf>
    <xf numFmtId="0" fontId="10" fillId="0" borderId="13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2" fontId="9" fillId="0" borderId="4" xfId="0" applyNumberFormat="1" applyFont="1" applyFill="1" applyBorder="1"/>
    <xf numFmtId="2" fontId="9" fillId="0" borderId="4" xfId="0" applyNumberFormat="1" applyFont="1" applyBorder="1" applyAlignment="1">
      <alignment wrapText="1"/>
    </xf>
    <xf numFmtId="2" fontId="9" fillId="0" borderId="1" xfId="0" applyNumberFormat="1" applyFont="1" applyBorder="1" applyAlignment="1">
      <alignment horizontal="right"/>
    </xf>
    <xf numFmtId="2" fontId="9" fillId="0" borderId="1" xfId="0" applyNumberFormat="1" applyFont="1" applyBorder="1"/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left"/>
    </xf>
    <xf numFmtId="0" fontId="10" fillId="0" borderId="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2" fontId="9" fillId="0" borderId="2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7" fillId="2" borderId="1" xfId="0" applyNumberFormat="1" applyFont="1" applyFill="1" applyBorder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</cellXfs>
  <cellStyles count="5">
    <cellStyle name="Comma" xfId="4" builtinId="3"/>
    <cellStyle name="Currency" xfId="3" builtinId="4"/>
    <cellStyle name="Excel Built-in Normal" xfId="2"/>
    <cellStyle name="Normal" xfId="0" builtinId="0"/>
    <cellStyle name="Normal_Sheet1" xfId="1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ljekare%20jun/RM%20Komerc%20Otkup%20mlijeka%20JU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 2020"/>
      <sheetName val="Sheet1"/>
      <sheetName val="Sheet2"/>
    </sheetNames>
    <sheetDataSet>
      <sheetData sheetId="0"/>
      <sheetData sheetId="1">
        <row r="2">
          <cell r="A2" t="str">
            <v>Aničić Brane</v>
          </cell>
        </row>
        <row r="3">
          <cell r="A3" t="str">
            <v>Bajčeta Gojka</v>
          </cell>
        </row>
        <row r="4">
          <cell r="A4" t="str">
            <v>Bajčeta Spasoje</v>
          </cell>
        </row>
        <row r="5">
          <cell r="A5" t="str">
            <v>Bajčeta Sreten</v>
          </cell>
        </row>
        <row r="6">
          <cell r="A6" t="str">
            <v>Bajčetić Vuk</v>
          </cell>
        </row>
        <row r="7">
          <cell r="A7" t="str">
            <v>Beljkaš Miloje</v>
          </cell>
        </row>
        <row r="8">
          <cell r="A8" t="str">
            <v>Beljkaš Radomir</v>
          </cell>
        </row>
        <row r="9">
          <cell r="A9" t="str">
            <v>Beljkaš Ratomir</v>
          </cell>
        </row>
        <row r="10">
          <cell r="A10" t="str">
            <v>Bobić Dragoljub</v>
          </cell>
        </row>
        <row r="11">
          <cell r="A11" t="str">
            <v>Buišić Zorica</v>
          </cell>
        </row>
        <row r="12">
          <cell r="A12" t="str">
            <v>Cupara Miladin</v>
          </cell>
        </row>
        <row r="13">
          <cell r="A13" t="str">
            <v>Čamdžić Biljana</v>
          </cell>
        </row>
        <row r="14">
          <cell r="A14" t="str">
            <v>Čolović Radinka</v>
          </cell>
        </row>
        <row r="15">
          <cell r="A15" t="str">
            <v>Ćuzović Milenko</v>
          </cell>
        </row>
        <row r="16">
          <cell r="A16" t="str">
            <v>Ćuzović Svetlana</v>
          </cell>
        </row>
        <row r="17">
          <cell r="A17" t="str">
            <v>Ćuzoviić Momčilo</v>
          </cell>
        </row>
        <row r="18">
          <cell r="A18" t="str">
            <v>Dajević Miloje</v>
          </cell>
        </row>
        <row r="19">
          <cell r="A19" t="str">
            <v>Dajević Radivoje</v>
          </cell>
        </row>
        <row r="20">
          <cell r="A20" t="str">
            <v>Damjanović Radomir</v>
          </cell>
        </row>
        <row r="21">
          <cell r="A21" t="str">
            <v>Damjanović Velimir</v>
          </cell>
        </row>
        <row r="22">
          <cell r="A22" t="str">
            <v>Demirović Alija</v>
          </cell>
        </row>
        <row r="23">
          <cell r="A23" t="str">
            <v>Despotović Đorđije</v>
          </cell>
        </row>
        <row r="24">
          <cell r="A24" t="str">
            <v>Despotović Gojko</v>
          </cell>
        </row>
        <row r="25">
          <cell r="A25" t="str">
            <v>Despotović Ljubinko</v>
          </cell>
        </row>
        <row r="26">
          <cell r="A26" t="str">
            <v>Despotović Milko</v>
          </cell>
        </row>
        <row r="27">
          <cell r="A27" t="str">
            <v>Despotović Milojka</v>
          </cell>
        </row>
        <row r="28">
          <cell r="A28" t="str">
            <v>Despotović Novica</v>
          </cell>
        </row>
        <row r="29">
          <cell r="A29" t="str">
            <v>Despotović Sajo</v>
          </cell>
        </row>
        <row r="30">
          <cell r="A30" t="str">
            <v>Dragaš Miodrag</v>
          </cell>
        </row>
        <row r="31">
          <cell r="A31" t="str">
            <v>Drobnjak Dušan</v>
          </cell>
        </row>
        <row r="32">
          <cell r="A32" t="str">
            <v>Drobnjak Ivanka</v>
          </cell>
        </row>
        <row r="33">
          <cell r="A33" t="str">
            <v>Drobnjak Milenko</v>
          </cell>
        </row>
        <row r="34">
          <cell r="A34" t="str">
            <v>Drobnjak Rada</v>
          </cell>
        </row>
        <row r="35">
          <cell r="A35" t="str">
            <v>Dujović Biljana</v>
          </cell>
        </row>
        <row r="36">
          <cell r="A36" t="str">
            <v>Dujović Željko</v>
          </cell>
        </row>
        <row r="37">
          <cell r="A37" t="str">
            <v>Đenisijević Radoman</v>
          </cell>
        </row>
        <row r="38">
          <cell r="A38" t="str">
            <v>Đondović Božidar</v>
          </cell>
        </row>
        <row r="39">
          <cell r="A39" t="str">
            <v>Đondović Dobrilo</v>
          </cell>
        </row>
        <row r="40">
          <cell r="A40" t="str">
            <v>Đondović Dragica</v>
          </cell>
        </row>
        <row r="41">
          <cell r="A41" t="str">
            <v>Đondović Ljubomir</v>
          </cell>
        </row>
        <row r="42">
          <cell r="A42" t="str">
            <v>Đondović Radoman</v>
          </cell>
        </row>
        <row r="43">
          <cell r="A43" t="str">
            <v>Đuković Darko</v>
          </cell>
        </row>
        <row r="44">
          <cell r="A44" t="str">
            <v>Đuković Radmilo</v>
          </cell>
        </row>
        <row r="45">
          <cell r="A45" t="str">
            <v>Đurović Milanko</v>
          </cell>
        </row>
        <row r="46">
          <cell r="A46" t="str">
            <v>Đurović Miloš</v>
          </cell>
        </row>
        <row r="47">
          <cell r="A47" t="str">
            <v>Đurović Rajko</v>
          </cell>
        </row>
        <row r="48">
          <cell r="A48" t="str">
            <v>Đurović Vidoje</v>
          </cell>
        </row>
        <row r="49">
          <cell r="A49" t="str">
            <v>Gogić Miloje</v>
          </cell>
        </row>
        <row r="50">
          <cell r="A50" t="str">
            <v>Gogić Rada</v>
          </cell>
        </row>
        <row r="51">
          <cell r="A51" t="str">
            <v>Gogić Radmila</v>
          </cell>
        </row>
        <row r="52">
          <cell r="A52" t="str">
            <v>Gogić Rajko</v>
          </cell>
        </row>
        <row r="53">
          <cell r="A53" t="str">
            <v>Gogić Slavka</v>
          </cell>
        </row>
        <row r="54">
          <cell r="A54" t="str">
            <v>Gogić Vladimir</v>
          </cell>
        </row>
        <row r="55">
          <cell r="A55" t="str">
            <v>Gogić Željko</v>
          </cell>
        </row>
        <row r="56">
          <cell r="A56" t="str">
            <v>Grbović Mirko</v>
          </cell>
        </row>
        <row r="57">
          <cell r="A57" t="str">
            <v>Grbović Vladimir</v>
          </cell>
        </row>
        <row r="58">
          <cell r="A58" t="str">
            <v>Grujičić Milena</v>
          </cell>
        </row>
        <row r="59">
          <cell r="A59" t="str">
            <v>Grujičić Mladen</v>
          </cell>
        </row>
        <row r="60">
          <cell r="A60" t="str">
            <v>Grujičić Predrag</v>
          </cell>
        </row>
        <row r="61">
          <cell r="A61" t="str">
            <v>Grujičić Radinka</v>
          </cell>
        </row>
        <row r="62">
          <cell r="A62" t="str">
            <v>Grujičić Živan</v>
          </cell>
        </row>
        <row r="63">
          <cell r="A63" t="str">
            <v>Gvozdenović Mara</v>
          </cell>
        </row>
        <row r="64">
          <cell r="A64" t="str">
            <v>Imširović Igbala</v>
          </cell>
        </row>
        <row r="65">
          <cell r="A65" t="str">
            <v>Ječmenica Milijana</v>
          </cell>
        </row>
        <row r="66">
          <cell r="A66" t="str">
            <v>Joknić Dragoslav</v>
          </cell>
        </row>
        <row r="67">
          <cell r="A67" t="str">
            <v>Joknić Luka</v>
          </cell>
        </row>
        <row r="68">
          <cell r="A68" t="str">
            <v>Joksović Miladin</v>
          </cell>
        </row>
        <row r="69">
          <cell r="A69" t="str">
            <v>Kamberović Milorad</v>
          </cell>
        </row>
        <row r="70">
          <cell r="A70" t="str">
            <v>Kamberović Mlađen</v>
          </cell>
        </row>
        <row r="71">
          <cell r="A71" t="str">
            <v>Kamberović Ratomir</v>
          </cell>
        </row>
        <row r="72">
          <cell r="A72" t="str">
            <v>Karakaš Alija</v>
          </cell>
        </row>
        <row r="73">
          <cell r="A73" t="str">
            <v>Kezić Srđan</v>
          </cell>
        </row>
        <row r="74">
          <cell r="A74" t="str">
            <v>Knežević Gojko</v>
          </cell>
        </row>
        <row r="75">
          <cell r="A75" t="str">
            <v>Knežević Milka</v>
          </cell>
        </row>
        <row r="76">
          <cell r="A76" t="str">
            <v>Koružić Milun</v>
          </cell>
        </row>
        <row r="77">
          <cell r="A77" t="str">
            <v>Kuburović Zagorka</v>
          </cell>
        </row>
        <row r="78">
          <cell r="A78" t="str">
            <v>Kušljević Vukola</v>
          </cell>
        </row>
        <row r="79">
          <cell r="A79" t="str">
            <v>Lacmanović Ivanka</v>
          </cell>
        </row>
        <row r="80">
          <cell r="A80" t="str">
            <v>Lacmanović Nebojša</v>
          </cell>
        </row>
        <row r="81">
          <cell r="A81" t="str">
            <v>Laketić Zdravko</v>
          </cell>
        </row>
        <row r="82">
          <cell r="A82" t="str">
            <v>Laković Dragiša</v>
          </cell>
        </row>
        <row r="83">
          <cell r="A83" t="str">
            <v>Lasica Milutin</v>
          </cell>
        </row>
        <row r="84">
          <cell r="A84" t="str">
            <v>Lazarević Jovo</v>
          </cell>
        </row>
        <row r="85">
          <cell r="A85" t="str">
            <v>Lončar Darko</v>
          </cell>
        </row>
        <row r="86">
          <cell r="A86" t="str">
            <v>Lončar Dragan</v>
          </cell>
        </row>
        <row r="87">
          <cell r="A87" t="str">
            <v>Lončar Veselin</v>
          </cell>
        </row>
        <row r="88">
          <cell r="A88" t="str">
            <v>Lončarević Milenko</v>
          </cell>
        </row>
        <row r="89">
          <cell r="A89" t="str">
            <v>Matović Desanka</v>
          </cell>
        </row>
        <row r="90">
          <cell r="A90" t="str">
            <v>Matović Vlade</v>
          </cell>
        </row>
        <row r="91">
          <cell r="A91" t="str">
            <v>Mijatović Gordana</v>
          </cell>
        </row>
        <row r="92">
          <cell r="A92" t="str">
            <v>Mijatović Krstina</v>
          </cell>
        </row>
        <row r="93">
          <cell r="A93" t="str">
            <v>Mijatović Ljubisav</v>
          </cell>
        </row>
        <row r="94">
          <cell r="A94" t="str">
            <v>Mijatović Radojica</v>
          </cell>
        </row>
        <row r="95">
          <cell r="A95" t="str">
            <v>Mijatović Radoman</v>
          </cell>
        </row>
        <row r="96">
          <cell r="A96" t="str">
            <v>Mijatović Ratomir</v>
          </cell>
        </row>
        <row r="97">
          <cell r="A97" t="str">
            <v>Mijatović Tadomir</v>
          </cell>
        </row>
        <row r="98">
          <cell r="A98" t="str">
            <v>Mijatović Vukajlo</v>
          </cell>
        </row>
        <row r="99">
          <cell r="A99" t="str">
            <v>Mijatović Žarko</v>
          </cell>
        </row>
        <row r="100">
          <cell r="A100" t="str">
            <v>Milan Leonid Colić</v>
          </cell>
        </row>
        <row r="101">
          <cell r="A101" t="str">
            <v>Miletić Milorad</v>
          </cell>
        </row>
        <row r="102">
          <cell r="A102" t="str">
            <v>Novović Božidar</v>
          </cell>
        </row>
        <row r="103">
          <cell r="A103" t="str">
            <v>Popadić Ivan</v>
          </cell>
        </row>
        <row r="104">
          <cell r="A104" t="str">
            <v>Popadić Milovan</v>
          </cell>
        </row>
        <row r="105">
          <cell r="A105" t="str">
            <v>Popadić Mitar</v>
          </cell>
        </row>
        <row r="106">
          <cell r="A106" t="str">
            <v>Popadić Obrad</v>
          </cell>
        </row>
        <row r="107">
          <cell r="A107" t="str">
            <v>Popadić Vojka</v>
          </cell>
        </row>
        <row r="108">
          <cell r="A108" t="str">
            <v>Popadić Zoran</v>
          </cell>
        </row>
        <row r="109">
          <cell r="A109" t="str">
            <v>Potpara Dragomir</v>
          </cell>
        </row>
        <row r="110">
          <cell r="A110" t="str">
            <v>Purić Duško</v>
          </cell>
        </row>
        <row r="111">
          <cell r="A111" t="str">
            <v>Purić Ivan</v>
          </cell>
        </row>
        <row r="112">
          <cell r="A112" t="str">
            <v>Rabrenović Jovan</v>
          </cell>
        </row>
        <row r="113">
          <cell r="A113" t="str">
            <v>Ristanović Ljubko</v>
          </cell>
        </row>
        <row r="114">
          <cell r="A114" t="str">
            <v>Savić Dragoje</v>
          </cell>
        </row>
        <row r="115">
          <cell r="A115" t="str">
            <v>Soković Dragoljub</v>
          </cell>
        </row>
        <row r="116">
          <cell r="A116" t="str">
            <v>Soković Radomir</v>
          </cell>
        </row>
        <row r="117">
          <cell r="A117" t="str">
            <v>Stanić Golub</v>
          </cell>
        </row>
        <row r="118">
          <cell r="A118" t="str">
            <v>Stanić Radoslav</v>
          </cell>
        </row>
        <row r="119">
          <cell r="A119" t="str">
            <v>Starčević Spasenija</v>
          </cell>
        </row>
        <row r="120">
          <cell r="A120" t="str">
            <v>Svrkota  Milko</v>
          </cell>
        </row>
        <row r="121">
          <cell r="A121" t="str">
            <v>Svrkota Darko</v>
          </cell>
        </row>
        <row r="122">
          <cell r="A122" t="str">
            <v>Tanjević Filip</v>
          </cell>
        </row>
        <row r="123">
          <cell r="A123" t="str">
            <v>Terzić Miladin</v>
          </cell>
        </row>
        <row r="124">
          <cell r="A124" t="str">
            <v>Tošić Miladinka</v>
          </cell>
        </row>
        <row r="125">
          <cell r="A125" t="str">
            <v>Unković Mile</v>
          </cell>
        </row>
        <row r="126">
          <cell r="A126" t="str">
            <v>Unković Zorica</v>
          </cell>
        </row>
        <row r="127">
          <cell r="A127" t="str">
            <v>Vraneš Božidarka</v>
          </cell>
        </row>
        <row r="128">
          <cell r="A128" t="str">
            <v>Vraneš Božo</v>
          </cell>
        </row>
        <row r="129">
          <cell r="A129" t="str">
            <v>Vraneš Dobrinka</v>
          </cell>
        </row>
        <row r="130">
          <cell r="A130" t="str">
            <v>Vraneš Ljiljana</v>
          </cell>
        </row>
        <row r="131">
          <cell r="A131" t="str">
            <v>Vraneš Miodrag</v>
          </cell>
        </row>
        <row r="132">
          <cell r="A132" t="str">
            <v>Vučetić Miladin</v>
          </cell>
        </row>
        <row r="133">
          <cell r="A133" t="str">
            <v>Vučetić Momčilo</v>
          </cell>
        </row>
        <row r="134">
          <cell r="A134" t="str">
            <v>Vuković Milan</v>
          </cell>
        </row>
        <row r="135">
          <cell r="A135" t="str">
            <v>Vuković Nada</v>
          </cell>
        </row>
        <row r="136">
          <cell r="A136" t="str">
            <v>Vuković Radomir</v>
          </cell>
        </row>
        <row r="137">
          <cell r="A137" t="str">
            <v>Vuković Slaviša</v>
          </cell>
        </row>
        <row r="138">
          <cell r="A138" t="str">
            <v>Zečević Momo</v>
          </cell>
        </row>
        <row r="139">
          <cell r="A139" t="str">
            <v>Zindović Anđelko</v>
          </cell>
        </row>
        <row r="140">
          <cell r="A140" t="str">
            <v>Zindović Simo</v>
          </cell>
        </row>
        <row r="141">
          <cell r="A141" t="str">
            <v>Zindović Slavko</v>
          </cell>
        </row>
        <row r="142">
          <cell r="A142" t="str">
            <v>Zindović Velibor</v>
          </cell>
        </row>
        <row r="143">
          <cell r="A143" t="str">
            <v>Živković Rajko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4"/>
  <sheetViews>
    <sheetView workbookViewId="0">
      <selection activeCell="O20" sqref="O20"/>
    </sheetView>
  </sheetViews>
  <sheetFormatPr defaultRowHeight="15" x14ac:dyDescent="0.25"/>
  <cols>
    <col min="1" max="1" width="6.7109375" style="1" customWidth="1"/>
    <col min="2" max="2" width="24.5703125" customWidth="1"/>
    <col min="3" max="3" width="7.85546875" style="21" bestFit="1" customWidth="1"/>
    <col min="4" max="4" width="9.5703125" style="21" bestFit="1" customWidth="1"/>
    <col min="5" max="7" width="7.5703125" style="21" bestFit="1" customWidth="1"/>
    <col min="8" max="8" width="12" style="1" bestFit="1" customWidth="1"/>
    <col min="9" max="9" width="14.7109375" customWidth="1"/>
  </cols>
  <sheetData>
    <row r="3" spans="1:9" ht="15" customHeight="1" x14ac:dyDescent="0.25">
      <c r="A3" s="194" t="s">
        <v>35</v>
      </c>
      <c r="B3" s="194"/>
      <c r="C3" s="194"/>
      <c r="D3" s="194"/>
      <c r="E3" s="194"/>
      <c r="F3" s="194"/>
      <c r="G3" s="194"/>
      <c r="H3" s="194"/>
      <c r="I3" s="194"/>
    </row>
    <row r="4" spans="1:9" ht="29.25" customHeight="1" x14ac:dyDescent="0.25">
      <c r="A4" s="194"/>
      <c r="B4" s="194"/>
      <c r="C4" s="194"/>
      <c r="D4" s="194"/>
      <c r="E4" s="194"/>
      <c r="F4" s="194"/>
      <c r="G4" s="194"/>
      <c r="H4" s="194"/>
      <c r="I4" s="194"/>
    </row>
    <row r="5" spans="1:9" ht="45" customHeight="1" x14ac:dyDescent="0.25">
      <c r="A5" s="67" t="s">
        <v>0</v>
      </c>
      <c r="B5" s="68" t="s">
        <v>1</v>
      </c>
      <c r="C5" s="105" t="s">
        <v>2</v>
      </c>
      <c r="D5" s="104" t="s">
        <v>3</v>
      </c>
      <c r="E5" s="104">
        <v>0.01</v>
      </c>
      <c r="F5" s="104">
        <v>0.06</v>
      </c>
      <c r="G5" s="104">
        <v>0.04</v>
      </c>
      <c r="H5" s="14" t="s">
        <v>27</v>
      </c>
      <c r="I5" s="14" t="s">
        <v>5</v>
      </c>
    </row>
    <row r="6" spans="1:9" ht="15.75" x14ac:dyDescent="0.25">
      <c r="A6" s="56">
        <v>1</v>
      </c>
      <c r="B6" s="5" t="s">
        <v>646</v>
      </c>
      <c r="C6" s="22" t="s">
        <v>11</v>
      </c>
      <c r="D6" s="8">
        <v>404</v>
      </c>
      <c r="E6" s="8" t="s">
        <v>680</v>
      </c>
      <c r="F6" s="8">
        <v>404</v>
      </c>
      <c r="G6" s="8">
        <v>404</v>
      </c>
      <c r="H6" s="44">
        <v>40.4</v>
      </c>
      <c r="I6" s="29">
        <f>H6-2.2</f>
        <v>38.199999999999996</v>
      </c>
    </row>
    <row r="7" spans="1:9" ht="15.75" x14ac:dyDescent="0.25">
      <c r="A7" s="8">
        <v>2</v>
      </c>
      <c r="B7" s="5" t="s">
        <v>647</v>
      </c>
      <c r="C7" s="22" t="s">
        <v>11</v>
      </c>
      <c r="D7" s="8">
        <v>928</v>
      </c>
      <c r="E7" s="8" t="s">
        <v>680</v>
      </c>
      <c r="F7" s="8">
        <v>928</v>
      </c>
      <c r="G7" s="8"/>
      <c r="H7" s="44">
        <v>55.68</v>
      </c>
      <c r="I7" s="29">
        <f t="shared" ref="I7:I69" si="0">H7-2.2</f>
        <v>53.48</v>
      </c>
    </row>
    <row r="8" spans="1:9" ht="15.75" x14ac:dyDescent="0.25">
      <c r="A8" s="56">
        <v>3</v>
      </c>
      <c r="B8" s="5" t="s">
        <v>648</v>
      </c>
      <c r="C8" s="22" t="s">
        <v>11</v>
      </c>
      <c r="D8" s="8">
        <v>1370</v>
      </c>
      <c r="E8" s="8" t="s">
        <v>680</v>
      </c>
      <c r="F8" s="8">
        <v>1370</v>
      </c>
      <c r="G8" s="8">
        <v>1370</v>
      </c>
      <c r="H8" s="44">
        <v>137</v>
      </c>
      <c r="I8" s="29">
        <f t="shared" si="0"/>
        <v>134.80000000000001</v>
      </c>
    </row>
    <row r="9" spans="1:9" ht="15.75" x14ac:dyDescent="0.25">
      <c r="A9" s="8">
        <v>4</v>
      </c>
      <c r="B9" s="5" t="s">
        <v>649</v>
      </c>
      <c r="C9" s="22" t="s">
        <v>11</v>
      </c>
      <c r="D9" s="8">
        <v>3090.5</v>
      </c>
      <c r="E9" s="8" t="s">
        <v>680</v>
      </c>
      <c r="F9" s="8">
        <v>1613</v>
      </c>
      <c r="G9" s="8">
        <v>1613</v>
      </c>
      <c r="H9" s="44">
        <v>161.30000000000001</v>
      </c>
      <c r="I9" s="29">
        <f t="shared" si="0"/>
        <v>159.10000000000002</v>
      </c>
    </row>
    <row r="10" spans="1:9" ht="15.75" x14ac:dyDescent="0.25">
      <c r="A10" s="56">
        <v>5</v>
      </c>
      <c r="B10" s="53" t="s">
        <v>650</v>
      </c>
      <c r="C10" s="24" t="s">
        <v>11</v>
      </c>
      <c r="D10" s="86">
        <v>548</v>
      </c>
      <c r="E10" s="86" t="s">
        <v>680</v>
      </c>
      <c r="F10" s="90">
        <v>297</v>
      </c>
      <c r="G10" s="86"/>
      <c r="H10" s="44">
        <v>17.82</v>
      </c>
      <c r="I10" s="29">
        <f t="shared" si="0"/>
        <v>15.620000000000001</v>
      </c>
    </row>
    <row r="11" spans="1:9" ht="15.75" x14ac:dyDescent="0.25">
      <c r="A11" s="8">
        <v>6</v>
      </c>
      <c r="B11" s="53" t="s">
        <v>651</v>
      </c>
      <c r="C11" s="24" t="s">
        <v>11</v>
      </c>
      <c r="D11" s="86">
        <v>1117</v>
      </c>
      <c r="E11" s="86" t="s">
        <v>680</v>
      </c>
      <c r="F11" s="90">
        <v>1117</v>
      </c>
      <c r="G11" s="86">
        <v>1117</v>
      </c>
      <c r="H11" s="44">
        <v>111.69999999999999</v>
      </c>
      <c r="I11" s="29">
        <f t="shared" si="0"/>
        <v>109.49999999999999</v>
      </c>
    </row>
    <row r="12" spans="1:9" ht="15.75" x14ac:dyDescent="0.25">
      <c r="A12" s="56">
        <v>7</v>
      </c>
      <c r="B12" s="53" t="s">
        <v>652</v>
      </c>
      <c r="C12" s="24" t="s">
        <v>11</v>
      </c>
      <c r="D12" s="86">
        <v>1947</v>
      </c>
      <c r="E12" s="86" t="s">
        <v>680</v>
      </c>
      <c r="F12" s="90">
        <v>1947</v>
      </c>
      <c r="G12" s="86">
        <v>1947</v>
      </c>
      <c r="H12" s="44">
        <v>194.7</v>
      </c>
      <c r="I12" s="29">
        <f t="shared" si="0"/>
        <v>192.5</v>
      </c>
    </row>
    <row r="13" spans="1:9" ht="15.75" x14ac:dyDescent="0.25">
      <c r="A13" s="8">
        <v>8</v>
      </c>
      <c r="B13" s="69" t="s">
        <v>653</v>
      </c>
      <c r="C13" s="24" t="s">
        <v>11</v>
      </c>
      <c r="D13" s="86">
        <v>923</v>
      </c>
      <c r="E13" s="86" t="s">
        <v>680</v>
      </c>
      <c r="F13" s="90">
        <v>923</v>
      </c>
      <c r="G13" s="86">
        <v>923</v>
      </c>
      <c r="H13" s="44">
        <v>92.3</v>
      </c>
      <c r="I13" s="29">
        <f t="shared" si="0"/>
        <v>90.1</v>
      </c>
    </row>
    <row r="14" spans="1:9" ht="15.75" x14ac:dyDescent="0.25">
      <c r="A14" s="56">
        <v>9</v>
      </c>
      <c r="B14" s="69" t="s">
        <v>654</v>
      </c>
      <c r="C14" s="24" t="s">
        <v>11</v>
      </c>
      <c r="D14" s="86">
        <v>693.5</v>
      </c>
      <c r="E14" s="86" t="s">
        <v>680</v>
      </c>
      <c r="F14" s="90">
        <v>320</v>
      </c>
      <c r="G14" s="86">
        <v>320</v>
      </c>
      <c r="H14" s="44">
        <v>32</v>
      </c>
      <c r="I14" s="29">
        <f t="shared" si="0"/>
        <v>29.8</v>
      </c>
    </row>
    <row r="15" spans="1:9" ht="15.75" x14ac:dyDescent="0.25">
      <c r="A15" s="8">
        <v>10</v>
      </c>
      <c r="B15" s="69" t="s">
        <v>655</v>
      </c>
      <c r="C15" s="24" t="s">
        <v>11</v>
      </c>
      <c r="D15" s="86">
        <v>986</v>
      </c>
      <c r="E15" s="86" t="s">
        <v>680</v>
      </c>
      <c r="F15" s="90">
        <v>479</v>
      </c>
      <c r="G15" s="86">
        <v>479</v>
      </c>
      <c r="H15" s="44">
        <v>47.9</v>
      </c>
      <c r="I15" s="29">
        <f t="shared" si="0"/>
        <v>45.699999999999996</v>
      </c>
    </row>
    <row r="16" spans="1:9" ht="15.75" x14ac:dyDescent="0.25">
      <c r="A16" s="56">
        <v>11</v>
      </c>
      <c r="B16" s="69" t="s">
        <v>656</v>
      </c>
      <c r="C16" s="24" t="s">
        <v>11</v>
      </c>
      <c r="D16" s="86">
        <v>2091</v>
      </c>
      <c r="E16" s="86" t="s">
        <v>680</v>
      </c>
      <c r="F16" s="90">
        <v>2091</v>
      </c>
      <c r="G16" s="86">
        <v>2091</v>
      </c>
      <c r="H16" s="44">
        <v>209.1</v>
      </c>
      <c r="I16" s="29">
        <f t="shared" si="0"/>
        <v>206.9</v>
      </c>
    </row>
    <row r="17" spans="1:9" ht="15.75" x14ac:dyDescent="0.25">
      <c r="A17" s="8">
        <v>12</v>
      </c>
      <c r="B17" s="69" t="s">
        <v>657</v>
      </c>
      <c r="C17" s="24" t="s">
        <v>11</v>
      </c>
      <c r="D17" s="86">
        <v>6556</v>
      </c>
      <c r="E17" s="86">
        <v>1556</v>
      </c>
      <c r="F17" s="90">
        <v>6556</v>
      </c>
      <c r="G17" s="86">
        <v>6556</v>
      </c>
      <c r="H17" s="44">
        <v>671.16</v>
      </c>
      <c r="I17" s="29">
        <f t="shared" si="0"/>
        <v>668.95999999999992</v>
      </c>
    </row>
    <row r="18" spans="1:9" ht="15.75" x14ac:dyDescent="0.25">
      <c r="A18" s="56">
        <v>13</v>
      </c>
      <c r="B18" s="69" t="s">
        <v>658</v>
      </c>
      <c r="C18" s="24" t="s">
        <v>11</v>
      </c>
      <c r="D18" s="86">
        <v>994</v>
      </c>
      <c r="E18" s="86" t="s">
        <v>680</v>
      </c>
      <c r="F18" s="90">
        <v>437</v>
      </c>
      <c r="G18" s="86">
        <v>437</v>
      </c>
      <c r="H18" s="44">
        <v>43.7</v>
      </c>
      <c r="I18" s="29">
        <f t="shared" si="0"/>
        <v>41.5</v>
      </c>
    </row>
    <row r="19" spans="1:9" ht="15.75" x14ac:dyDescent="0.25">
      <c r="A19" s="8">
        <v>14</v>
      </c>
      <c r="B19" s="69" t="s">
        <v>659</v>
      </c>
      <c r="C19" s="24" t="s">
        <v>11</v>
      </c>
      <c r="D19" s="86">
        <v>3090.5</v>
      </c>
      <c r="E19" s="86" t="s">
        <v>680</v>
      </c>
      <c r="F19" s="90">
        <v>1613</v>
      </c>
      <c r="G19" s="86">
        <v>1613</v>
      </c>
      <c r="H19" s="44">
        <v>161.30000000000001</v>
      </c>
      <c r="I19" s="29">
        <f t="shared" si="0"/>
        <v>159.10000000000002</v>
      </c>
    </row>
    <row r="20" spans="1:9" s="85" customFormat="1" ht="15.75" x14ac:dyDescent="0.25">
      <c r="A20" s="56">
        <v>15</v>
      </c>
      <c r="B20" s="69" t="s">
        <v>660</v>
      </c>
      <c r="C20" s="24" t="s">
        <v>11</v>
      </c>
      <c r="D20" s="86">
        <v>1098</v>
      </c>
      <c r="E20" s="86" t="s">
        <v>680</v>
      </c>
      <c r="F20" s="90">
        <v>533</v>
      </c>
      <c r="G20" s="86">
        <v>533</v>
      </c>
      <c r="H20" s="44">
        <v>53.3</v>
      </c>
      <c r="I20" s="29">
        <f t="shared" si="0"/>
        <v>51.099999999999994</v>
      </c>
    </row>
    <row r="21" spans="1:9" ht="15.75" x14ac:dyDescent="0.25">
      <c r="A21" s="8">
        <v>16</v>
      </c>
      <c r="B21" s="69" t="s">
        <v>661</v>
      </c>
      <c r="C21" s="24" t="s">
        <v>11</v>
      </c>
      <c r="D21" s="86">
        <v>644.5</v>
      </c>
      <c r="E21" s="86" t="s">
        <v>680</v>
      </c>
      <c r="F21" s="90">
        <v>644.5</v>
      </c>
      <c r="G21" s="86">
        <v>644.5</v>
      </c>
      <c r="H21" s="44">
        <v>64.45</v>
      </c>
      <c r="I21" s="29">
        <f t="shared" si="0"/>
        <v>62.25</v>
      </c>
    </row>
    <row r="22" spans="1:9" ht="15.75" x14ac:dyDescent="0.25">
      <c r="A22" s="56">
        <v>17</v>
      </c>
      <c r="B22" s="69" t="s">
        <v>662</v>
      </c>
      <c r="C22" s="24" t="s">
        <v>11</v>
      </c>
      <c r="D22" s="86">
        <v>2073</v>
      </c>
      <c r="E22" s="86" t="s">
        <v>680</v>
      </c>
      <c r="F22" s="90">
        <v>2073</v>
      </c>
      <c r="G22" s="86">
        <v>2073</v>
      </c>
      <c r="H22" s="44">
        <v>207.3</v>
      </c>
      <c r="I22" s="29">
        <f t="shared" si="0"/>
        <v>205.10000000000002</v>
      </c>
    </row>
    <row r="23" spans="1:9" ht="15.75" x14ac:dyDescent="0.25">
      <c r="A23" s="8">
        <v>18</v>
      </c>
      <c r="B23" s="69" t="s">
        <v>663</v>
      </c>
      <c r="C23" s="24" t="s">
        <v>11</v>
      </c>
      <c r="D23" s="86">
        <v>2280</v>
      </c>
      <c r="E23" s="86" t="s">
        <v>680</v>
      </c>
      <c r="F23" s="90">
        <v>1016.5</v>
      </c>
      <c r="G23" s="86">
        <v>1016.5</v>
      </c>
      <c r="H23" s="44">
        <v>101.65</v>
      </c>
      <c r="I23" s="29">
        <f t="shared" si="0"/>
        <v>99.45</v>
      </c>
    </row>
    <row r="24" spans="1:9" ht="15.75" x14ac:dyDescent="0.25">
      <c r="A24" s="56">
        <v>19</v>
      </c>
      <c r="B24" s="69" t="s">
        <v>664</v>
      </c>
      <c r="C24" s="24" t="s">
        <v>11</v>
      </c>
      <c r="D24" s="86">
        <v>1368</v>
      </c>
      <c r="E24" s="86" t="s">
        <v>680</v>
      </c>
      <c r="F24" s="90">
        <v>1368</v>
      </c>
      <c r="G24" s="86">
        <v>1368</v>
      </c>
      <c r="H24" s="44">
        <v>136.80000000000001</v>
      </c>
      <c r="I24" s="29">
        <f t="shared" si="0"/>
        <v>134.60000000000002</v>
      </c>
    </row>
    <row r="25" spans="1:9" ht="15.75" x14ac:dyDescent="0.25">
      <c r="A25" s="8">
        <v>20</v>
      </c>
      <c r="B25" s="69" t="s">
        <v>665</v>
      </c>
      <c r="C25" s="24" t="s">
        <v>11</v>
      </c>
      <c r="D25" s="86">
        <v>1704.5</v>
      </c>
      <c r="E25" s="86" t="s">
        <v>680</v>
      </c>
      <c r="F25" s="90">
        <v>1704.5</v>
      </c>
      <c r="G25" s="86">
        <v>1704.5</v>
      </c>
      <c r="H25" s="44">
        <v>170.45</v>
      </c>
      <c r="I25" s="29">
        <f t="shared" si="0"/>
        <v>168.25</v>
      </c>
    </row>
    <row r="26" spans="1:9" ht="15.75" x14ac:dyDescent="0.25">
      <c r="A26" s="56">
        <v>21</v>
      </c>
      <c r="B26" s="69" t="s">
        <v>666</v>
      </c>
      <c r="C26" s="24" t="s">
        <v>11</v>
      </c>
      <c r="D26" s="86">
        <v>524</v>
      </c>
      <c r="E26" s="86" t="s">
        <v>680</v>
      </c>
      <c r="F26" s="90">
        <v>188</v>
      </c>
      <c r="G26" s="86">
        <v>188</v>
      </c>
      <c r="H26" s="44">
        <v>18.8</v>
      </c>
      <c r="I26" s="29">
        <f t="shared" si="0"/>
        <v>16.600000000000001</v>
      </c>
    </row>
    <row r="27" spans="1:9" ht="15.75" x14ac:dyDescent="0.25">
      <c r="A27" s="8">
        <v>22</v>
      </c>
      <c r="B27" s="69" t="s">
        <v>667</v>
      </c>
      <c r="C27" s="24" t="s">
        <v>11</v>
      </c>
      <c r="D27" s="86">
        <v>1221</v>
      </c>
      <c r="E27" s="86" t="s">
        <v>680</v>
      </c>
      <c r="F27" s="90">
        <v>1221</v>
      </c>
      <c r="G27" s="86">
        <v>1221</v>
      </c>
      <c r="H27" s="44">
        <v>122.1</v>
      </c>
      <c r="I27" s="29">
        <f t="shared" si="0"/>
        <v>119.89999999999999</v>
      </c>
    </row>
    <row r="28" spans="1:9" ht="15.75" x14ac:dyDescent="0.25">
      <c r="A28" s="56">
        <v>23</v>
      </c>
      <c r="B28" s="69" t="s">
        <v>668</v>
      </c>
      <c r="C28" s="24" t="s">
        <v>11</v>
      </c>
      <c r="D28" s="86">
        <v>441.5</v>
      </c>
      <c r="E28" s="86" t="s">
        <v>680</v>
      </c>
      <c r="F28" s="90">
        <v>441.5</v>
      </c>
      <c r="G28" s="86"/>
      <c r="H28" s="44">
        <v>26.49</v>
      </c>
      <c r="I28" s="29">
        <f t="shared" si="0"/>
        <v>24.29</v>
      </c>
    </row>
    <row r="29" spans="1:9" ht="15.75" x14ac:dyDescent="0.25">
      <c r="A29" s="8">
        <v>24</v>
      </c>
      <c r="B29" s="69" t="s">
        <v>669</v>
      </c>
      <c r="C29" s="24" t="s">
        <v>11</v>
      </c>
      <c r="D29" s="93">
        <v>776.5</v>
      </c>
      <c r="E29" s="86" t="s">
        <v>680</v>
      </c>
      <c r="F29" s="90">
        <v>776.5</v>
      </c>
      <c r="G29" s="86">
        <v>776.5</v>
      </c>
      <c r="H29" s="44">
        <v>77.650000000000006</v>
      </c>
      <c r="I29" s="29">
        <f t="shared" si="0"/>
        <v>75.45</v>
      </c>
    </row>
    <row r="30" spans="1:9" ht="15.75" x14ac:dyDescent="0.25">
      <c r="A30" s="56">
        <v>25</v>
      </c>
      <c r="B30" s="112" t="s">
        <v>670</v>
      </c>
      <c r="C30" s="24" t="s">
        <v>11</v>
      </c>
      <c r="D30" s="111">
        <v>1698</v>
      </c>
      <c r="E30" s="111" t="s">
        <v>680</v>
      </c>
      <c r="F30" s="111">
        <v>1698</v>
      </c>
      <c r="G30" s="111">
        <v>1698</v>
      </c>
      <c r="H30" s="113">
        <v>169.8</v>
      </c>
      <c r="I30" s="29">
        <f t="shared" si="0"/>
        <v>167.60000000000002</v>
      </c>
    </row>
    <row r="31" spans="1:9" ht="15.75" x14ac:dyDescent="0.25">
      <c r="A31" s="8">
        <v>26</v>
      </c>
      <c r="B31" s="114" t="s">
        <v>671</v>
      </c>
      <c r="C31" s="24" t="s">
        <v>11</v>
      </c>
      <c r="D31" s="111">
        <v>3500</v>
      </c>
      <c r="E31" s="115" t="s">
        <v>680</v>
      </c>
      <c r="F31" s="111">
        <v>3500</v>
      </c>
      <c r="G31" s="111">
        <v>3500</v>
      </c>
      <c r="H31" s="113">
        <v>350</v>
      </c>
      <c r="I31" s="29">
        <f t="shared" si="0"/>
        <v>347.8</v>
      </c>
    </row>
    <row r="32" spans="1:9" ht="15.75" x14ac:dyDescent="0.25">
      <c r="A32" s="56">
        <v>27</v>
      </c>
      <c r="B32" s="114" t="s">
        <v>672</v>
      </c>
      <c r="C32" s="24" t="s">
        <v>11</v>
      </c>
      <c r="D32" s="111">
        <v>1059</v>
      </c>
      <c r="E32" s="115" t="s">
        <v>680</v>
      </c>
      <c r="F32" s="111">
        <v>1059</v>
      </c>
      <c r="G32" s="111">
        <v>1059</v>
      </c>
      <c r="H32" s="113">
        <v>105.9</v>
      </c>
      <c r="I32" s="29">
        <f t="shared" si="0"/>
        <v>103.7</v>
      </c>
    </row>
    <row r="33" spans="1:9" ht="15.75" x14ac:dyDescent="0.25">
      <c r="A33" s="8">
        <v>28</v>
      </c>
      <c r="B33" s="114" t="s">
        <v>673</v>
      </c>
      <c r="C33" s="24" t="s">
        <v>11</v>
      </c>
      <c r="D33" s="111">
        <v>1908.5</v>
      </c>
      <c r="E33" s="115" t="s">
        <v>680</v>
      </c>
      <c r="F33" s="111">
        <v>1908.5</v>
      </c>
      <c r="G33" s="111">
        <v>1908.5</v>
      </c>
      <c r="H33" s="113">
        <v>190.85</v>
      </c>
      <c r="I33" s="29">
        <f t="shared" si="0"/>
        <v>188.65</v>
      </c>
    </row>
    <row r="34" spans="1:9" ht="15.75" x14ac:dyDescent="0.25">
      <c r="A34" s="56">
        <v>29</v>
      </c>
      <c r="B34" s="114" t="s">
        <v>674</v>
      </c>
      <c r="C34" s="24" t="s">
        <v>11</v>
      </c>
      <c r="D34" s="111">
        <v>1330.5</v>
      </c>
      <c r="E34" s="115" t="s">
        <v>680</v>
      </c>
      <c r="F34" s="111">
        <v>1330.5</v>
      </c>
      <c r="G34" s="111">
        <v>1330.5</v>
      </c>
      <c r="H34" s="113">
        <v>133.05000000000001</v>
      </c>
      <c r="I34" s="29">
        <f t="shared" si="0"/>
        <v>130.85000000000002</v>
      </c>
    </row>
    <row r="35" spans="1:9" ht="15.75" x14ac:dyDescent="0.25">
      <c r="A35" s="8">
        <v>30</v>
      </c>
      <c r="B35" s="114" t="s">
        <v>675</v>
      </c>
      <c r="C35" s="24" t="s">
        <v>11</v>
      </c>
      <c r="D35" s="111">
        <v>987.5</v>
      </c>
      <c r="E35" s="115" t="s">
        <v>680</v>
      </c>
      <c r="F35" s="111">
        <v>987.5</v>
      </c>
      <c r="G35" s="111">
        <v>489</v>
      </c>
      <c r="H35" s="113">
        <v>78.81</v>
      </c>
      <c r="I35" s="29">
        <f t="shared" si="0"/>
        <v>76.61</v>
      </c>
    </row>
    <row r="36" spans="1:9" ht="15.75" x14ac:dyDescent="0.25">
      <c r="A36" s="56">
        <v>31</v>
      </c>
      <c r="B36" s="114" t="s">
        <v>676</v>
      </c>
      <c r="C36" s="24" t="s">
        <v>11</v>
      </c>
      <c r="D36" s="111">
        <v>1470</v>
      </c>
      <c r="E36" s="115" t="s">
        <v>680</v>
      </c>
      <c r="F36" s="111">
        <v>1470</v>
      </c>
      <c r="G36" s="111"/>
      <c r="H36" s="113">
        <v>88.2</v>
      </c>
      <c r="I36" s="29">
        <f t="shared" si="0"/>
        <v>86</v>
      </c>
    </row>
    <row r="37" spans="1:9" ht="15.75" x14ac:dyDescent="0.25">
      <c r="A37" s="8">
        <v>32</v>
      </c>
      <c r="B37" s="114" t="s">
        <v>677</v>
      </c>
      <c r="C37" s="24" t="s">
        <v>11</v>
      </c>
      <c r="D37" s="111">
        <v>2219.5</v>
      </c>
      <c r="E37" s="115" t="s">
        <v>680</v>
      </c>
      <c r="F37" s="111">
        <v>2219.5</v>
      </c>
      <c r="G37" s="111">
        <v>2219.5</v>
      </c>
      <c r="H37" s="113">
        <v>221.95</v>
      </c>
      <c r="I37" s="29">
        <f t="shared" si="0"/>
        <v>219.75</v>
      </c>
    </row>
    <row r="38" spans="1:9" ht="15.75" x14ac:dyDescent="0.25">
      <c r="A38" s="56">
        <v>33</v>
      </c>
      <c r="B38" s="114" t="s">
        <v>678</v>
      </c>
      <c r="C38" s="24" t="s">
        <v>11</v>
      </c>
      <c r="D38" s="111">
        <v>475</v>
      </c>
      <c r="E38" s="115" t="s">
        <v>680</v>
      </c>
      <c r="F38" s="111">
        <v>475</v>
      </c>
      <c r="G38" s="111">
        <v>475</v>
      </c>
      <c r="H38" s="113">
        <v>47.5</v>
      </c>
      <c r="I38" s="29">
        <f t="shared" si="0"/>
        <v>45.3</v>
      </c>
    </row>
    <row r="39" spans="1:9" ht="15.75" x14ac:dyDescent="0.25">
      <c r="A39" s="8">
        <v>34</v>
      </c>
      <c r="B39" s="52" t="s">
        <v>679</v>
      </c>
      <c r="C39" s="24" t="s">
        <v>11</v>
      </c>
      <c r="D39" s="111">
        <v>1147.5</v>
      </c>
      <c r="E39" s="115" t="s">
        <v>680</v>
      </c>
      <c r="F39" s="111">
        <v>1147.5</v>
      </c>
      <c r="G39" s="111">
        <v>1147.5</v>
      </c>
      <c r="H39" s="113">
        <v>114.75</v>
      </c>
      <c r="I39" s="29">
        <f t="shared" si="0"/>
        <v>112.55</v>
      </c>
    </row>
    <row r="40" spans="1:9" ht="15.75" x14ac:dyDescent="0.25">
      <c r="A40" s="56">
        <v>35</v>
      </c>
      <c r="B40" s="114" t="s">
        <v>748</v>
      </c>
      <c r="C40" s="111" t="s">
        <v>11</v>
      </c>
      <c r="D40" s="111">
        <v>467</v>
      </c>
      <c r="E40" s="111"/>
      <c r="F40" s="111">
        <v>467</v>
      </c>
      <c r="G40" s="111">
        <v>467</v>
      </c>
      <c r="H40" s="162">
        <f>F40*0.06+G40*0.04</f>
        <v>46.7</v>
      </c>
      <c r="I40" s="29">
        <f t="shared" si="0"/>
        <v>44.5</v>
      </c>
    </row>
    <row r="41" spans="1:9" ht="15.75" x14ac:dyDescent="0.25">
      <c r="A41" s="8">
        <v>36</v>
      </c>
      <c r="B41" s="114" t="s">
        <v>749</v>
      </c>
      <c r="C41" s="111" t="s">
        <v>11</v>
      </c>
      <c r="D41" s="111">
        <v>703</v>
      </c>
      <c r="E41" s="115"/>
      <c r="F41" s="111">
        <v>703</v>
      </c>
      <c r="G41" s="111">
        <v>325</v>
      </c>
      <c r="H41" s="162">
        <f t="shared" ref="H41:H89" si="1">F41*0.06+G41*0.04</f>
        <v>55.18</v>
      </c>
      <c r="I41" s="29">
        <f t="shared" si="0"/>
        <v>52.98</v>
      </c>
    </row>
    <row r="42" spans="1:9" ht="15.75" x14ac:dyDescent="0.25">
      <c r="A42" s="56">
        <v>37</v>
      </c>
      <c r="B42" s="114" t="s">
        <v>750</v>
      </c>
      <c r="C42" s="111" t="s">
        <v>11</v>
      </c>
      <c r="D42" s="111">
        <v>672</v>
      </c>
      <c r="E42" s="115"/>
      <c r="F42" s="111">
        <v>672</v>
      </c>
      <c r="G42" s="111">
        <v>672</v>
      </c>
      <c r="H42" s="162">
        <f t="shared" si="1"/>
        <v>67.2</v>
      </c>
      <c r="I42" s="29">
        <f t="shared" si="0"/>
        <v>65</v>
      </c>
    </row>
    <row r="43" spans="1:9" ht="15.75" x14ac:dyDescent="0.25">
      <c r="A43" s="8">
        <v>38</v>
      </c>
      <c r="B43" s="114" t="s">
        <v>751</v>
      </c>
      <c r="C43" s="111" t="s">
        <v>11</v>
      </c>
      <c r="D43" s="111">
        <v>400</v>
      </c>
      <c r="E43" s="115"/>
      <c r="F43" s="111">
        <v>400</v>
      </c>
      <c r="G43" s="111">
        <v>163</v>
      </c>
      <c r="H43" s="162">
        <f t="shared" si="1"/>
        <v>30.52</v>
      </c>
      <c r="I43" s="29">
        <f t="shared" si="0"/>
        <v>28.32</v>
      </c>
    </row>
    <row r="44" spans="1:9" ht="15.75" x14ac:dyDescent="0.25">
      <c r="A44" s="56">
        <v>39</v>
      </c>
      <c r="B44" s="114" t="s">
        <v>752</v>
      </c>
      <c r="C44" s="111" t="s">
        <v>11</v>
      </c>
      <c r="D44" s="111">
        <v>502</v>
      </c>
      <c r="E44" s="115"/>
      <c r="F44" s="111">
        <v>502</v>
      </c>
      <c r="G44" s="111">
        <v>203</v>
      </c>
      <c r="H44" s="162">
        <f t="shared" si="1"/>
        <v>38.239999999999995</v>
      </c>
      <c r="I44" s="29">
        <f t="shared" si="0"/>
        <v>36.039999999999992</v>
      </c>
    </row>
    <row r="45" spans="1:9" ht="15.75" x14ac:dyDescent="0.25">
      <c r="A45" s="8">
        <v>40</v>
      </c>
      <c r="B45" s="114" t="s">
        <v>753</v>
      </c>
      <c r="C45" s="111" t="s">
        <v>11</v>
      </c>
      <c r="D45" s="111">
        <v>400</v>
      </c>
      <c r="E45" s="115"/>
      <c r="F45" s="111">
        <v>400</v>
      </c>
      <c r="G45" s="111">
        <v>400</v>
      </c>
      <c r="H45" s="162">
        <f t="shared" si="1"/>
        <v>40</v>
      </c>
      <c r="I45" s="29">
        <f t="shared" si="0"/>
        <v>37.799999999999997</v>
      </c>
    </row>
    <row r="46" spans="1:9" ht="15.75" x14ac:dyDescent="0.25">
      <c r="A46" s="56">
        <v>41</v>
      </c>
      <c r="B46" s="114" t="s">
        <v>754</v>
      </c>
      <c r="C46" s="111" t="s">
        <v>11</v>
      </c>
      <c r="D46" s="111">
        <v>502</v>
      </c>
      <c r="E46" s="115"/>
      <c r="F46" s="111">
        <v>502</v>
      </c>
      <c r="G46" s="111">
        <v>502</v>
      </c>
      <c r="H46" s="162">
        <f t="shared" si="1"/>
        <v>50.2</v>
      </c>
      <c r="I46" s="29">
        <f t="shared" si="0"/>
        <v>48</v>
      </c>
    </row>
    <row r="47" spans="1:9" ht="15.75" x14ac:dyDescent="0.25">
      <c r="A47" s="8">
        <v>42</v>
      </c>
      <c r="B47" s="114" t="s">
        <v>755</v>
      </c>
      <c r="C47" s="111" t="s">
        <v>11</v>
      </c>
      <c r="D47" s="111">
        <v>896</v>
      </c>
      <c r="E47" s="115"/>
      <c r="F47" s="111">
        <v>896</v>
      </c>
      <c r="G47" s="111">
        <v>896</v>
      </c>
      <c r="H47" s="162">
        <f t="shared" si="1"/>
        <v>89.6</v>
      </c>
      <c r="I47" s="29">
        <f t="shared" si="0"/>
        <v>87.399999999999991</v>
      </c>
    </row>
    <row r="48" spans="1:9" ht="15.75" x14ac:dyDescent="0.25">
      <c r="A48" s="56">
        <v>43</v>
      </c>
      <c r="B48" s="114" t="s">
        <v>756</v>
      </c>
      <c r="C48" s="111" t="s">
        <v>11</v>
      </c>
      <c r="D48" s="111">
        <v>1604</v>
      </c>
      <c r="E48" s="115"/>
      <c r="F48" s="111">
        <v>1230</v>
      </c>
      <c r="G48" s="111">
        <v>831</v>
      </c>
      <c r="H48" s="162">
        <f t="shared" si="1"/>
        <v>107.03999999999999</v>
      </c>
      <c r="I48" s="29">
        <f>H48-4.4</f>
        <v>102.63999999999999</v>
      </c>
    </row>
    <row r="49" spans="1:9" ht="15.75" x14ac:dyDescent="0.25">
      <c r="A49" s="8">
        <v>44</v>
      </c>
      <c r="B49" s="114" t="s">
        <v>757</v>
      </c>
      <c r="C49" s="111" t="s">
        <v>11</v>
      </c>
      <c r="D49" s="111">
        <v>400</v>
      </c>
      <c r="E49" s="115"/>
      <c r="F49" s="111">
        <v>400</v>
      </c>
      <c r="G49" s="111">
        <v>400</v>
      </c>
      <c r="H49" s="162">
        <f t="shared" si="1"/>
        <v>40</v>
      </c>
      <c r="I49" s="29">
        <f t="shared" si="0"/>
        <v>37.799999999999997</v>
      </c>
    </row>
    <row r="50" spans="1:9" ht="15.75" x14ac:dyDescent="0.25">
      <c r="A50" s="56">
        <v>45</v>
      </c>
      <c r="B50" s="52" t="s">
        <v>758</v>
      </c>
      <c r="C50" s="111" t="s">
        <v>11</v>
      </c>
      <c r="D50" s="111">
        <v>400</v>
      </c>
      <c r="E50" s="115"/>
      <c r="F50" s="111">
        <v>400</v>
      </c>
      <c r="G50" s="111">
        <v>400</v>
      </c>
      <c r="H50" s="162">
        <f t="shared" si="1"/>
        <v>40</v>
      </c>
      <c r="I50" s="29">
        <f t="shared" si="0"/>
        <v>37.799999999999997</v>
      </c>
    </row>
    <row r="51" spans="1:9" ht="15.75" x14ac:dyDescent="0.25">
      <c r="A51" s="8">
        <v>46</v>
      </c>
      <c r="B51" s="114" t="s">
        <v>759</v>
      </c>
      <c r="C51" s="111" t="s">
        <v>11</v>
      </c>
      <c r="D51" s="111">
        <v>400</v>
      </c>
      <c r="E51" s="115"/>
      <c r="F51" s="111">
        <v>400</v>
      </c>
      <c r="G51" s="111">
        <v>400</v>
      </c>
      <c r="H51" s="162">
        <f t="shared" si="1"/>
        <v>40</v>
      </c>
      <c r="I51" s="29">
        <f t="shared" si="0"/>
        <v>37.799999999999997</v>
      </c>
    </row>
    <row r="52" spans="1:9" ht="15.75" x14ac:dyDescent="0.25">
      <c r="A52" s="56">
        <v>47</v>
      </c>
      <c r="B52" s="114" t="s">
        <v>760</v>
      </c>
      <c r="C52" s="111" t="s">
        <v>11</v>
      </c>
      <c r="D52" s="111">
        <v>400</v>
      </c>
      <c r="E52" s="115"/>
      <c r="F52" s="111">
        <v>400</v>
      </c>
      <c r="G52" s="111">
        <v>400</v>
      </c>
      <c r="H52" s="162">
        <f t="shared" si="1"/>
        <v>40</v>
      </c>
      <c r="I52" s="29">
        <f t="shared" si="0"/>
        <v>37.799999999999997</v>
      </c>
    </row>
    <row r="53" spans="1:9" ht="15.75" x14ac:dyDescent="0.25">
      <c r="A53" s="8">
        <v>48</v>
      </c>
      <c r="B53" s="52" t="s">
        <v>761</v>
      </c>
      <c r="C53" s="111" t="s">
        <v>11</v>
      </c>
      <c r="D53" s="111">
        <v>780</v>
      </c>
      <c r="E53" s="115"/>
      <c r="F53" s="111">
        <v>780</v>
      </c>
      <c r="G53" s="111">
        <v>780</v>
      </c>
      <c r="H53" s="162">
        <f t="shared" si="1"/>
        <v>78</v>
      </c>
      <c r="I53" s="29">
        <f t="shared" si="0"/>
        <v>75.8</v>
      </c>
    </row>
    <row r="54" spans="1:9" ht="15.75" x14ac:dyDescent="0.25">
      <c r="A54" s="56">
        <v>49</v>
      </c>
      <c r="B54" s="114" t="s">
        <v>762</v>
      </c>
      <c r="C54" s="111" t="s">
        <v>11</v>
      </c>
      <c r="D54" s="111">
        <v>665</v>
      </c>
      <c r="E54" s="115"/>
      <c r="F54" s="111">
        <v>665</v>
      </c>
      <c r="G54" s="111">
        <v>665</v>
      </c>
      <c r="H54" s="162">
        <f t="shared" si="1"/>
        <v>66.5</v>
      </c>
      <c r="I54" s="29">
        <f t="shared" si="0"/>
        <v>64.3</v>
      </c>
    </row>
    <row r="55" spans="1:9" ht="15.75" x14ac:dyDescent="0.25">
      <c r="A55" s="8">
        <v>50</v>
      </c>
      <c r="B55" s="114" t="s">
        <v>763</v>
      </c>
      <c r="C55" s="111" t="s">
        <v>11</v>
      </c>
      <c r="D55" s="111">
        <v>400</v>
      </c>
      <c r="E55" s="111"/>
      <c r="F55" s="111">
        <v>400</v>
      </c>
      <c r="G55" s="111">
        <v>400</v>
      </c>
      <c r="H55" s="162">
        <f t="shared" si="1"/>
        <v>40</v>
      </c>
      <c r="I55" s="29">
        <f t="shared" si="0"/>
        <v>37.799999999999997</v>
      </c>
    </row>
    <row r="56" spans="1:9" ht="15.75" x14ac:dyDescent="0.25">
      <c r="A56" s="56">
        <v>51</v>
      </c>
      <c r="B56" s="114" t="s">
        <v>764</v>
      </c>
      <c r="C56" s="111" t="s">
        <v>11</v>
      </c>
      <c r="D56" s="111">
        <v>1084</v>
      </c>
      <c r="E56" s="115"/>
      <c r="F56" s="111">
        <v>1084</v>
      </c>
      <c r="G56" s="111">
        <v>1084</v>
      </c>
      <c r="H56" s="162">
        <f t="shared" si="1"/>
        <v>108.39999999999999</v>
      </c>
      <c r="I56" s="29">
        <f t="shared" si="0"/>
        <v>106.19999999999999</v>
      </c>
    </row>
    <row r="57" spans="1:9" ht="15.75" x14ac:dyDescent="0.25">
      <c r="A57" s="8">
        <v>52</v>
      </c>
      <c r="B57" s="52" t="s">
        <v>765</v>
      </c>
      <c r="C57" s="111" t="s">
        <v>11</v>
      </c>
      <c r="D57" s="111">
        <v>720</v>
      </c>
      <c r="E57" s="115"/>
      <c r="F57" s="111">
        <v>720</v>
      </c>
      <c r="G57" s="111">
        <v>430</v>
      </c>
      <c r="H57" s="162">
        <f t="shared" si="1"/>
        <v>60.399999999999991</v>
      </c>
      <c r="I57" s="29">
        <f t="shared" si="0"/>
        <v>58.199999999999989</v>
      </c>
    </row>
    <row r="58" spans="1:9" ht="15.75" x14ac:dyDescent="0.25">
      <c r="A58" s="56">
        <v>53</v>
      </c>
      <c r="B58" s="114" t="s">
        <v>766</v>
      </c>
      <c r="C58" s="111" t="s">
        <v>11</v>
      </c>
      <c r="D58" s="111">
        <v>400</v>
      </c>
      <c r="E58" s="111"/>
      <c r="F58" s="111">
        <v>400</v>
      </c>
      <c r="G58" s="111">
        <v>400</v>
      </c>
      <c r="H58" s="162">
        <f t="shared" si="1"/>
        <v>40</v>
      </c>
      <c r="I58" s="29">
        <f t="shared" si="0"/>
        <v>37.799999999999997</v>
      </c>
    </row>
    <row r="59" spans="1:9" ht="15.75" x14ac:dyDescent="0.25">
      <c r="A59" s="8">
        <v>54</v>
      </c>
      <c r="B59" s="114" t="s">
        <v>767</v>
      </c>
      <c r="C59" s="111" t="s">
        <v>11</v>
      </c>
      <c r="D59" s="111">
        <v>400</v>
      </c>
      <c r="E59" s="111"/>
      <c r="F59" s="111">
        <v>309</v>
      </c>
      <c r="G59" s="111">
        <v>309</v>
      </c>
      <c r="H59" s="162">
        <f t="shared" si="1"/>
        <v>30.9</v>
      </c>
      <c r="I59" s="29">
        <f t="shared" si="0"/>
        <v>28.7</v>
      </c>
    </row>
    <row r="60" spans="1:9" ht="15.75" x14ac:dyDescent="0.25">
      <c r="A60" s="56">
        <v>55</v>
      </c>
      <c r="B60" s="52" t="s">
        <v>768</v>
      </c>
      <c r="C60" s="111" t="s">
        <v>11</v>
      </c>
      <c r="D60" s="111">
        <v>414</v>
      </c>
      <c r="E60" s="111"/>
      <c r="F60" s="111">
        <v>414</v>
      </c>
      <c r="G60" s="111">
        <v>414</v>
      </c>
      <c r="H60" s="162">
        <f t="shared" si="1"/>
        <v>41.4</v>
      </c>
      <c r="I60" s="29">
        <f t="shared" si="0"/>
        <v>39.199999999999996</v>
      </c>
    </row>
    <row r="61" spans="1:9" ht="15.75" x14ac:dyDescent="0.25">
      <c r="A61" s="8">
        <v>56</v>
      </c>
      <c r="B61" s="114" t="s">
        <v>769</v>
      </c>
      <c r="C61" s="111" t="s">
        <v>11</v>
      </c>
      <c r="D61" s="111">
        <v>599</v>
      </c>
      <c r="E61" s="111"/>
      <c r="F61" s="111">
        <v>599</v>
      </c>
      <c r="G61" s="111">
        <v>599</v>
      </c>
      <c r="H61" s="162">
        <f t="shared" si="1"/>
        <v>59.9</v>
      </c>
      <c r="I61" s="29">
        <f t="shared" si="0"/>
        <v>57.699999999999996</v>
      </c>
    </row>
    <row r="62" spans="1:9" ht="15.75" x14ac:dyDescent="0.25">
      <c r="A62" s="56">
        <v>57</v>
      </c>
      <c r="B62" s="114" t="s">
        <v>770</v>
      </c>
      <c r="C62" s="111" t="s">
        <v>11</v>
      </c>
      <c r="D62" s="111">
        <v>400</v>
      </c>
      <c r="E62" s="111"/>
      <c r="F62" s="111">
        <v>290</v>
      </c>
      <c r="G62" s="111">
        <v>290</v>
      </c>
      <c r="H62" s="162">
        <f t="shared" si="1"/>
        <v>29</v>
      </c>
      <c r="I62" s="29">
        <f t="shared" si="0"/>
        <v>26.8</v>
      </c>
    </row>
    <row r="63" spans="1:9" ht="15.75" x14ac:dyDescent="0.25">
      <c r="A63" s="8">
        <v>58</v>
      </c>
      <c r="B63" s="114" t="s">
        <v>771</v>
      </c>
      <c r="C63" s="111" t="s">
        <v>11</v>
      </c>
      <c r="D63" s="111">
        <v>545</v>
      </c>
      <c r="E63" s="111"/>
      <c r="F63" s="111">
        <v>545</v>
      </c>
      <c r="G63" s="111">
        <v>545</v>
      </c>
      <c r="H63" s="162">
        <f t="shared" si="1"/>
        <v>54.5</v>
      </c>
      <c r="I63" s="29">
        <f t="shared" si="0"/>
        <v>52.3</v>
      </c>
    </row>
    <row r="64" spans="1:9" ht="15.75" x14ac:dyDescent="0.25">
      <c r="A64" s="56">
        <v>59</v>
      </c>
      <c r="B64" s="114" t="s">
        <v>772</v>
      </c>
      <c r="C64" s="111" t="s">
        <v>11</v>
      </c>
      <c r="D64" s="111">
        <v>768</v>
      </c>
      <c r="E64" s="111"/>
      <c r="F64" s="111">
        <v>768</v>
      </c>
      <c r="G64" s="111">
        <v>768</v>
      </c>
      <c r="H64" s="162">
        <f t="shared" si="1"/>
        <v>76.8</v>
      </c>
      <c r="I64" s="29">
        <f t="shared" si="0"/>
        <v>74.599999999999994</v>
      </c>
    </row>
    <row r="65" spans="1:9" ht="15.75" x14ac:dyDescent="0.25">
      <c r="A65" s="8">
        <v>60</v>
      </c>
      <c r="B65" s="114" t="s">
        <v>773</v>
      </c>
      <c r="C65" s="111" t="s">
        <v>11</v>
      </c>
      <c r="D65" s="111">
        <v>402</v>
      </c>
      <c r="E65" s="111"/>
      <c r="F65" s="111">
        <v>402</v>
      </c>
      <c r="G65" s="111">
        <v>402</v>
      </c>
      <c r="H65" s="162">
        <f t="shared" si="1"/>
        <v>40.200000000000003</v>
      </c>
      <c r="I65" s="29">
        <f t="shared" si="0"/>
        <v>38</v>
      </c>
    </row>
    <row r="66" spans="1:9" ht="15.75" x14ac:dyDescent="0.25">
      <c r="A66" s="56">
        <v>61</v>
      </c>
      <c r="B66" s="114" t="s">
        <v>774</v>
      </c>
      <c r="C66" s="111" t="s">
        <v>11</v>
      </c>
      <c r="D66" s="111">
        <v>608</v>
      </c>
      <c r="E66" s="111"/>
      <c r="F66" s="111">
        <v>608</v>
      </c>
      <c r="G66" s="111">
        <v>608</v>
      </c>
      <c r="H66" s="162">
        <f t="shared" si="1"/>
        <v>60.8</v>
      </c>
      <c r="I66" s="29">
        <f t="shared" si="0"/>
        <v>58.599999999999994</v>
      </c>
    </row>
    <row r="67" spans="1:9" ht="15.75" x14ac:dyDescent="0.25">
      <c r="A67" s="8">
        <v>62</v>
      </c>
      <c r="B67" s="114" t="s">
        <v>775</v>
      </c>
      <c r="C67" s="111" t="s">
        <v>11</v>
      </c>
      <c r="D67" s="111">
        <v>740</v>
      </c>
      <c r="E67" s="111"/>
      <c r="F67" s="111">
        <v>740</v>
      </c>
      <c r="G67" s="111">
        <v>740</v>
      </c>
      <c r="H67" s="162">
        <f t="shared" si="1"/>
        <v>74</v>
      </c>
      <c r="I67" s="29">
        <f t="shared" si="0"/>
        <v>71.8</v>
      </c>
    </row>
    <row r="68" spans="1:9" ht="15.75" x14ac:dyDescent="0.25">
      <c r="A68" s="56">
        <v>63</v>
      </c>
      <c r="B68" s="114" t="s">
        <v>776</v>
      </c>
      <c r="C68" s="111" t="s">
        <v>11</v>
      </c>
      <c r="D68" s="111">
        <v>400</v>
      </c>
      <c r="E68" s="111"/>
      <c r="F68" s="111">
        <v>400</v>
      </c>
      <c r="G68" s="111">
        <v>400</v>
      </c>
      <c r="H68" s="162">
        <f t="shared" si="1"/>
        <v>40</v>
      </c>
      <c r="I68" s="29">
        <f t="shared" si="0"/>
        <v>37.799999999999997</v>
      </c>
    </row>
    <row r="69" spans="1:9" ht="15.75" x14ac:dyDescent="0.25">
      <c r="A69" s="8">
        <v>64</v>
      </c>
      <c r="B69" s="114" t="s">
        <v>777</v>
      </c>
      <c r="C69" s="111" t="s">
        <v>11</v>
      </c>
      <c r="D69" s="111">
        <v>1449</v>
      </c>
      <c r="E69" s="111"/>
      <c r="F69" s="111">
        <v>1449</v>
      </c>
      <c r="G69" s="111">
        <v>1449</v>
      </c>
      <c r="H69" s="162">
        <f t="shared" si="1"/>
        <v>144.9</v>
      </c>
      <c r="I69" s="29">
        <f t="shared" si="0"/>
        <v>142.70000000000002</v>
      </c>
    </row>
    <row r="70" spans="1:9" ht="15.75" x14ac:dyDescent="0.25">
      <c r="A70" s="56">
        <v>65</v>
      </c>
      <c r="B70" s="114" t="s">
        <v>778</v>
      </c>
      <c r="C70" s="111" t="s">
        <v>11</v>
      </c>
      <c r="D70" s="111">
        <v>471</v>
      </c>
      <c r="E70" s="111"/>
      <c r="F70" s="111">
        <v>471</v>
      </c>
      <c r="G70" s="111">
        <v>471</v>
      </c>
      <c r="H70" s="162">
        <f t="shared" si="1"/>
        <v>47.099999999999994</v>
      </c>
      <c r="I70" s="29">
        <f t="shared" ref="I70:I113" si="2">H70-2.2</f>
        <v>44.899999999999991</v>
      </c>
    </row>
    <row r="71" spans="1:9" ht="15.75" x14ac:dyDescent="0.25">
      <c r="A71" s="8">
        <v>66</v>
      </c>
      <c r="B71" s="114" t="s">
        <v>779</v>
      </c>
      <c r="C71" s="111" t="s">
        <v>11</v>
      </c>
      <c r="D71" s="111">
        <v>400</v>
      </c>
      <c r="E71" s="111"/>
      <c r="F71" s="111">
        <v>400</v>
      </c>
      <c r="G71" s="111">
        <v>400</v>
      </c>
      <c r="H71" s="162">
        <f t="shared" si="1"/>
        <v>40</v>
      </c>
      <c r="I71" s="29">
        <f t="shared" si="2"/>
        <v>37.799999999999997</v>
      </c>
    </row>
    <row r="72" spans="1:9" ht="15.75" x14ac:dyDescent="0.25">
      <c r="A72" s="56">
        <v>67</v>
      </c>
      <c r="B72" s="114" t="s">
        <v>780</v>
      </c>
      <c r="C72" s="111" t="s">
        <v>11</v>
      </c>
      <c r="D72" s="111">
        <v>453</v>
      </c>
      <c r="E72" s="111"/>
      <c r="F72" s="111">
        <v>453</v>
      </c>
      <c r="G72" s="111">
        <v>219</v>
      </c>
      <c r="H72" s="162">
        <f t="shared" si="1"/>
        <v>35.94</v>
      </c>
      <c r="I72" s="29">
        <f t="shared" si="2"/>
        <v>33.739999999999995</v>
      </c>
    </row>
    <row r="73" spans="1:9" ht="15.75" x14ac:dyDescent="0.25">
      <c r="A73" s="8">
        <v>68</v>
      </c>
      <c r="B73" s="114" t="s">
        <v>781</v>
      </c>
      <c r="C73" s="111" t="s">
        <v>11</v>
      </c>
      <c r="D73" s="111">
        <v>400</v>
      </c>
      <c r="E73" s="111"/>
      <c r="F73" s="111">
        <v>400</v>
      </c>
      <c r="G73" s="111">
        <v>247</v>
      </c>
      <c r="H73" s="162">
        <f t="shared" si="1"/>
        <v>33.880000000000003</v>
      </c>
      <c r="I73" s="29">
        <f t="shared" si="2"/>
        <v>31.680000000000003</v>
      </c>
    </row>
    <row r="74" spans="1:9" ht="15.75" x14ac:dyDescent="0.25">
      <c r="A74" s="56">
        <v>69</v>
      </c>
      <c r="B74" s="114" t="s">
        <v>782</v>
      </c>
      <c r="C74" s="111" t="s">
        <v>11</v>
      </c>
      <c r="D74" s="111">
        <v>672</v>
      </c>
      <c r="E74" s="111"/>
      <c r="F74" s="111">
        <v>672</v>
      </c>
      <c r="G74" s="111">
        <v>191</v>
      </c>
      <c r="H74" s="162">
        <f t="shared" si="1"/>
        <v>47.96</v>
      </c>
      <c r="I74" s="29">
        <f t="shared" si="2"/>
        <v>45.76</v>
      </c>
    </row>
    <row r="75" spans="1:9" ht="15.75" x14ac:dyDescent="0.25">
      <c r="A75" s="8">
        <v>70</v>
      </c>
      <c r="B75" s="114" t="s">
        <v>783</v>
      </c>
      <c r="C75" s="111" t="s">
        <v>11</v>
      </c>
      <c r="D75" s="111">
        <v>400</v>
      </c>
      <c r="E75" s="111"/>
      <c r="F75" s="111">
        <v>218</v>
      </c>
      <c r="G75" s="111">
        <v>218</v>
      </c>
      <c r="H75" s="162">
        <f t="shared" si="1"/>
        <v>21.8</v>
      </c>
      <c r="I75" s="29">
        <f t="shared" si="2"/>
        <v>19.600000000000001</v>
      </c>
    </row>
    <row r="76" spans="1:9" ht="15.75" x14ac:dyDescent="0.25">
      <c r="A76" s="56">
        <v>71</v>
      </c>
      <c r="B76" s="114" t="s">
        <v>784</v>
      </c>
      <c r="C76" s="111" t="s">
        <v>11</v>
      </c>
      <c r="D76" s="111">
        <v>1886</v>
      </c>
      <c r="E76" s="111"/>
      <c r="F76" s="111">
        <v>1886</v>
      </c>
      <c r="G76" s="111">
        <v>1886</v>
      </c>
      <c r="H76" s="162">
        <f t="shared" si="1"/>
        <v>188.6</v>
      </c>
      <c r="I76" s="29">
        <f t="shared" si="2"/>
        <v>186.4</v>
      </c>
    </row>
    <row r="77" spans="1:9" ht="15.75" x14ac:dyDescent="0.25">
      <c r="A77" s="8">
        <v>72</v>
      </c>
      <c r="B77" s="114" t="s">
        <v>785</v>
      </c>
      <c r="C77" s="111" t="s">
        <v>11</v>
      </c>
      <c r="D77" s="111">
        <v>540</v>
      </c>
      <c r="E77" s="111"/>
      <c r="F77" s="111">
        <v>540</v>
      </c>
      <c r="G77" s="111">
        <v>540</v>
      </c>
      <c r="H77" s="162">
        <f t="shared" si="1"/>
        <v>54</v>
      </c>
      <c r="I77" s="29">
        <f t="shared" si="2"/>
        <v>51.8</v>
      </c>
    </row>
    <row r="78" spans="1:9" ht="15.75" x14ac:dyDescent="0.25">
      <c r="A78" s="56">
        <v>73</v>
      </c>
      <c r="B78" s="114" t="s">
        <v>786</v>
      </c>
      <c r="C78" s="111" t="s">
        <v>11</v>
      </c>
      <c r="D78" s="111">
        <v>724</v>
      </c>
      <c r="E78" s="111"/>
      <c r="F78" s="111">
        <v>724</v>
      </c>
      <c r="G78" s="111">
        <v>724</v>
      </c>
      <c r="H78" s="162">
        <f t="shared" si="1"/>
        <v>72.400000000000006</v>
      </c>
      <c r="I78" s="29">
        <f t="shared" si="2"/>
        <v>70.2</v>
      </c>
    </row>
    <row r="79" spans="1:9" ht="15.75" x14ac:dyDescent="0.25">
      <c r="A79" s="8">
        <v>74</v>
      </c>
      <c r="B79" s="114" t="s">
        <v>787</v>
      </c>
      <c r="C79" s="111" t="s">
        <v>11</v>
      </c>
      <c r="D79" s="111">
        <v>400</v>
      </c>
      <c r="E79" s="111"/>
      <c r="F79" s="111">
        <v>400</v>
      </c>
      <c r="G79" s="111">
        <v>400</v>
      </c>
      <c r="H79" s="162">
        <f t="shared" si="1"/>
        <v>40</v>
      </c>
      <c r="I79" s="29">
        <f t="shared" si="2"/>
        <v>37.799999999999997</v>
      </c>
    </row>
    <row r="80" spans="1:9" ht="15.75" x14ac:dyDescent="0.25">
      <c r="A80" s="56">
        <v>75</v>
      </c>
      <c r="B80" s="114" t="s">
        <v>788</v>
      </c>
      <c r="C80" s="111" t="s">
        <v>11</v>
      </c>
      <c r="D80" s="111">
        <v>435</v>
      </c>
      <c r="E80" s="111"/>
      <c r="F80" s="111">
        <v>435</v>
      </c>
      <c r="G80" s="111">
        <v>435</v>
      </c>
      <c r="H80" s="162">
        <f t="shared" si="1"/>
        <v>43.5</v>
      </c>
      <c r="I80" s="29">
        <f t="shared" si="2"/>
        <v>41.3</v>
      </c>
    </row>
    <row r="81" spans="1:9" ht="15.75" x14ac:dyDescent="0.25">
      <c r="A81" s="8">
        <v>76</v>
      </c>
      <c r="B81" s="114" t="s">
        <v>789</v>
      </c>
      <c r="C81" s="111" t="s">
        <v>11</v>
      </c>
      <c r="D81" s="111">
        <v>1073</v>
      </c>
      <c r="E81" s="111"/>
      <c r="F81" s="111">
        <v>1073</v>
      </c>
      <c r="G81" s="111">
        <v>1073</v>
      </c>
      <c r="H81" s="162">
        <f t="shared" si="1"/>
        <v>107.3</v>
      </c>
      <c r="I81" s="29">
        <f t="shared" si="2"/>
        <v>105.1</v>
      </c>
    </row>
    <row r="82" spans="1:9" ht="15.75" x14ac:dyDescent="0.25">
      <c r="A82" s="56">
        <v>77</v>
      </c>
      <c r="B82" s="114" t="s">
        <v>790</v>
      </c>
      <c r="C82" s="111" t="s">
        <v>11</v>
      </c>
      <c r="D82" s="111">
        <v>869</v>
      </c>
      <c r="E82" s="111"/>
      <c r="F82" s="111">
        <v>869</v>
      </c>
      <c r="G82" s="111">
        <v>869</v>
      </c>
      <c r="H82" s="162">
        <f t="shared" si="1"/>
        <v>86.9</v>
      </c>
      <c r="I82" s="29">
        <f t="shared" si="2"/>
        <v>84.7</v>
      </c>
    </row>
    <row r="83" spans="1:9" ht="15.75" x14ac:dyDescent="0.25">
      <c r="A83" s="8">
        <v>78</v>
      </c>
      <c r="B83" s="114" t="s">
        <v>791</v>
      </c>
      <c r="C83" s="111" t="s">
        <v>11</v>
      </c>
      <c r="D83" s="111">
        <v>1151</v>
      </c>
      <c r="E83" s="111"/>
      <c r="F83" s="111">
        <v>1151</v>
      </c>
      <c r="G83" s="111">
        <v>1151</v>
      </c>
      <c r="H83" s="162">
        <f t="shared" si="1"/>
        <v>115.1</v>
      </c>
      <c r="I83" s="29">
        <f t="shared" si="2"/>
        <v>112.89999999999999</v>
      </c>
    </row>
    <row r="84" spans="1:9" ht="15.75" x14ac:dyDescent="0.25">
      <c r="A84" s="56">
        <v>79</v>
      </c>
      <c r="B84" s="114" t="s">
        <v>792</v>
      </c>
      <c r="C84" s="111" t="s">
        <v>11</v>
      </c>
      <c r="D84" s="111">
        <v>722</v>
      </c>
      <c r="E84" s="111"/>
      <c r="F84" s="111">
        <v>722</v>
      </c>
      <c r="G84" s="111">
        <v>335</v>
      </c>
      <c r="H84" s="162">
        <f t="shared" si="1"/>
        <v>56.72</v>
      </c>
      <c r="I84" s="29">
        <f t="shared" si="2"/>
        <v>54.519999999999996</v>
      </c>
    </row>
    <row r="85" spans="1:9" ht="15.75" x14ac:dyDescent="0.25">
      <c r="A85" s="8">
        <v>80</v>
      </c>
      <c r="B85" s="114" t="s">
        <v>793</v>
      </c>
      <c r="C85" s="111" t="s">
        <v>11</v>
      </c>
      <c r="D85" s="111">
        <v>595</v>
      </c>
      <c r="E85" s="111"/>
      <c r="F85" s="111">
        <v>595</v>
      </c>
      <c r="G85" s="111">
        <v>280</v>
      </c>
      <c r="H85" s="162">
        <f t="shared" si="1"/>
        <v>46.9</v>
      </c>
      <c r="I85" s="29">
        <f t="shared" si="2"/>
        <v>44.699999999999996</v>
      </c>
    </row>
    <row r="86" spans="1:9" ht="15.75" x14ac:dyDescent="0.25">
      <c r="A86" s="56">
        <v>81</v>
      </c>
      <c r="B86" s="114" t="s">
        <v>794</v>
      </c>
      <c r="C86" s="111" t="s">
        <v>11</v>
      </c>
      <c r="D86" s="111">
        <v>776</v>
      </c>
      <c r="E86" s="111"/>
      <c r="F86" s="111">
        <v>776</v>
      </c>
      <c r="G86" s="111">
        <v>776</v>
      </c>
      <c r="H86" s="162">
        <f t="shared" si="1"/>
        <v>77.599999999999994</v>
      </c>
      <c r="I86" s="29">
        <f t="shared" si="2"/>
        <v>75.399999999999991</v>
      </c>
    </row>
    <row r="87" spans="1:9" ht="15.75" x14ac:dyDescent="0.25">
      <c r="A87" s="8">
        <v>82</v>
      </c>
      <c r="B87" s="114" t="s">
        <v>795</v>
      </c>
      <c r="C87" s="111" t="s">
        <v>11</v>
      </c>
      <c r="D87" s="111">
        <v>1002</v>
      </c>
      <c r="E87" s="111"/>
      <c r="F87" s="111">
        <v>1002</v>
      </c>
      <c r="G87" s="111">
        <v>1002</v>
      </c>
      <c r="H87" s="162">
        <f t="shared" si="1"/>
        <v>100.19999999999999</v>
      </c>
      <c r="I87" s="29">
        <f t="shared" si="2"/>
        <v>97.999999999999986</v>
      </c>
    </row>
    <row r="88" spans="1:9" ht="15.75" x14ac:dyDescent="0.25">
      <c r="A88" s="56">
        <v>83</v>
      </c>
      <c r="B88" s="114" t="s">
        <v>796</v>
      </c>
      <c r="C88" s="111" t="s">
        <v>11</v>
      </c>
      <c r="D88" s="111">
        <v>569</v>
      </c>
      <c r="E88" s="111"/>
      <c r="F88" s="111">
        <v>569</v>
      </c>
      <c r="G88" s="111">
        <v>569</v>
      </c>
      <c r="H88" s="162">
        <f t="shared" si="1"/>
        <v>56.900000000000006</v>
      </c>
      <c r="I88" s="29">
        <f t="shared" si="2"/>
        <v>54.7</v>
      </c>
    </row>
    <row r="89" spans="1:9" ht="15.75" x14ac:dyDescent="0.25">
      <c r="A89" s="8">
        <v>84</v>
      </c>
      <c r="B89" s="114" t="s">
        <v>797</v>
      </c>
      <c r="C89" s="111" t="s">
        <v>11</v>
      </c>
      <c r="D89" s="111">
        <v>544</v>
      </c>
      <c r="E89" s="111"/>
      <c r="F89" s="111">
        <v>544</v>
      </c>
      <c r="G89" s="111">
        <v>544</v>
      </c>
      <c r="H89" s="162">
        <f t="shared" si="1"/>
        <v>54.400000000000006</v>
      </c>
      <c r="I89" s="29">
        <f t="shared" si="2"/>
        <v>52.2</v>
      </c>
    </row>
    <row r="90" spans="1:9" ht="15.75" x14ac:dyDescent="0.25">
      <c r="A90" s="56">
        <v>85</v>
      </c>
      <c r="B90" s="164" t="s">
        <v>798</v>
      </c>
      <c r="C90" s="24" t="s">
        <v>11</v>
      </c>
      <c r="D90" s="165">
        <v>4916</v>
      </c>
      <c r="E90" s="165"/>
      <c r="F90" s="171">
        <v>4916</v>
      </c>
      <c r="G90" s="165">
        <v>4916</v>
      </c>
      <c r="H90" s="47">
        <f>E90*0.01+F90*0.06+G90*0.04</f>
        <v>491.6</v>
      </c>
      <c r="I90" s="29">
        <f t="shared" si="2"/>
        <v>489.40000000000003</v>
      </c>
    </row>
    <row r="91" spans="1:9" ht="15.75" x14ac:dyDescent="0.25">
      <c r="A91" s="8">
        <v>86</v>
      </c>
      <c r="B91" s="53" t="s">
        <v>799</v>
      </c>
      <c r="C91" s="24" t="s">
        <v>11</v>
      </c>
      <c r="D91" s="165">
        <v>3077</v>
      </c>
      <c r="E91" s="165"/>
      <c r="F91" s="171">
        <v>3077</v>
      </c>
      <c r="G91" s="165">
        <v>3077</v>
      </c>
      <c r="H91" s="47">
        <f t="shared" ref="H91:H113" si="3">E91*0.01+F91*0.06+G91*0.04</f>
        <v>307.7</v>
      </c>
      <c r="I91" s="29">
        <f t="shared" si="2"/>
        <v>305.5</v>
      </c>
    </row>
    <row r="92" spans="1:9" ht="15.75" x14ac:dyDescent="0.25">
      <c r="A92" s="56">
        <v>87</v>
      </c>
      <c r="B92" s="166" t="s">
        <v>800</v>
      </c>
      <c r="C92" s="24" t="s">
        <v>11</v>
      </c>
      <c r="D92" s="165">
        <v>504</v>
      </c>
      <c r="E92" s="165"/>
      <c r="F92" s="171">
        <v>288</v>
      </c>
      <c r="G92" s="165">
        <v>288</v>
      </c>
      <c r="H92" s="47">
        <f t="shared" si="3"/>
        <v>28.8</v>
      </c>
      <c r="I92" s="29">
        <f t="shared" si="2"/>
        <v>26.6</v>
      </c>
    </row>
    <row r="93" spans="1:9" ht="15.75" x14ac:dyDescent="0.25">
      <c r="A93" s="8">
        <v>88</v>
      </c>
      <c r="B93" s="69" t="s">
        <v>801</v>
      </c>
      <c r="C93" s="24" t="s">
        <v>11</v>
      </c>
      <c r="D93" s="165">
        <v>1737</v>
      </c>
      <c r="E93" s="165"/>
      <c r="F93" s="171">
        <v>1737</v>
      </c>
      <c r="G93" s="165">
        <v>1737</v>
      </c>
      <c r="H93" s="47">
        <f t="shared" si="3"/>
        <v>173.7</v>
      </c>
      <c r="I93" s="29">
        <f t="shared" si="2"/>
        <v>171.5</v>
      </c>
    </row>
    <row r="94" spans="1:9" ht="15.75" x14ac:dyDescent="0.25">
      <c r="A94" s="56">
        <v>89</v>
      </c>
      <c r="B94" s="167" t="s">
        <v>802</v>
      </c>
      <c r="C94" s="24" t="s">
        <v>11</v>
      </c>
      <c r="D94" s="165">
        <v>782</v>
      </c>
      <c r="E94" s="165"/>
      <c r="F94" s="171">
        <v>381</v>
      </c>
      <c r="G94" s="165">
        <v>381</v>
      </c>
      <c r="H94" s="47">
        <f t="shared" si="3"/>
        <v>38.1</v>
      </c>
      <c r="I94" s="29">
        <f t="shared" si="2"/>
        <v>35.9</v>
      </c>
    </row>
    <row r="95" spans="1:9" ht="15.75" x14ac:dyDescent="0.25">
      <c r="A95" s="8">
        <v>90</v>
      </c>
      <c r="B95" s="167" t="s">
        <v>803</v>
      </c>
      <c r="C95" s="24" t="s">
        <v>11</v>
      </c>
      <c r="D95" s="165">
        <v>402</v>
      </c>
      <c r="E95" s="165"/>
      <c r="F95" s="171">
        <v>226</v>
      </c>
      <c r="G95" s="165">
        <v>226</v>
      </c>
      <c r="H95" s="47">
        <f t="shared" si="3"/>
        <v>22.6</v>
      </c>
      <c r="I95" s="29">
        <f t="shared" si="2"/>
        <v>20.400000000000002</v>
      </c>
    </row>
    <row r="96" spans="1:9" ht="15.75" x14ac:dyDescent="0.25">
      <c r="A96" s="56">
        <v>91</v>
      </c>
      <c r="B96" s="167" t="s">
        <v>804</v>
      </c>
      <c r="C96" s="24" t="s">
        <v>11</v>
      </c>
      <c r="D96" s="165">
        <v>1215</v>
      </c>
      <c r="E96" s="165"/>
      <c r="F96" s="171">
        <v>1215</v>
      </c>
      <c r="G96" s="165">
        <v>1215</v>
      </c>
      <c r="H96" s="47">
        <f t="shared" si="3"/>
        <v>121.5</v>
      </c>
      <c r="I96" s="29">
        <f t="shared" si="2"/>
        <v>119.3</v>
      </c>
    </row>
    <row r="97" spans="1:9" ht="15.75" x14ac:dyDescent="0.25">
      <c r="A97" s="8">
        <v>92</v>
      </c>
      <c r="B97" s="167" t="s">
        <v>805</v>
      </c>
      <c r="C97" s="24" t="s">
        <v>11</v>
      </c>
      <c r="D97" s="165">
        <v>1155</v>
      </c>
      <c r="E97" s="165"/>
      <c r="F97" s="171">
        <v>1155</v>
      </c>
      <c r="G97" s="165">
        <v>1155</v>
      </c>
      <c r="H97" s="47">
        <f t="shared" si="3"/>
        <v>115.5</v>
      </c>
      <c r="I97" s="29">
        <f t="shared" si="2"/>
        <v>113.3</v>
      </c>
    </row>
    <row r="98" spans="1:9" ht="15.75" x14ac:dyDescent="0.25">
      <c r="A98" s="56">
        <v>93</v>
      </c>
      <c r="B98" s="167" t="s">
        <v>806</v>
      </c>
      <c r="C98" s="24" t="s">
        <v>11</v>
      </c>
      <c r="D98" s="165">
        <v>557</v>
      </c>
      <c r="E98" s="165"/>
      <c r="F98" s="171">
        <v>301</v>
      </c>
      <c r="G98" s="165">
        <v>301</v>
      </c>
      <c r="H98" s="47">
        <f t="shared" si="3"/>
        <v>30.1</v>
      </c>
      <c r="I98" s="29">
        <f t="shared" si="2"/>
        <v>27.900000000000002</v>
      </c>
    </row>
    <row r="99" spans="1:9" ht="15.75" x14ac:dyDescent="0.25">
      <c r="A99" s="8">
        <v>94</v>
      </c>
      <c r="B99" s="167" t="s">
        <v>807</v>
      </c>
      <c r="C99" s="24" t="s">
        <v>11</v>
      </c>
      <c r="D99" s="165">
        <v>670</v>
      </c>
      <c r="E99" s="165"/>
      <c r="F99" s="171">
        <v>670</v>
      </c>
      <c r="G99" s="165">
        <v>670</v>
      </c>
      <c r="H99" s="47">
        <f t="shared" si="3"/>
        <v>67</v>
      </c>
      <c r="I99" s="29">
        <f t="shared" si="2"/>
        <v>64.8</v>
      </c>
    </row>
    <row r="100" spans="1:9" ht="15.75" x14ac:dyDescent="0.25">
      <c r="A100" s="56">
        <v>95</v>
      </c>
      <c r="B100" s="167" t="s">
        <v>808</v>
      </c>
      <c r="C100" s="24" t="s">
        <v>11</v>
      </c>
      <c r="D100" s="165">
        <v>967</v>
      </c>
      <c r="E100" s="165"/>
      <c r="F100" s="171">
        <v>583</v>
      </c>
      <c r="G100" s="165">
        <v>583</v>
      </c>
      <c r="H100" s="47">
        <f t="shared" si="3"/>
        <v>58.3</v>
      </c>
      <c r="I100" s="29">
        <f t="shared" si="2"/>
        <v>56.099999999999994</v>
      </c>
    </row>
    <row r="101" spans="1:9" ht="15.75" x14ac:dyDescent="0.25">
      <c r="A101" s="8">
        <v>96</v>
      </c>
      <c r="B101" s="167" t="s">
        <v>809</v>
      </c>
      <c r="C101" s="24" t="s">
        <v>11</v>
      </c>
      <c r="D101" s="165">
        <v>916</v>
      </c>
      <c r="E101" s="165"/>
      <c r="F101" s="171">
        <v>530</v>
      </c>
      <c r="G101" s="165">
        <v>530</v>
      </c>
      <c r="H101" s="47">
        <f t="shared" si="3"/>
        <v>53</v>
      </c>
      <c r="I101" s="29">
        <f t="shared" si="2"/>
        <v>50.8</v>
      </c>
    </row>
    <row r="102" spans="1:9" ht="15.75" x14ac:dyDescent="0.25">
      <c r="A102" s="56">
        <v>97</v>
      </c>
      <c r="B102" s="167" t="s">
        <v>810</v>
      </c>
      <c r="C102" s="24" t="s">
        <v>11</v>
      </c>
      <c r="D102" s="165">
        <v>1308</v>
      </c>
      <c r="E102" s="165"/>
      <c r="F102" s="171">
        <v>678</v>
      </c>
      <c r="G102" s="165">
        <v>678</v>
      </c>
      <c r="H102" s="47">
        <f t="shared" si="3"/>
        <v>67.8</v>
      </c>
      <c r="I102" s="29">
        <f t="shared" si="2"/>
        <v>65.599999999999994</v>
      </c>
    </row>
    <row r="103" spans="1:9" ht="15.75" x14ac:dyDescent="0.25">
      <c r="A103" s="8">
        <v>98</v>
      </c>
      <c r="B103" s="167" t="s">
        <v>811</v>
      </c>
      <c r="C103" s="24" t="s">
        <v>11</v>
      </c>
      <c r="D103" s="165">
        <v>414</v>
      </c>
      <c r="E103" s="165"/>
      <c r="F103" s="171">
        <v>231</v>
      </c>
      <c r="G103" s="165">
        <v>231</v>
      </c>
      <c r="H103" s="47">
        <f t="shared" si="3"/>
        <v>23.1</v>
      </c>
      <c r="I103" s="29">
        <f t="shared" si="2"/>
        <v>20.900000000000002</v>
      </c>
    </row>
    <row r="104" spans="1:9" ht="15.75" x14ac:dyDescent="0.25">
      <c r="A104" s="56">
        <v>99</v>
      </c>
      <c r="B104" s="167" t="s">
        <v>812</v>
      </c>
      <c r="C104" s="24" t="s">
        <v>11</v>
      </c>
      <c r="D104" s="165">
        <v>678</v>
      </c>
      <c r="E104" s="165"/>
      <c r="F104" s="171">
        <v>678</v>
      </c>
      <c r="G104" s="165">
        <v>678</v>
      </c>
      <c r="H104" s="47">
        <f t="shared" si="3"/>
        <v>67.8</v>
      </c>
      <c r="I104" s="29">
        <f t="shared" si="2"/>
        <v>65.599999999999994</v>
      </c>
    </row>
    <row r="105" spans="1:9" ht="15.75" x14ac:dyDescent="0.25">
      <c r="A105" s="8">
        <v>100</v>
      </c>
      <c r="B105" s="167" t="s">
        <v>813</v>
      </c>
      <c r="C105" s="24" t="s">
        <v>11</v>
      </c>
      <c r="D105" s="165">
        <v>1686</v>
      </c>
      <c r="E105" s="165"/>
      <c r="F105" s="171">
        <v>1686</v>
      </c>
      <c r="G105" s="165">
        <v>941</v>
      </c>
      <c r="H105" s="47">
        <f t="shared" si="3"/>
        <v>138.80000000000001</v>
      </c>
      <c r="I105" s="29">
        <f t="shared" si="2"/>
        <v>136.60000000000002</v>
      </c>
    </row>
    <row r="106" spans="1:9" ht="15.75" x14ac:dyDescent="0.25">
      <c r="A106" s="56">
        <v>101</v>
      </c>
      <c r="B106" s="167" t="s">
        <v>814</v>
      </c>
      <c r="C106" s="24" t="s">
        <v>11</v>
      </c>
      <c r="D106" s="165">
        <v>1671</v>
      </c>
      <c r="E106" s="165"/>
      <c r="F106" s="171">
        <v>802</v>
      </c>
      <c r="G106" s="165">
        <v>802</v>
      </c>
      <c r="H106" s="47">
        <f t="shared" si="3"/>
        <v>80.199999999999989</v>
      </c>
      <c r="I106" s="29">
        <f t="shared" si="2"/>
        <v>77.999999999999986</v>
      </c>
    </row>
    <row r="107" spans="1:9" ht="15.75" x14ac:dyDescent="0.25">
      <c r="A107" s="8">
        <v>102</v>
      </c>
      <c r="B107" s="168" t="s">
        <v>815</v>
      </c>
      <c r="C107" s="172" t="s">
        <v>11</v>
      </c>
      <c r="D107" s="165">
        <v>653</v>
      </c>
      <c r="E107" s="165"/>
      <c r="F107" s="171">
        <v>653</v>
      </c>
      <c r="G107" s="165">
        <v>653</v>
      </c>
      <c r="H107" s="47">
        <f t="shared" si="3"/>
        <v>65.3</v>
      </c>
      <c r="I107" s="29">
        <f t="shared" si="2"/>
        <v>63.099999999999994</v>
      </c>
    </row>
    <row r="108" spans="1:9" ht="15.75" x14ac:dyDescent="0.25">
      <c r="A108" s="56">
        <v>103</v>
      </c>
      <c r="B108" s="167" t="s">
        <v>816</v>
      </c>
      <c r="C108" s="24" t="s">
        <v>11</v>
      </c>
      <c r="D108" s="165">
        <v>5965</v>
      </c>
      <c r="E108" s="165">
        <v>965</v>
      </c>
      <c r="F108" s="171">
        <v>5965</v>
      </c>
      <c r="G108" s="165">
        <v>5965</v>
      </c>
      <c r="H108" s="47">
        <f t="shared" si="3"/>
        <v>606.15</v>
      </c>
      <c r="I108" s="29">
        <f t="shared" si="2"/>
        <v>603.94999999999993</v>
      </c>
    </row>
    <row r="109" spans="1:9" ht="15.75" x14ac:dyDescent="0.25">
      <c r="A109" s="8">
        <v>104</v>
      </c>
      <c r="B109" s="169" t="s">
        <v>817</v>
      </c>
      <c r="C109" s="173" t="s">
        <v>11</v>
      </c>
      <c r="D109" s="170">
        <v>3888</v>
      </c>
      <c r="E109" s="174"/>
      <c r="F109" s="175">
        <v>3888</v>
      </c>
      <c r="G109" s="174">
        <v>3888</v>
      </c>
      <c r="H109" s="47">
        <f t="shared" si="3"/>
        <v>388.8</v>
      </c>
      <c r="I109" s="29">
        <f t="shared" si="2"/>
        <v>386.6</v>
      </c>
    </row>
    <row r="110" spans="1:9" ht="15.75" x14ac:dyDescent="0.25">
      <c r="A110" s="56">
        <v>105</v>
      </c>
      <c r="B110" s="5" t="s">
        <v>858</v>
      </c>
      <c r="C110" s="22" t="s">
        <v>11</v>
      </c>
      <c r="D110" s="8">
        <v>3660</v>
      </c>
      <c r="E110" s="8"/>
      <c r="F110" s="8">
        <v>3660</v>
      </c>
      <c r="G110" s="8">
        <v>3660</v>
      </c>
      <c r="H110" s="47">
        <f t="shared" si="3"/>
        <v>366</v>
      </c>
      <c r="I110" s="29">
        <f t="shared" si="2"/>
        <v>363.8</v>
      </c>
    </row>
    <row r="111" spans="1:9" ht="15.75" x14ac:dyDescent="0.25">
      <c r="A111" s="8">
        <v>106</v>
      </c>
      <c r="B111" s="5" t="s">
        <v>859</v>
      </c>
      <c r="C111" s="22" t="s">
        <v>11</v>
      </c>
      <c r="D111" s="8">
        <v>1358</v>
      </c>
      <c r="E111" s="8"/>
      <c r="F111" s="8">
        <v>1358</v>
      </c>
      <c r="G111" s="8">
        <v>1358</v>
      </c>
      <c r="H111" s="47">
        <f t="shared" si="3"/>
        <v>135.80000000000001</v>
      </c>
      <c r="I111" s="29">
        <f t="shared" si="2"/>
        <v>133.60000000000002</v>
      </c>
    </row>
    <row r="112" spans="1:9" ht="15.75" x14ac:dyDescent="0.25">
      <c r="A112" s="56">
        <v>107</v>
      </c>
      <c r="B112" s="5" t="s">
        <v>860</v>
      </c>
      <c r="C112" s="22" t="s">
        <v>11</v>
      </c>
      <c r="D112" s="8">
        <v>6305</v>
      </c>
      <c r="E112" s="8">
        <v>1305</v>
      </c>
      <c r="F112" s="8">
        <v>6305</v>
      </c>
      <c r="G112" s="8">
        <v>6305</v>
      </c>
      <c r="H112" s="47">
        <f t="shared" si="3"/>
        <v>643.55000000000007</v>
      </c>
      <c r="I112" s="29">
        <f t="shared" si="2"/>
        <v>641.35</v>
      </c>
    </row>
    <row r="113" spans="1:9" ht="15.75" x14ac:dyDescent="0.25">
      <c r="A113" s="8">
        <v>108</v>
      </c>
      <c r="B113" s="5" t="s">
        <v>861</v>
      </c>
      <c r="C113" s="22" t="s">
        <v>11</v>
      </c>
      <c r="D113" s="8">
        <v>1730</v>
      </c>
      <c r="E113" s="8"/>
      <c r="F113" s="8">
        <v>1730</v>
      </c>
      <c r="G113" s="8">
        <v>1730</v>
      </c>
      <c r="H113" s="47">
        <f t="shared" si="3"/>
        <v>173</v>
      </c>
      <c r="I113" s="29">
        <f t="shared" si="2"/>
        <v>170.8</v>
      </c>
    </row>
    <row r="114" spans="1:9" ht="29.25" customHeight="1" x14ac:dyDescent="0.25">
      <c r="A114" s="195" t="s">
        <v>18</v>
      </c>
      <c r="B114" s="196"/>
      <c r="C114" s="197"/>
      <c r="D114" s="89">
        <f t="shared" ref="D114:H114" si="4">SUM(D6:D113)</f>
        <v>131481</v>
      </c>
      <c r="E114" s="161">
        <f t="shared" si="4"/>
        <v>3826</v>
      </c>
      <c r="F114" s="161">
        <f t="shared" si="4"/>
        <v>120415</v>
      </c>
      <c r="G114" s="161">
        <f t="shared" si="4"/>
        <v>112862</v>
      </c>
      <c r="H114" s="29">
        <f t="shared" si="4"/>
        <v>11777.639999999996</v>
      </c>
      <c r="I114" s="17">
        <f>SUM(I6:I113)</f>
        <v>11537.839999999998</v>
      </c>
    </row>
  </sheetData>
  <mergeCells count="2">
    <mergeCell ref="A3:I4"/>
    <mergeCell ref="A114:C114"/>
  </mergeCells>
  <conditionalFormatting sqref="B73:B113">
    <cfRule type="duplicateValues" dxfId="143" priority="1057" stopIfTrue="1"/>
  </conditionalFormatting>
  <conditionalFormatting sqref="B115:B1048576 B1:B2 B5:B113">
    <cfRule type="duplicateValues" dxfId="142" priority="1124"/>
  </conditionalFormatting>
  <conditionalFormatting sqref="B1:B1048576">
    <cfRule type="duplicateValues" dxfId="141" priority="1127"/>
    <cfRule type="duplicateValues" dxfId="140" priority="1128"/>
    <cfRule type="duplicateValues" dxfId="139" priority="1129"/>
    <cfRule type="duplicateValues" dxfId="138" priority="1130"/>
    <cfRule type="duplicateValues" dxfId="137" priority="1131"/>
    <cfRule type="duplicateValues" dxfId="136" priority="1132"/>
    <cfRule type="duplicateValues" dxfId="135" priority="1133"/>
    <cfRule type="duplicateValues" dxfId="134" priority="1134"/>
  </conditionalFormatting>
  <dataValidations count="1">
    <dataValidation type="list" allowBlank="1" showInputMessage="1" showErrorMessage="1" sqref="B30:B64 B79:B113">
      <formula1>KOOPERANTI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"/>
  <sheetViews>
    <sheetView workbookViewId="0">
      <selection activeCell="J10" sqref="J10"/>
    </sheetView>
  </sheetViews>
  <sheetFormatPr defaultRowHeight="15" x14ac:dyDescent="0.25"/>
  <cols>
    <col min="1" max="1" width="5.42578125" customWidth="1"/>
    <col min="2" max="2" width="15.5703125" customWidth="1"/>
    <col min="3" max="3" width="8.140625" customWidth="1"/>
    <col min="4" max="4" width="8.7109375" hidden="1" customWidth="1"/>
    <col min="5" max="8" width="5" bestFit="1" customWidth="1"/>
    <col min="9" max="9" width="11.7109375" bestFit="1" customWidth="1"/>
    <col min="10" max="10" width="12.140625" customWidth="1"/>
  </cols>
  <sheetData>
    <row r="3" spans="1:10" x14ac:dyDescent="0.25">
      <c r="A3" s="194" t="s">
        <v>43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0" ht="29.25" customHeight="1" x14ac:dyDescent="0.25">
      <c r="A4" s="194"/>
      <c r="B4" s="194"/>
      <c r="C4" s="194"/>
      <c r="D4" s="194"/>
      <c r="E4" s="194"/>
      <c r="F4" s="194"/>
      <c r="G4" s="194"/>
      <c r="H4" s="194"/>
      <c r="I4" s="194"/>
      <c r="J4" s="194"/>
    </row>
    <row r="5" spans="1:10" ht="47.25" x14ac:dyDescent="0.25">
      <c r="A5" s="65" t="s">
        <v>0</v>
      </c>
      <c r="B5" s="66" t="s">
        <v>1</v>
      </c>
      <c r="C5" s="66" t="s">
        <v>2</v>
      </c>
      <c r="D5" s="65" t="s">
        <v>3</v>
      </c>
      <c r="E5" s="65">
        <v>0.01</v>
      </c>
      <c r="F5" s="65">
        <v>0.06</v>
      </c>
      <c r="G5" s="65">
        <v>0.04</v>
      </c>
      <c r="H5" s="65">
        <v>0.02</v>
      </c>
      <c r="I5" s="14" t="s">
        <v>27</v>
      </c>
      <c r="J5" s="30" t="s">
        <v>5</v>
      </c>
    </row>
    <row r="6" spans="1:10" ht="15.75" x14ac:dyDescent="0.25">
      <c r="A6" s="8">
        <v>1</v>
      </c>
      <c r="B6" s="18" t="s">
        <v>33</v>
      </c>
      <c r="C6" s="8" t="s">
        <v>32</v>
      </c>
      <c r="D6" s="8">
        <v>8051</v>
      </c>
      <c r="E6" s="8">
        <v>3051</v>
      </c>
      <c r="F6" s="8">
        <v>5645</v>
      </c>
      <c r="G6" s="8">
        <v>5645</v>
      </c>
      <c r="H6" s="8">
        <v>2406</v>
      </c>
      <c r="I6" s="44">
        <f>H6*0.02+G6*0.04+F6*0.06+E6*0.01</f>
        <v>643.13</v>
      </c>
      <c r="J6" s="15">
        <f>I6-6.6</f>
        <v>636.53</v>
      </c>
    </row>
    <row r="7" spans="1:10" ht="24" customHeight="1" x14ac:dyDescent="0.25">
      <c r="A7" s="76" t="s">
        <v>18</v>
      </c>
      <c r="B7" s="77"/>
      <c r="C7" s="77"/>
      <c r="D7" s="68">
        <f t="shared" ref="D7:H7" si="0">SUM(D6)</f>
        <v>8051</v>
      </c>
      <c r="E7" s="68">
        <f t="shared" si="0"/>
        <v>3051</v>
      </c>
      <c r="F7" s="68">
        <f t="shared" si="0"/>
        <v>5645</v>
      </c>
      <c r="G7" s="68">
        <f t="shared" si="0"/>
        <v>5645</v>
      </c>
      <c r="H7" s="68">
        <f t="shared" si="0"/>
        <v>2406</v>
      </c>
      <c r="I7" s="29">
        <f>SUM(I6)</f>
        <v>643.13</v>
      </c>
      <c r="J7" s="17">
        <f>SUM(J6)</f>
        <v>636.53</v>
      </c>
    </row>
  </sheetData>
  <mergeCells count="1">
    <mergeCell ref="A3:J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9"/>
  <sheetViews>
    <sheetView workbookViewId="0">
      <selection activeCell="N7" sqref="N7"/>
    </sheetView>
  </sheetViews>
  <sheetFormatPr defaultRowHeight="15" x14ac:dyDescent="0.25"/>
  <cols>
    <col min="1" max="1" width="5.85546875" style="1" customWidth="1"/>
    <col min="2" max="2" width="28.42578125" style="40" customWidth="1"/>
    <col min="3" max="3" width="12.42578125" style="1" customWidth="1"/>
    <col min="4" max="4" width="9.5703125" style="1" bestFit="1" customWidth="1"/>
    <col min="5" max="5" width="7.5703125" style="1" bestFit="1" customWidth="1"/>
    <col min="6" max="7" width="9.5703125" style="1" bestFit="1" customWidth="1"/>
    <col min="8" max="8" width="12" style="75" bestFit="1" customWidth="1"/>
    <col min="9" max="9" width="14" customWidth="1"/>
  </cols>
  <sheetData>
    <row r="2" spans="1:9" ht="15" customHeight="1" x14ac:dyDescent="0.25">
      <c r="A2" s="194" t="s">
        <v>44</v>
      </c>
      <c r="B2" s="194"/>
      <c r="C2" s="194"/>
      <c r="D2" s="194"/>
      <c r="E2" s="194"/>
      <c r="F2" s="194"/>
      <c r="G2" s="194"/>
      <c r="H2" s="194"/>
      <c r="I2" s="194"/>
    </row>
    <row r="3" spans="1:9" ht="26.25" customHeight="1" x14ac:dyDescent="0.25">
      <c r="A3" s="194"/>
      <c r="B3" s="194"/>
      <c r="C3" s="194"/>
      <c r="D3" s="194"/>
      <c r="E3" s="194"/>
      <c r="F3" s="194"/>
      <c r="G3" s="194"/>
      <c r="H3" s="194"/>
      <c r="I3" s="194"/>
    </row>
    <row r="4" spans="1:9" ht="39" customHeight="1" x14ac:dyDescent="0.25">
      <c r="A4" s="67" t="s">
        <v>0</v>
      </c>
      <c r="B4" s="38" t="s">
        <v>1</v>
      </c>
      <c r="C4" s="105" t="s">
        <v>2</v>
      </c>
      <c r="D4" s="104" t="s">
        <v>3</v>
      </c>
      <c r="E4" s="104">
        <v>0.01</v>
      </c>
      <c r="F4" s="104">
        <v>0.06</v>
      </c>
      <c r="G4" s="104">
        <v>0.04</v>
      </c>
      <c r="H4" s="14" t="s">
        <v>27</v>
      </c>
      <c r="I4" s="14" t="s">
        <v>5</v>
      </c>
    </row>
    <row r="5" spans="1:9" ht="15.75" x14ac:dyDescent="0.25">
      <c r="A5" s="134">
        <v>1</v>
      </c>
      <c r="B5" s="135" t="s">
        <v>253</v>
      </c>
      <c r="C5" s="26" t="s">
        <v>6</v>
      </c>
      <c r="D5" s="119">
        <v>510</v>
      </c>
      <c r="E5" s="119">
        <v>0</v>
      </c>
      <c r="F5" s="119">
        <v>510</v>
      </c>
      <c r="G5" s="120">
        <v>510</v>
      </c>
      <c r="H5" s="47">
        <f t="shared" ref="H5:H68" si="0">E5*0.01+F5*0.06+G5*0.04</f>
        <v>51</v>
      </c>
      <c r="I5" s="17">
        <f>H5-2.2</f>
        <v>48.8</v>
      </c>
    </row>
    <row r="6" spans="1:9" ht="15.75" x14ac:dyDescent="0.25">
      <c r="A6" s="133">
        <v>2</v>
      </c>
      <c r="B6" s="7" t="s">
        <v>254</v>
      </c>
      <c r="C6" s="6" t="s">
        <v>6</v>
      </c>
      <c r="D6" s="8">
        <v>770</v>
      </c>
      <c r="E6" s="8">
        <v>0</v>
      </c>
      <c r="F6" s="8">
        <v>770</v>
      </c>
      <c r="G6" s="70">
        <v>0</v>
      </c>
      <c r="H6" s="47">
        <f t="shared" si="0"/>
        <v>46.199999999999996</v>
      </c>
      <c r="I6" s="17">
        <f t="shared" ref="I6:I75" si="1">H6-2.2</f>
        <v>43.999999999999993</v>
      </c>
    </row>
    <row r="7" spans="1:9" ht="15.75" x14ac:dyDescent="0.25">
      <c r="A7" s="134">
        <v>3</v>
      </c>
      <c r="B7" s="7" t="s">
        <v>255</v>
      </c>
      <c r="C7" s="6" t="s">
        <v>6</v>
      </c>
      <c r="D7" s="8">
        <v>545</v>
      </c>
      <c r="E7" s="8">
        <v>0</v>
      </c>
      <c r="F7" s="8">
        <v>545</v>
      </c>
      <c r="G7" s="70">
        <v>545</v>
      </c>
      <c r="H7" s="47">
        <f t="shared" si="0"/>
        <v>54.5</v>
      </c>
      <c r="I7" s="17">
        <f t="shared" si="1"/>
        <v>52.3</v>
      </c>
    </row>
    <row r="8" spans="1:9" ht="15.75" x14ac:dyDescent="0.25">
      <c r="A8" s="133">
        <v>4</v>
      </c>
      <c r="B8" s="7" t="s">
        <v>256</v>
      </c>
      <c r="C8" s="6" t="s">
        <v>6</v>
      </c>
      <c r="D8" s="8">
        <v>452</v>
      </c>
      <c r="E8" s="8">
        <v>0</v>
      </c>
      <c r="F8" s="8">
        <v>452</v>
      </c>
      <c r="G8" s="70">
        <v>452</v>
      </c>
      <c r="H8" s="47">
        <f t="shared" si="0"/>
        <v>45.2</v>
      </c>
      <c r="I8" s="17">
        <f t="shared" si="1"/>
        <v>43</v>
      </c>
    </row>
    <row r="9" spans="1:9" ht="15.75" x14ac:dyDescent="0.25">
      <c r="A9" s="134">
        <v>5</v>
      </c>
      <c r="B9" s="7" t="s">
        <v>257</v>
      </c>
      <c r="C9" s="6" t="s">
        <v>6</v>
      </c>
      <c r="D9" s="8">
        <v>449</v>
      </c>
      <c r="E9" s="8">
        <v>0</v>
      </c>
      <c r="F9" s="8">
        <v>449</v>
      </c>
      <c r="G9" s="70">
        <v>449</v>
      </c>
      <c r="H9" s="47">
        <f t="shared" si="0"/>
        <v>44.9</v>
      </c>
      <c r="I9" s="17">
        <f t="shared" si="1"/>
        <v>42.699999999999996</v>
      </c>
    </row>
    <row r="10" spans="1:9" ht="15.75" x14ac:dyDescent="0.25">
      <c r="A10" s="133">
        <v>6</v>
      </c>
      <c r="B10" s="7" t="s">
        <v>258</v>
      </c>
      <c r="C10" s="6" t="s">
        <v>6</v>
      </c>
      <c r="D10" s="8">
        <v>774</v>
      </c>
      <c r="E10" s="8">
        <v>0</v>
      </c>
      <c r="F10" s="8">
        <v>774</v>
      </c>
      <c r="G10" s="70">
        <v>774</v>
      </c>
      <c r="H10" s="47">
        <f t="shared" si="0"/>
        <v>77.400000000000006</v>
      </c>
      <c r="I10" s="17">
        <f t="shared" si="1"/>
        <v>75.2</v>
      </c>
    </row>
    <row r="11" spans="1:9" ht="15.75" x14ac:dyDescent="0.25">
      <c r="A11" s="134">
        <v>7</v>
      </c>
      <c r="B11" s="7" t="s">
        <v>259</v>
      </c>
      <c r="C11" s="6" t="s">
        <v>6</v>
      </c>
      <c r="D11" s="8">
        <v>782</v>
      </c>
      <c r="E11" s="8">
        <v>0</v>
      </c>
      <c r="F11" s="8">
        <v>366</v>
      </c>
      <c r="G11" s="70">
        <v>366</v>
      </c>
      <c r="H11" s="47">
        <f t="shared" si="0"/>
        <v>36.6</v>
      </c>
      <c r="I11" s="17">
        <f t="shared" si="1"/>
        <v>34.4</v>
      </c>
    </row>
    <row r="12" spans="1:9" ht="15.75" x14ac:dyDescent="0.25">
      <c r="A12" s="133">
        <v>8</v>
      </c>
      <c r="B12" s="7" t="s">
        <v>260</v>
      </c>
      <c r="C12" s="6" t="s">
        <v>6</v>
      </c>
      <c r="D12" s="8">
        <v>517</v>
      </c>
      <c r="E12" s="8">
        <v>0</v>
      </c>
      <c r="F12" s="8">
        <v>240</v>
      </c>
      <c r="G12" s="70">
        <v>0</v>
      </c>
      <c r="H12" s="47">
        <f t="shared" si="0"/>
        <v>14.399999999999999</v>
      </c>
      <c r="I12" s="17">
        <f t="shared" si="1"/>
        <v>12.2</v>
      </c>
    </row>
    <row r="13" spans="1:9" ht="15.75" x14ac:dyDescent="0.25">
      <c r="A13" s="134">
        <v>9</v>
      </c>
      <c r="B13" s="7" t="s">
        <v>261</v>
      </c>
      <c r="C13" s="6" t="s">
        <v>6</v>
      </c>
      <c r="D13" s="8">
        <v>489</v>
      </c>
      <c r="E13" s="8">
        <v>0</v>
      </c>
      <c r="F13" s="8">
        <v>230</v>
      </c>
      <c r="G13" s="70">
        <v>0</v>
      </c>
      <c r="H13" s="47">
        <f t="shared" si="0"/>
        <v>13.799999999999999</v>
      </c>
      <c r="I13" s="17">
        <f t="shared" si="1"/>
        <v>11.599999999999998</v>
      </c>
    </row>
    <row r="14" spans="1:9" ht="15.75" x14ac:dyDescent="0.25">
      <c r="A14" s="133">
        <v>10</v>
      </c>
      <c r="B14" s="7" t="s">
        <v>262</v>
      </c>
      <c r="C14" s="6" t="s">
        <v>6</v>
      </c>
      <c r="D14" s="8">
        <v>485</v>
      </c>
      <c r="E14" s="8">
        <v>0</v>
      </c>
      <c r="F14" s="8">
        <v>485</v>
      </c>
      <c r="G14" s="70">
        <v>485</v>
      </c>
      <c r="H14" s="47">
        <f t="shared" si="0"/>
        <v>48.5</v>
      </c>
      <c r="I14" s="17">
        <f t="shared" si="1"/>
        <v>46.3</v>
      </c>
    </row>
    <row r="15" spans="1:9" ht="15.75" x14ac:dyDescent="0.25">
      <c r="A15" s="134">
        <v>11</v>
      </c>
      <c r="B15" s="7" t="s">
        <v>263</v>
      </c>
      <c r="C15" s="6" t="s">
        <v>6</v>
      </c>
      <c r="D15" s="8">
        <v>976</v>
      </c>
      <c r="E15" s="8">
        <v>0</v>
      </c>
      <c r="F15" s="8">
        <v>976</v>
      </c>
      <c r="G15" s="70">
        <v>0</v>
      </c>
      <c r="H15" s="47">
        <f t="shared" si="0"/>
        <v>58.559999999999995</v>
      </c>
      <c r="I15" s="17">
        <f t="shared" si="1"/>
        <v>56.359999999999992</v>
      </c>
    </row>
    <row r="16" spans="1:9" ht="15.75" x14ac:dyDescent="0.25">
      <c r="A16" s="133">
        <v>12</v>
      </c>
      <c r="B16" s="7" t="s">
        <v>264</v>
      </c>
      <c r="C16" s="6" t="s">
        <v>6</v>
      </c>
      <c r="D16" s="8">
        <v>698</v>
      </c>
      <c r="E16" s="8">
        <v>0</v>
      </c>
      <c r="F16" s="8">
        <v>392</v>
      </c>
      <c r="G16" s="70">
        <v>0</v>
      </c>
      <c r="H16" s="47">
        <f t="shared" si="0"/>
        <v>23.52</v>
      </c>
      <c r="I16" s="17">
        <f t="shared" si="1"/>
        <v>21.32</v>
      </c>
    </row>
    <row r="17" spans="1:9" ht="15.75" x14ac:dyDescent="0.25">
      <c r="A17" s="134">
        <v>13</v>
      </c>
      <c r="B17" s="7" t="s">
        <v>265</v>
      </c>
      <c r="C17" s="6" t="s">
        <v>6</v>
      </c>
      <c r="D17" s="8">
        <v>704</v>
      </c>
      <c r="E17" s="8">
        <v>0</v>
      </c>
      <c r="F17" s="8">
        <v>704</v>
      </c>
      <c r="G17" s="70">
        <v>704</v>
      </c>
      <c r="H17" s="47">
        <f t="shared" si="0"/>
        <v>70.399999999999991</v>
      </c>
      <c r="I17" s="17">
        <f t="shared" si="1"/>
        <v>68.199999999999989</v>
      </c>
    </row>
    <row r="18" spans="1:9" ht="15.75" x14ac:dyDescent="0.25">
      <c r="A18" s="133">
        <v>14</v>
      </c>
      <c r="B18" s="7" t="s">
        <v>266</v>
      </c>
      <c r="C18" s="6" t="s">
        <v>6</v>
      </c>
      <c r="D18" s="8">
        <v>496</v>
      </c>
      <c r="E18" s="8">
        <v>0</v>
      </c>
      <c r="F18" s="8">
        <v>281</v>
      </c>
      <c r="G18" s="70">
        <v>281</v>
      </c>
      <c r="H18" s="47">
        <f t="shared" si="0"/>
        <v>28.1</v>
      </c>
      <c r="I18" s="17">
        <f t="shared" si="1"/>
        <v>25.900000000000002</v>
      </c>
    </row>
    <row r="19" spans="1:9" ht="15.75" x14ac:dyDescent="0.25">
      <c r="A19" s="134">
        <v>15</v>
      </c>
      <c r="B19" s="7" t="s">
        <v>267</v>
      </c>
      <c r="C19" s="6" t="s">
        <v>6</v>
      </c>
      <c r="D19" s="8">
        <v>435</v>
      </c>
      <c r="E19" s="8">
        <v>0</v>
      </c>
      <c r="F19" s="8">
        <v>435</v>
      </c>
      <c r="G19" s="70">
        <v>0</v>
      </c>
      <c r="H19" s="47">
        <f t="shared" si="0"/>
        <v>26.099999999999998</v>
      </c>
      <c r="I19" s="17">
        <f t="shared" si="1"/>
        <v>23.9</v>
      </c>
    </row>
    <row r="20" spans="1:9" ht="15.75" x14ac:dyDescent="0.25">
      <c r="A20" s="133">
        <v>16</v>
      </c>
      <c r="B20" s="7" t="s">
        <v>268</v>
      </c>
      <c r="C20" s="6" t="s">
        <v>6</v>
      </c>
      <c r="D20" s="8">
        <v>798</v>
      </c>
      <c r="E20" s="8">
        <v>0</v>
      </c>
      <c r="F20" s="8">
        <v>480</v>
      </c>
      <c r="G20" s="70">
        <v>480</v>
      </c>
      <c r="H20" s="47">
        <f t="shared" si="0"/>
        <v>48</v>
      </c>
      <c r="I20" s="17">
        <f t="shared" si="1"/>
        <v>45.8</v>
      </c>
    </row>
    <row r="21" spans="1:9" ht="15.75" x14ac:dyDescent="0.25">
      <c r="A21" s="134">
        <v>17</v>
      </c>
      <c r="B21" s="7" t="s">
        <v>269</v>
      </c>
      <c r="C21" s="6" t="s">
        <v>6</v>
      </c>
      <c r="D21" s="8">
        <v>927</v>
      </c>
      <c r="E21" s="8">
        <v>0</v>
      </c>
      <c r="F21" s="8">
        <v>927</v>
      </c>
      <c r="G21" s="70">
        <v>927</v>
      </c>
      <c r="H21" s="47">
        <f t="shared" si="0"/>
        <v>92.699999999999989</v>
      </c>
      <c r="I21" s="17">
        <f t="shared" si="1"/>
        <v>90.499999999999986</v>
      </c>
    </row>
    <row r="22" spans="1:9" ht="15.75" x14ac:dyDescent="0.25">
      <c r="A22" s="133">
        <v>18</v>
      </c>
      <c r="B22" s="7" t="s">
        <v>270</v>
      </c>
      <c r="C22" s="6" t="s">
        <v>6</v>
      </c>
      <c r="D22" s="8">
        <v>1094</v>
      </c>
      <c r="E22" s="8">
        <v>0</v>
      </c>
      <c r="F22" s="8">
        <v>626</v>
      </c>
      <c r="G22" s="70">
        <v>0</v>
      </c>
      <c r="H22" s="47">
        <f t="shared" si="0"/>
        <v>37.559999999999995</v>
      </c>
      <c r="I22" s="17">
        <f t="shared" si="1"/>
        <v>35.359999999999992</v>
      </c>
    </row>
    <row r="23" spans="1:9" ht="15.75" x14ac:dyDescent="0.25">
      <c r="A23" s="134">
        <v>19</v>
      </c>
      <c r="B23" s="7" t="s">
        <v>271</v>
      </c>
      <c r="C23" s="6" t="s">
        <v>6</v>
      </c>
      <c r="D23" s="8">
        <v>671</v>
      </c>
      <c r="E23" s="8">
        <v>0</v>
      </c>
      <c r="F23" s="8">
        <v>671</v>
      </c>
      <c r="G23" s="70">
        <v>0</v>
      </c>
      <c r="H23" s="47">
        <f t="shared" si="0"/>
        <v>40.26</v>
      </c>
      <c r="I23" s="17">
        <f t="shared" si="1"/>
        <v>38.059999999999995</v>
      </c>
    </row>
    <row r="24" spans="1:9" ht="15.75" x14ac:dyDescent="0.25">
      <c r="A24" s="133">
        <v>20</v>
      </c>
      <c r="B24" s="7" t="s">
        <v>272</v>
      </c>
      <c r="C24" s="6" t="s">
        <v>6</v>
      </c>
      <c r="D24" s="8">
        <v>692</v>
      </c>
      <c r="E24" s="8">
        <v>0</v>
      </c>
      <c r="F24" s="8">
        <v>692</v>
      </c>
      <c r="G24" s="70">
        <v>402</v>
      </c>
      <c r="H24" s="47">
        <f t="shared" si="0"/>
        <v>57.599999999999994</v>
      </c>
      <c r="I24" s="17">
        <f t="shared" si="1"/>
        <v>55.399999999999991</v>
      </c>
    </row>
    <row r="25" spans="1:9" ht="15.75" x14ac:dyDescent="0.25">
      <c r="A25" s="134">
        <v>21</v>
      </c>
      <c r="B25" s="7" t="s">
        <v>273</v>
      </c>
      <c r="C25" s="6" t="s">
        <v>6</v>
      </c>
      <c r="D25" s="8">
        <v>679</v>
      </c>
      <c r="E25" s="8">
        <v>0</v>
      </c>
      <c r="F25" s="8">
        <v>273</v>
      </c>
      <c r="G25" s="70">
        <v>273</v>
      </c>
      <c r="H25" s="47">
        <f t="shared" si="0"/>
        <v>27.299999999999997</v>
      </c>
      <c r="I25" s="17">
        <f t="shared" si="1"/>
        <v>25.099999999999998</v>
      </c>
    </row>
    <row r="26" spans="1:9" ht="15.75" x14ac:dyDescent="0.25">
      <c r="A26" s="133">
        <v>22</v>
      </c>
      <c r="B26" s="7" t="s">
        <v>274</v>
      </c>
      <c r="C26" s="6" t="s">
        <v>6</v>
      </c>
      <c r="D26" s="8">
        <v>1003</v>
      </c>
      <c r="E26" s="8">
        <v>0</v>
      </c>
      <c r="F26" s="8">
        <v>1003</v>
      </c>
      <c r="G26" s="70">
        <v>0</v>
      </c>
      <c r="H26" s="47">
        <f t="shared" si="0"/>
        <v>60.18</v>
      </c>
      <c r="I26" s="17">
        <f t="shared" si="1"/>
        <v>57.98</v>
      </c>
    </row>
    <row r="27" spans="1:9" ht="15.75" x14ac:dyDescent="0.25">
      <c r="A27" s="134">
        <v>23</v>
      </c>
      <c r="B27" s="7" t="s">
        <v>275</v>
      </c>
      <c r="C27" s="6" t="s">
        <v>6</v>
      </c>
      <c r="D27" s="8">
        <v>806</v>
      </c>
      <c r="E27" s="8">
        <v>0</v>
      </c>
      <c r="F27" s="8">
        <v>806</v>
      </c>
      <c r="G27" s="70">
        <v>806</v>
      </c>
      <c r="H27" s="47">
        <f t="shared" si="0"/>
        <v>80.599999999999994</v>
      </c>
      <c r="I27" s="17">
        <f t="shared" si="1"/>
        <v>78.399999999999991</v>
      </c>
    </row>
    <row r="28" spans="1:9" ht="15.75" x14ac:dyDescent="0.25">
      <c r="A28" s="133">
        <v>24</v>
      </c>
      <c r="B28" s="7" t="s">
        <v>276</v>
      </c>
      <c r="C28" s="6" t="s">
        <v>6</v>
      </c>
      <c r="D28" s="8">
        <v>427</v>
      </c>
      <c r="E28" s="8">
        <v>0</v>
      </c>
      <c r="F28" s="8">
        <v>427</v>
      </c>
      <c r="G28" s="70">
        <v>0</v>
      </c>
      <c r="H28" s="47">
        <f t="shared" si="0"/>
        <v>25.619999999999997</v>
      </c>
      <c r="I28" s="17">
        <f t="shared" si="1"/>
        <v>23.419999999999998</v>
      </c>
    </row>
    <row r="29" spans="1:9" ht="15.75" x14ac:dyDescent="0.25">
      <c r="A29" s="134">
        <v>25</v>
      </c>
      <c r="B29" s="7" t="s">
        <v>277</v>
      </c>
      <c r="C29" s="6" t="s">
        <v>6</v>
      </c>
      <c r="D29" s="8">
        <v>744</v>
      </c>
      <c r="E29" s="8">
        <v>0</v>
      </c>
      <c r="F29" s="8">
        <v>744</v>
      </c>
      <c r="G29" s="70">
        <v>347</v>
      </c>
      <c r="H29" s="47">
        <f t="shared" si="0"/>
        <v>58.52</v>
      </c>
      <c r="I29" s="17">
        <f t="shared" si="1"/>
        <v>56.32</v>
      </c>
    </row>
    <row r="30" spans="1:9" ht="15.75" x14ac:dyDescent="0.25">
      <c r="A30" s="133">
        <v>26</v>
      </c>
      <c r="B30" s="7" t="s">
        <v>278</v>
      </c>
      <c r="C30" s="6" t="s">
        <v>6</v>
      </c>
      <c r="D30" s="8">
        <v>600</v>
      </c>
      <c r="E30" s="8">
        <v>0</v>
      </c>
      <c r="F30" s="8">
        <v>600</v>
      </c>
      <c r="G30" s="70">
        <v>600</v>
      </c>
      <c r="H30" s="47">
        <f t="shared" si="0"/>
        <v>60</v>
      </c>
      <c r="I30" s="17">
        <f t="shared" si="1"/>
        <v>57.8</v>
      </c>
    </row>
    <row r="31" spans="1:9" ht="15.75" x14ac:dyDescent="0.25">
      <c r="A31" s="134">
        <v>27</v>
      </c>
      <c r="B31" s="7" t="s">
        <v>279</v>
      </c>
      <c r="C31" s="6" t="s">
        <v>6</v>
      </c>
      <c r="D31" s="8">
        <v>797</v>
      </c>
      <c r="E31" s="8">
        <v>0</v>
      </c>
      <c r="F31" s="8">
        <v>797</v>
      </c>
      <c r="G31" s="70">
        <v>797</v>
      </c>
      <c r="H31" s="47">
        <f t="shared" si="0"/>
        <v>79.7</v>
      </c>
      <c r="I31" s="17">
        <f t="shared" si="1"/>
        <v>77.5</v>
      </c>
    </row>
    <row r="32" spans="1:9" ht="15.75" x14ac:dyDescent="0.25">
      <c r="A32" s="133">
        <v>28</v>
      </c>
      <c r="B32" s="7" t="s">
        <v>280</v>
      </c>
      <c r="C32" s="6" t="s">
        <v>6</v>
      </c>
      <c r="D32" s="8">
        <v>1695</v>
      </c>
      <c r="E32" s="8">
        <v>0</v>
      </c>
      <c r="F32" s="8">
        <v>765</v>
      </c>
      <c r="G32" s="70">
        <v>765</v>
      </c>
      <c r="H32" s="47">
        <f t="shared" si="0"/>
        <v>76.5</v>
      </c>
      <c r="I32" s="17">
        <f t="shared" si="1"/>
        <v>74.3</v>
      </c>
    </row>
    <row r="33" spans="1:9" ht="15.75" x14ac:dyDescent="0.25">
      <c r="A33" s="134">
        <v>29</v>
      </c>
      <c r="B33" s="7" t="s">
        <v>281</v>
      </c>
      <c r="C33" s="6" t="s">
        <v>6</v>
      </c>
      <c r="D33" s="8">
        <v>467</v>
      </c>
      <c r="E33" s="8">
        <v>0</v>
      </c>
      <c r="F33" s="8">
        <v>467</v>
      </c>
      <c r="G33" s="70">
        <v>467</v>
      </c>
      <c r="H33" s="47">
        <f t="shared" si="0"/>
        <v>46.7</v>
      </c>
      <c r="I33" s="17">
        <f t="shared" si="1"/>
        <v>44.5</v>
      </c>
    </row>
    <row r="34" spans="1:9" ht="15.75" x14ac:dyDescent="0.25">
      <c r="A34" s="133">
        <v>30</v>
      </c>
      <c r="B34" s="7" t="s">
        <v>282</v>
      </c>
      <c r="C34" s="6" t="s">
        <v>6</v>
      </c>
      <c r="D34" s="8">
        <v>789</v>
      </c>
      <c r="E34" s="8">
        <v>0</v>
      </c>
      <c r="F34" s="8">
        <v>789</v>
      </c>
      <c r="G34" s="70">
        <v>789</v>
      </c>
      <c r="H34" s="47">
        <f t="shared" si="0"/>
        <v>78.900000000000006</v>
      </c>
      <c r="I34" s="17">
        <f t="shared" si="1"/>
        <v>76.7</v>
      </c>
    </row>
    <row r="35" spans="1:9" ht="15.75" x14ac:dyDescent="0.25">
      <c r="A35" s="134">
        <v>31</v>
      </c>
      <c r="B35" s="7" t="s">
        <v>283</v>
      </c>
      <c r="C35" s="6" t="s">
        <v>6</v>
      </c>
      <c r="D35" s="8">
        <v>670</v>
      </c>
      <c r="E35" s="8">
        <v>0</v>
      </c>
      <c r="F35" s="8">
        <v>670</v>
      </c>
      <c r="G35" s="70">
        <v>0</v>
      </c>
      <c r="H35" s="47">
        <f t="shared" si="0"/>
        <v>40.199999999999996</v>
      </c>
      <c r="I35" s="17">
        <f t="shared" si="1"/>
        <v>37.999999999999993</v>
      </c>
    </row>
    <row r="36" spans="1:9" ht="15.75" x14ac:dyDescent="0.25">
      <c r="A36" s="133">
        <v>32</v>
      </c>
      <c r="B36" s="7" t="s">
        <v>284</v>
      </c>
      <c r="C36" s="6" t="s">
        <v>6</v>
      </c>
      <c r="D36" s="8">
        <v>1309</v>
      </c>
      <c r="E36" s="8">
        <v>0</v>
      </c>
      <c r="F36" s="8">
        <v>756</v>
      </c>
      <c r="G36" s="70">
        <v>0</v>
      </c>
      <c r="H36" s="47">
        <f t="shared" si="0"/>
        <v>45.36</v>
      </c>
      <c r="I36" s="17">
        <f t="shared" si="1"/>
        <v>43.16</v>
      </c>
    </row>
    <row r="37" spans="1:9" ht="15.75" x14ac:dyDescent="0.25">
      <c r="A37" s="134">
        <v>33</v>
      </c>
      <c r="B37" s="7" t="s">
        <v>285</v>
      </c>
      <c r="C37" s="6" t="s">
        <v>6</v>
      </c>
      <c r="D37" s="8">
        <v>1016</v>
      </c>
      <c r="E37" s="8">
        <v>0</v>
      </c>
      <c r="F37" s="8">
        <v>1016</v>
      </c>
      <c r="G37" s="70">
        <v>1016</v>
      </c>
      <c r="H37" s="47">
        <f t="shared" si="0"/>
        <v>101.6</v>
      </c>
      <c r="I37" s="17">
        <f t="shared" si="1"/>
        <v>99.399999999999991</v>
      </c>
    </row>
    <row r="38" spans="1:9" ht="15.75" x14ac:dyDescent="0.25">
      <c r="A38" s="133">
        <v>34</v>
      </c>
      <c r="B38" s="7" t="s">
        <v>286</v>
      </c>
      <c r="C38" s="6" t="s">
        <v>6</v>
      </c>
      <c r="D38" s="8">
        <v>1115</v>
      </c>
      <c r="E38" s="8">
        <v>0</v>
      </c>
      <c r="F38" s="8">
        <v>1115</v>
      </c>
      <c r="G38" s="70">
        <v>435</v>
      </c>
      <c r="H38" s="47">
        <f t="shared" si="0"/>
        <v>84.3</v>
      </c>
      <c r="I38" s="17">
        <f t="shared" si="1"/>
        <v>82.1</v>
      </c>
    </row>
    <row r="39" spans="1:9" ht="15.75" x14ac:dyDescent="0.25">
      <c r="A39" s="134">
        <v>35</v>
      </c>
      <c r="B39" s="7" t="s">
        <v>287</v>
      </c>
      <c r="C39" s="6" t="s">
        <v>6</v>
      </c>
      <c r="D39" s="8">
        <v>529</v>
      </c>
      <c r="E39" s="8">
        <v>0</v>
      </c>
      <c r="F39" s="8">
        <v>204</v>
      </c>
      <c r="G39" s="70">
        <v>204</v>
      </c>
      <c r="H39" s="47">
        <f t="shared" si="0"/>
        <v>20.399999999999999</v>
      </c>
      <c r="I39" s="17">
        <f t="shared" si="1"/>
        <v>18.2</v>
      </c>
    </row>
    <row r="40" spans="1:9" ht="15.75" x14ac:dyDescent="0.25">
      <c r="A40" s="133">
        <v>36</v>
      </c>
      <c r="B40" s="7" t="s">
        <v>288</v>
      </c>
      <c r="C40" s="6" t="s">
        <v>6</v>
      </c>
      <c r="D40" s="8">
        <v>639</v>
      </c>
      <c r="E40" s="8">
        <v>0</v>
      </c>
      <c r="F40" s="8">
        <v>639</v>
      </c>
      <c r="G40" s="70">
        <v>639</v>
      </c>
      <c r="H40" s="47">
        <f t="shared" si="0"/>
        <v>63.9</v>
      </c>
      <c r="I40" s="17">
        <f t="shared" si="1"/>
        <v>61.699999999999996</v>
      </c>
    </row>
    <row r="41" spans="1:9" ht="15.75" x14ac:dyDescent="0.25">
      <c r="A41" s="134">
        <v>37</v>
      </c>
      <c r="B41" s="7" t="s">
        <v>289</v>
      </c>
      <c r="C41" s="6" t="s">
        <v>6</v>
      </c>
      <c r="D41" s="8">
        <v>406</v>
      </c>
      <c r="E41" s="8">
        <v>0</v>
      </c>
      <c r="F41" s="8">
        <v>172</v>
      </c>
      <c r="G41" s="70">
        <v>172</v>
      </c>
      <c r="H41" s="47">
        <f t="shared" si="0"/>
        <v>17.2</v>
      </c>
      <c r="I41" s="17">
        <f t="shared" si="1"/>
        <v>15</v>
      </c>
    </row>
    <row r="42" spans="1:9" ht="15.75" x14ac:dyDescent="0.25">
      <c r="A42" s="133">
        <v>38</v>
      </c>
      <c r="B42" s="7" t="s">
        <v>290</v>
      </c>
      <c r="C42" s="6" t="s">
        <v>6</v>
      </c>
      <c r="D42" s="8">
        <v>436</v>
      </c>
      <c r="E42" s="8">
        <v>0</v>
      </c>
      <c r="F42" s="8">
        <v>200</v>
      </c>
      <c r="G42" s="70">
        <v>0</v>
      </c>
      <c r="H42" s="47">
        <f t="shared" si="0"/>
        <v>12</v>
      </c>
      <c r="I42" s="17">
        <f t="shared" si="1"/>
        <v>9.8000000000000007</v>
      </c>
    </row>
    <row r="43" spans="1:9" ht="15.75" x14ac:dyDescent="0.25">
      <c r="A43" s="134">
        <v>39</v>
      </c>
      <c r="B43" s="7" t="s">
        <v>291</v>
      </c>
      <c r="C43" s="6" t="s">
        <v>6</v>
      </c>
      <c r="D43" s="8">
        <v>8259</v>
      </c>
      <c r="E43" s="8">
        <v>3259</v>
      </c>
      <c r="F43" s="8">
        <v>8259</v>
      </c>
      <c r="G43" s="70">
        <v>8259</v>
      </c>
      <c r="H43" s="47">
        <f t="shared" si="0"/>
        <v>858.49</v>
      </c>
      <c r="I43" s="17">
        <f t="shared" si="1"/>
        <v>856.29</v>
      </c>
    </row>
    <row r="44" spans="1:9" ht="15.75" x14ac:dyDescent="0.25">
      <c r="A44" s="133">
        <v>40</v>
      </c>
      <c r="B44" s="7" t="s">
        <v>292</v>
      </c>
      <c r="C44" s="6" t="s">
        <v>6</v>
      </c>
      <c r="D44" s="8">
        <v>2763</v>
      </c>
      <c r="E44" s="8">
        <v>0</v>
      </c>
      <c r="F44" s="8">
        <v>2763</v>
      </c>
      <c r="G44" s="70">
        <v>2763</v>
      </c>
      <c r="H44" s="47">
        <f t="shared" si="0"/>
        <v>276.3</v>
      </c>
      <c r="I44" s="17">
        <f t="shared" si="1"/>
        <v>274.10000000000002</v>
      </c>
    </row>
    <row r="45" spans="1:9" ht="15.75" x14ac:dyDescent="0.25">
      <c r="A45" s="134">
        <v>41</v>
      </c>
      <c r="B45" s="7" t="s">
        <v>293</v>
      </c>
      <c r="C45" s="6" t="s">
        <v>6</v>
      </c>
      <c r="D45" s="8">
        <v>715</v>
      </c>
      <c r="E45" s="8">
        <v>0</v>
      </c>
      <c r="F45" s="8">
        <v>326</v>
      </c>
      <c r="G45" s="70">
        <v>0</v>
      </c>
      <c r="H45" s="47">
        <f t="shared" si="0"/>
        <v>19.559999999999999</v>
      </c>
      <c r="I45" s="17">
        <f t="shared" si="1"/>
        <v>17.36</v>
      </c>
    </row>
    <row r="46" spans="1:9" ht="15.75" x14ac:dyDescent="0.25">
      <c r="A46" s="133">
        <v>42</v>
      </c>
      <c r="B46" s="7" t="s">
        <v>294</v>
      </c>
      <c r="C46" s="6" t="s">
        <v>6</v>
      </c>
      <c r="D46" s="8">
        <v>1027</v>
      </c>
      <c r="E46" s="8">
        <v>0</v>
      </c>
      <c r="F46" s="8">
        <v>1027</v>
      </c>
      <c r="G46" s="70">
        <v>1027</v>
      </c>
      <c r="H46" s="47">
        <f t="shared" si="0"/>
        <v>102.69999999999999</v>
      </c>
      <c r="I46" s="17">
        <f t="shared" si="1"/>
        <v>100.49999999999999</v>
      </c>
    </row>
    <row r="47" spans="1:9" ht="15.75" x14ac:dyDescent="0.25">
      <c r="A47" s="134">
        <v>43</v>
      </c>
      <c r="B47" s="7" t="s">
        <v>295</v>
      </c>
      <c r="C47" s="6" t="s">
        <v>6</v>
      </c>
      <c r="D47" s="8">
        <v>6342</v>
      </c>
      <c r="E47" s="8">
        <v>1342</v>
      </c>
      <c r="F47" s="8">
        <v>6342</v>
      </c>
      <c r="G47" s="70">
        <v>6342</v>
      </c>
      <c r="H47" s="47">
        <f t="shared" si="0"/>
        <v>647.62</v>
      </c>
      <c r="I47" s="17">
        <f t="shared" si="1"/>
        <v>645.41999999999996</v>
      </c>
    </row>
    <row r="48" spans="1:9" ht="15.75" x14ac:dyDescent="0.25">
      <c r="A48" s="133">
        <v>44</v>
      </c>
      <c r="B48" s="7" t="s">
        <v>296</v>
      </c>
      <c r="C48" s="6" t="s">
        <v>6</v>
      </c>
      <c r="D48" s="8">
        <v>1575</v>
      </c>
      <c r="E48" s="8">
        <v>0</v>
      </c>
      <c r="F48" s="8">
        <v>1575</v>
      </c>
      <c r="G48" s="70">
        <v>1575</v>
      </c>
      <c r="H48" s="47">
        <f t="shared" si="0"/>
        <v>157.5</v>
      </c>
      <c r="I48" s="17">
        <f t="shared" si="1"/>
        <v>155.30000000000001</v>
      </c>
    </row>
    <row r="49" spans="1:9" ht="15.75" x14ac:dyDescent="0.25">
      <c r="A49" s="134">
        <v>45</v>
      </c>
      <c r="B49" s="7" t="s">
        <v>297</v>
      </c>
      <c r="C49" s="6" t="s">
        <v>6</v>
      </c>
      <c r="D49" s="8">
        <v>3207</v>
      </c>
      <c r="E49" s="8">
        <v>0</v>
      </c>
      <c r="F49" s="8">
        <v>3207</v>
      </c>
      <c r="G49" s="70">
        <v>1753</v>
      </c>
      <c r="H49" s="47">
        <f t="shared" si="0"/>
        <v>262.53999999999996</v>
      </c>
      <c r="I49" s="17">
        <f t="shared" si="1"/>
        <v>260.33999999999997</v>
      </c>
    </row>
    <row r="50" spans="1:9" ht="15.75" x14ac:dyDescent="0.25">
      <c r="A50" s="133">
        <v>46</v>
      </c>
      <c r="B50" s="7" t="s">
        <v>298</v>
      </c>
      <c r="C50" s="6" t="s">
        <v>6</v>
      </c>
      <c r="D50" s="8">
        <v>736</v>
      </c>
      <c r="E50" s="8">
        <v>0</v>
      </c>
      <c r="F50" s="8">
        <v>736</v>
      </c>
      <c r="G50" s="70">
        <v>736</v>
      </c>
      <c r="H50" s="47">
        <f t="shared" si="0"/>
        <v>73.599999999999994</v>
      </c>
      <c r="I50" s="17">
        <f t="shared" si="1"/>
        <v>71.399999999999991</v>
      </c>
    </row>
    <row r="51" spans="1:9" ht="15.75" x14ac:dyDescent="0.25">
      <c r="A51" s="134">
        <v>47</v>
      </c>
      <c r="B51" s="7" t="s">
        <v>299</v>
      </c>
      <c r="C51" s="6" t="s">
        <v>6</v>
      </c>
      <c r="D51" s="8">
        <v>2443</v>
      </c>
      <c r="E51" s="8">
        <v>0</v>
      </c>
      <c r="F51" s="8">
        <v>2443</v>
      </c>
      <c r="G51" s="70">
        <v>2443</v>
      </c>
      <c r="H51" s="47">
        <f t="shared" si="0"/>
        <v>244.29999999999998</v>
      </c>
      <c r="I51" s="17">
        <f t="shared" si="1"/>
        <v>242.1</v>
      </c>
    </row>
    <row r="52" spans="1:9" ht="15.75" x14ac:dyDescent="0.25">
      <c r="A52" s="133">
        <v>48</v>
      </c>
      <c r="B52" s="7" t="s">
        <v>300</v>
      </c>
      <c r="C52" s="6" t="s">
        <v>6</v>
      </c>
      <c r="D52" s="8">
        <v>2014</v>
      </c>
      <c r="E52" s="8">
        <v>0</v>
      </c>
      <c r="F52" s="8">
        <v>2014</v>
      </c>
      <c r="G52" s="70">
        <v>2014</v>
      </c>
      <c r="H52" s="47">
        <f t="shared" si="0"/>
        <v>201.39999999999998</v>
      </c>
      <c r="I52" s="17">
        <f t="shared" si="1"/>
        <v>199.2</v>
      </c>
    </row>
    <row r="53" spans="1:9" ht="15.75" x14ac:dyDescent="0.25">
      <c r="A53" s="134">
        <v>49</v>
      </c>
      <c r="B53" s="7" t="s">
        <v>301</v>
      </c>
      <c r="C53" s="6" t="s">
        <v>6</v>
      </c>
      <c r="D53" s="8">
        <v>409</v>
      </c>
      <c r="E53" s="8">
        <v>0</v>
      </c>
      <c r="F53" s="8">
        <v>409</v>
      </c>
      <c r="G53" s="70">
        <v>235</v>
      </c>
      <c r="H53" s="47">
        <f t="shared" si="0"/>
        <v>33.94</v>
      </c>
      <c r="I53" s="17">
        <f t="shared" si="1"/>
        <v>31.74</v>
      </c>
    </row>
    <row r="54" spans="1:9" ht="15.75" x14ac:dyDescent="0.25">
      <c r="A54" s="133">
        <v>50</v>
      </c>
      <c r="B54" s="7" t="s">
        <v>302</v>
      </c>
      <c r="C54" s="6" t="s">
        <v>6</v>
      </c>
      <c r="D54" s="8">
        <v>796</v>
      </c>
      <c r="E54" s="8">
        <v>0</v>
      </c>
      <c r="F54" s="8">
        <v>346</v>
      </c>
      <c r="G54" s="70">
        <v>346</v>
      </c>
      <c r="H54" s="47">
        <f t="shared" si="0"/>
        <v>34.599999999999994</v>
      </c>
      <c r="I54" s="17">
        <f t="shared" si="1"/>
        <v>32.399999999999991</v>
      </c>
    </row>
    <row r="55" spans="1:9" ht="15.75" x14ac:dyDescent="0.25">
      <c r="A55" s="134">
        <v>51</v>
      </c>
      <c r="B55" s="7" t="s">
        <v>303</v>
      </c>
      <c r="C55" s="6" t="s">
        <v>6</v>
      </c>
      <c r="D55" s="8">
        <v>5779</v>
      </c>
      <c r="E55" s="8">
        <v>779</v>
      </c>
      <c r="F55" s="8">
        <v>5779</v>
      </c>
      <c r="G55" s="70">
        <v>2685</v>
      </c>
      <c r="H55" s="47">
        <f t="shared" si="0"/>
        <v>461.93000000000006</v>
      </c>
      <c r="I55" s="17">
        <f t="shared" si="1"/>
        <v>459.73000000000008</v>
      </c>
    </row>
    <row r="56" spans="1:9" ht="15.75" x14ac:dyDescent="0.25">
      <c r="A56" s="133">
        <v>52</v>
      </c>
      <c r="B56" s="7" t="s">
        <v>304</v>
      </c>
      <c r="C56" s="6" t="s">
        <v>6</v>
      </c>
      <c r="D56" s="8">
        <v>3214</v>
      </c>
      <c r="E56" s="8">
        <v>0</v>
      </c>
      <c r="F56" s="8">
        <v>1756</v>
      </c>
      <c r="G56" s="70">
        <v>1756</v>
      </c>
      <c r="H56" s="47">
        <f t="shared" si="0"/>
        <v>175.6</v>
      </c>
      <c r="I56" s="17">
        <f t="shared" si="1"/>
        <v>173.4</v>
      </c>
    </row>
    <row r="57" spans="1:9" s="3" customFormat="1" ht="15.75" x14ac:dyDescent="0.25">
      <c r="A57" s="134">
        <v>53</v>
      </c>
      <c r="B57" s="7" t="s">
        <v>305</v>
      </c>
      <c r="C57" s="6" t="s">
        <v>6</v>
      </c>
      <c r="D57" s="8">
        <v>2425</v>
      </c>
      <c r="E57" s="8">
        <v>0</v>
      </c>
      <c r="F57" s="8">
        <v>2425</v>
      </c>
      <c r="G57" s="70">
        <v>2425</v>
      </c>
      <c r="H57" s="47">
        <f t="shared" si="0"/>
        <v>242.5</v>
      </c>
      <c r="I57" s="17">
        <f t="shared" si="1"/>
        <v>240.3</v>
      </c>
    </row>
    <row r="58" spans="1:9" ht="15.75" x14ac:dyDescent="0.25">
      <c r="A58" s="133">
        <v>54</v>
      </c>
      <c r="B58" s="7" t="s">
        <v>306</v>
      </c>
      <c r="C58" s="6" t="s">
        <v>6</v>
      </c>
      <c r="D58" s="8">
        <v>607</v>
      </c>
      <c r="E58" s="8">
        <v>0</v>
      </c>
      <c r="F58" s="8">
        <v>607</v>
      </c>
      <c r="G58" s="70">
        <v>276</v>
      </c>
      <c r="H58" s="47">
        <f t="shared" si="0"/>
        <v>47.46</v>
      </c>
      <c r="I58" s="17">
        <f t="shared" si="1"/>
        <v>45.26</v>
      </c>
    </row>
    <row r="59" spans="1:9" ht="15.75" x14ac:dyDescent="0.25">
      <c r="A59" s="134">
        <v>55</v>
      </c>
      <c r="B59" s="7" t="s">
        <v>307</v>
      </c>
      <c r="C59" s="6" t="s">
        <v>6</v>
      </c>
      <c r="D59" s="8">
        <v>894</v>
      </c>
      <c r="E59" s="8">
        <v>0</v>
      </c>
      <c r="F59" s="8">
        <v>894</v>
      </c>
      <c r="G59" s="70">
        <v>411</v>
      </c>
      <c r="H59" s="47">
        <f t="shared" si="0"/>
        <v>70.08</v>
      </c>
      <c r="I59" s="17">
        <f t="shared" si="1"/>
        <v>67.88</v>
      </c>
    </row>
    <row r="60" spans="1:9" ht="15.75" x14ac:dyDescent="0.25">
      <c r="A60" s="133">
        <v>56</v>
      </c>
      <c r="B60" s="7" t="s">
        <v>308</v>
      </c>
      <c r="C60" s="6" t="s">
        <v>6</v>
      </c>
      <c r="D60" s="8">
        <v>512</v>
      </c>
      <c r="E60" s="8">
        <v>0</v>
      </c>
      <c r="F60" s="8">
        <v>217</v>
      </c>
      <c r="G60" s="70">
        <v>0</v>
      </c>
      <c r="H60" s="47">
        <f t="shared" si="0"/>
        <v>13.02</v>
      </c>
      <c r="I60" s="17">
        <f t="shared" si="1"/>
        <v>10.82</v>
      </c>
    </row>
    <row r="61" spans="1:9" ht="15.75" x14ac:dyDescent="0.25">
      <c r="A61" s="134">
        <v>57</v>
      </c>
      <c r="B61" s="7" t="s">
        <v>309</v>
      </c>
      <c r="C61" s="6" t="s">
        <v>6</v>
      </c>
      <c r="D61" s="8">
        <v>483</v>
      </c>
      <c r="E61" s="8">
        <v>0</v>
      </c>
      <c r="F61" s="8">
        <v>483</v>
      </c>
      <c r="G61" s="70">
        <v>483</v>
      </c>
      <c r="H61" s="47">
        <f t="shared" si="0"/>
        <v>48.3</v>
      </c>
      <c r="I61" s="17">
        <f t="shared" si="1"/>
        <v>46.099999999999994</v>
      </c>
    </row>
    <row r="62" spans="1:9" ht="15.75" x14ac:dyDescent="0.25">
      <c r="A62" s="133">
        <v>58</v>
      </c>
      <c r="B62" s="7" t="s">
        <v>310</v>
      </c>
      <c r="C62" s="6" t="s">
        <v>6</v>
      </c>
      <c r="D62" s="8">
        <v>3786</v>
      </c>
      <c r="E62" s="8">
        <v>0</v>
      </c>
      <c r="F62" s="8">
        <v>3786</v>
      </c>
      <c r="G62" s="70">
        <v>3786</v>
      </c>
      <c r="H62" s="47">
        <f t="shared" si="0"/>
        <v>378.6</v>
      </c>
      <c r="I62" s="17">
        <f t="shared" si="1"/>
        <v>376.40000000000003</v>
      </c>
    </row>
    <row r="63" spans="1:9" ht="15.75" x14ac:dyDescent="0.25">
      <c r="A63" s="134">
        <v>59</v>
      </c>
      <c r="B63" s="7" t="s">
        <v>311</v>
      </c>
      <c r="C63" s="6" t="s">
        <v>6</v>
      </c>
      <c r="D63" s="8">
        <v>435</v>
      </c>
      <c r="E63" s="8">
        <v>0</v>
      </c>
      <c r="F63" s="8">
        <v>266</v>
      </c>
      <c r="G63" s="70">
        <v>0</v>
      </c>
      <c r="H63" s="47">
        <f t="shared" si="0"/>
        <v>15.959999999999999</v>
      </c>
      <c r="I63" s="17">
        <f t="shared" si="1"/>
        <v>13.759999999999998</v>
      </c>
    </row>
    <row r="64" spans="1:9" ht="15.75" x14ac:dyDescent="0.25">
      <c r="A64" s="133">
        <v>60</v>
      </c>
      <c r="B64" s="7" t="s">
        <v>312</v>
      </c>
      <c r="C64" s="6" t="s">
        <v>6</v>
      </c>
      <c r="D64" s="8">
        <v>595</v>
      </c>
      <c r="E64" s="8">
        <v>0</v>
      </c>
      <c r="F64" s="8">
        <v>595</v>
      </c>
      <c r="G64" s="70">
        <v>297</v>
      </c>
      <c r="H64" s="47">
        <f t="shared" si="0"/>
        <v>47.58</v>
      </c>
      <c r="I64" s="17">
        <f t="shared" si="1"/>
        <v>45.379999999999995</v>
      </c>
    </row>
    <row r="65" spans="1:9" ht="15.75" x14ac:dyDescent="0.25">
      <c r="A65" s="134">
        <v>61</v>
      </c>
      <c r="B65" s="7" t="s">
        <v>313</v>
      </c>
      <c r="C65" s="6" t="s">
        <v>6</v>
      </c>
      <c r="D65" s="8">
        <v>417</v>
      </c>
      <c r="E65" s="8">
        <v>0</v>
      </c>
      <c r="F65" s="8">
        <v>417</v>
      </c>
      <c r="G65" s="70">
        <v>210</v>
      </c>
      <c r="H65" s="47">
        <f t="shared" si="0"/>
        <v>33.42</v>
      </c>
      <c r="I65" s="17">
        <f t="shared" si="1"/>
        <v>31.220000000000002</v>
      </c>
    </row>
    <row r="66" spans="1:9" ht="15.75" x14ac:dyDescent="0.25">
      <c r="A66" s="133">
        <v>62</v>
      </c>
      <c r="B66" s="7" t="s">
        <v>314</v>
      </c>
      <c r="C66" s="6" t="s">
        <v>6</v>
      </c>
      <c r="D66" s="8">
        <v>691</v>
      </c>
      <c r="E66" s="8">
        <v>0</v>
      </c>
      <c r="F66" s="8">
        <v>691</v>
      </c>
      <c r="G66" s="70">
        <v>0</v>
      </c>
      <c r="H66" s="47">
        <f t="shared" si="0"/>
        <v>41.46</v>
      </c>
      <c r="I66" s="17">
        <f t="shared" si="1"/>
        <v>39.26</v>
      </c>
    </row>
    <row r="67" spans="1:9" ht="15.75" x14ac:dyDescent="0.25">
      <c r="A67" s="134">
        <v>63</v>
      </c>
      <c r="B67" s="7" t="s">
        <v>315</v>
      </c>
      <c r="C67" s="6" t="s">
        <v>6</v>
      </c>
      <c r="D67" s="8">
        <v>1518</v>
      </c>
      <c r="E67" s="8">
        <v>0</v>
      </c>
      <c r="F67" s="8">
        <v>1518</v>
      </c>
      <c r="G67" s="70">
        <v>1518</v>
      </c>
      <c r="H67" s="47">
        <f t="shared" si="0"/>
        <v>151.80000000000001</v>
      </c>
      <c r="I67" s="17">
        <f t="shared" si="1"/>
        <v>149.60000000000002</v>
      </c>
    </row>
    <row r="68" spans="1:9" ht="15.75" x14ac:dyDescent="0.25">
      <c r="A68" s="133">
        <v>64</v>
      </c>
      <c r="B68" s="7" t="s">
        <v>316</v>
      </c>
      <c r="C68" s="6" t="s">
        <v>6</v>
      </c>
      <c r="D68" s="8">
        <v>609</v>
      </c>
      <c r="E68" s="8">
        <v>0</v>
      </c>
      <c r="F68" s="8">
        <v>609</v>
      </c>
      <c r="G68" s="70">
        <v>609</v>
      </c>
      <c r="H68" s="47">
        <f t="shared" si="0"/>
        <v>60.9</v>
      </c>
      <c r="I68" s="17">
        <f t="shared" si="1"/>
        <v>58.699999999999996</v>
      </c>
    </row>
    <row r="69" spans="1:9" ht="15.75" x14ac:dyDescent="0.25">
      <c r="A69" s="134">
        <v>65</v>
      </c>
      <c r="B69" s="7" t="s">
        <v>317</v>
      </c>
      <c r="C69" s="6" t="s">
        <v>6</v>
      </c>
      <c r="D69" s="8">
        <v>697</v>
      </c>
      <c r="E69" s="8">
        <v>0</v>
      </c>
      <c r="F69" s="8">
        <v>697</v>
      </c>
      <c r="G69" s="70">
        <v>697</v>
      </c>
      <c r="H69" s="47">
        <f t="shared" ref="H69:H79" si="2">E69*0.01+F69*0.06+G69*0.04</f>
        <v>69.7</v>
      </c>
      <c r="I69" s="17">
        <f t="shared" si="1"/>
        <v>67.5</v>
      </c>
    </row>
    <row r="70" spans="1:9" ht="15.75" x14ac:dyDescent="0.25">
      <c r="A70" s="133">
        <v>66</v>
      </c>
      <c r="B70" s="7" t="s">
        <v>318</v>
      </c>
      <c r="C70" s="6" t="s">
        <v>6</v>
      </c>
      <c r="D70" s="8">
        <v>1767</v>
      </c>
      <c r="E70" s="8">
        <v>0</v>
      </c>
      <c r="F70" s="8">
        <v>1767</v>
      </c>
      <c r="G70" s="70">
        <v>1767</v>
      </c>
      <c r="H70" s="47">
        <f t="shared" si="2"/>
        <v>176.7</v>
      </c>
      <c r="I70" s="17">
        <f t="shared" si="1"/>
        <v>174.5</v>
      </c>
    </row>
    <row r="71" spans="1:9" ht="15.75" x14ac:dyDescent="0.25">
      <c r="A71" s="134">
        <v>67</v>
      </c>
      <c r="B71" s="7" t="s">
        <v>319</v>
      </c>
      <c r="C71" s="6" t="s">
        <v>6</v>
      </c>
      <c r="D71" s="8">
        <v>445</v>
      </c>
      <c r="E71" s="8">
        <v>0</v>
      </c>
      <c r="F71" s="8">
        <v>445</v>
      </c>
      <c r="G71" s="70">
        <v>0</v>
      </c>
      <c r="H71" s="47">
        <f t="shared" si="2"/>
        <v>26.7</v>
      </c>
      <c r="I71" s="17">
        <f t="shared" si="1"/>
        <v>24.5</v>
      </c>
    </row>
    <row r="72" spans="1:9" ht="15.75" x14ac:dyDescent="0.25">
      <c r="A72" s="133">
        <v>68</v>
      </c>
      <c r="B72" s="7" t="s">
        <v>320</v>
      </c>
      <c r="C72" s="6" t="s">
        <v>6</v>
      </c>
      <c r="D72" s="8">
        <v>425</v>
      </c>
      <c r="E72" s="8">
        <v>0</v>
      </c>
      <c r="F72" s="8">
        <v>425</v>
      </c>
      <c r="G72" s="70">
        <v>425</v>
      </c>
      <c r="H72" s="47">
        <f t="shared" si="2"/>
        <v>42.5</v>
      </c>
      <c r="I72" s="17">
        <f t="shared" si="1"/>
        <v>40.299999999999997</v>
      </c>
    </row>
    <row r="73" spans="1:9" ht="15.75" x14ac:dyDescent="0.25">
      <c r="A73" s="134">
        <v>69</v>
      </c>
      <c r="B73" s="7" t="s">
        <v>321</v>
      </c>
      <c r="C73" s="6" t="s">
        <v>6</v>
      </c>
      <c r="D73" s="8">
        <v>455</v>
      </c>
      <c r="E73" s="8">
        <v>0</v>
      </c>
      <c r="F73" s="8">
        <v>455</v>
      </c>
      <c r="G73" s="70">
        <v>209</v>
      </c>
      <c r="H73" s="47">
        <f t="shared" si="2"/>
        <v>35.659999999999997</v>
      </c>
      <c r="I73" s="17">
        <f t="shared" si="1"/>
        <v>33.459999999999994</v>
      </c>
    </row>
    <row r="74" spans="1:9" ht="15.75" x14ac:dyDescent="0.25">
      <c r="A74" s="133">
        <v>70</v>
      </c>
      <c r="B74" s="7" t="s">
        <v>322</v>
      </c>
      <c r="C74" s="6" t="s">
        <v>6</v>
      </c>
      <c r="D74" s="8">
        <v>437</v>
      </c>
      <c r="E74" s="8">
        <v>0</v>
      </c>
      <c r="F74" s="8">
        <v>213</v>
      </c>
      <c r="G74" s="70">
        <v>213</v>
      </c>
      <c r="H74" s="47">
        <f t="shared" si="2"/>
        <v>21.299999999999997</v>
      </c>
      <c r="I74" s="17">
        <f t="shared" si="1"/>
        <v>19.099999999999998</v>
      </c>
    </row>
    <row r="75" spans="1:9" ht="15.75" x14ac:dyDescent="0.25">
      <c r="A75" s="134">
        <v>71</v>
      </c>
      <c r="B75" s="7" t="s">
        <v>323</v>
      </c>
      <c r="C75" s="6" t="s">
        <v>6</v>
      </c>
      <c r="D75" s="8">
        <v>1500</v>
      </c>
      <c r="E75" s="8">
        <v>0</v>
      </c>
      <c r="F75" s="8">
        <v>1500</v>
      </c>
      <c r="G75" s="70">
        <v>1500</v>
      </c>
      <c r="H75" s="47">
        <f t="shared" si="2"/>
        <v>150</v>
      </c>
      <c r="I75" s="17">
        <f t="shared" si="1"/>
        <v>147.80000000000001</v>
      </c>
    </row>
    <row r="76" spans="1:9" ht="15.75" x14ac:dyDescent="0.25">
      <c r="A76" s="133">
        <v>72</v>
      </c>
      <c r="B76" s="7" t="s">
        <v>324</v>
      </c>
      <c r="C76" s="6" t="s">
        <v>6</v>
      </c>
      <c r="D76" s="8">
        <v>415</v>
      </c>
      <c r="E76" s="8">
        <v>0</v>
      </c>
      <c r="F76" s="8">
        <v>203</v>
      </c>
      <c r="G76" s="70">
        <v>203</v>
      </c>
      <c r="H76" s="47">
        <f t="shared" si="2"/>
        <v>20.3</v>
      </c>
      <c r="I76" s="17">
        <f t="shared" ref="I76:I154" si="3">H76-2.2</f>
        <v>18.100000000000001</v>
      </c>
    </row>
    <row r="77" spans="1:9" ht="15.75" x14ac:dyDescent="0.25">
      <c r="A77" s="134">
        <v>73</v>
      </c>
      <c r="B77" s="7" t="s">
        <v>325</v>
      </c>
      <c r="C77" s="6" t="s">
        <v>6</v>
      </c>
      <c r="D77" s="8">
        <v>965</v>
      </c>
      <c r="E77" s="8">
        <v>0</v>
      </c>
      <c r="F77" s="8">
        <v>965</v>
      </c>
      <c r="G77" s="70">
        <v>965</v>
      </c>
      <c r="H77" s="47">
        <f t="shared" si="2"/>
        <v>96.5</v>
      </c>
      <c r="I77" s="17">
        <f t="shared" si="3"/>
        <v>94.3</v>
      </c>
    </row>
    <row r="78" spans="1:9" ht="15.75" x14ac:dyDescent="0.25">
      <c r="A78" s="133">
        <v>74</v>
      </c>
      <c r="B78" s="7" t="s">
        <v>326</v>
      </c>
      <c r="C78" s="6" t="s">
        <v>6</v>
      </c>
      <c r="D78" s="8">
        <v>696</v>
      </c>
      <c r="E78" s="8">
        <v>0</v>
      </c>
      <c r="F78" s="8">
        <v>696</v>
      </c>
      <c r="G78" s="70">
        <v>696</v>
      </c>
      <c r="H78" s="47">
        <f t="shared" si="2"/>
        <v>69.599999999999994</v>
      </c>
      <c r="I78" s="17">
        <f t="shared" si="3"/>
        <v>67.399999999999991</v>
      </c>
    </row>
    <row r="79" spans="1:9" ht="15.75" x14ac:dyDescent="0.25">
      <c r="A79" s="134">
        <v>75</v>
      </c>
      <c r="B79" s="7" t="s">
        <v>327</v>
      </c>
      <c r="C79" s="6" t="s">
        <v>6</v>
      </c>
      <c r="D79" s="8">
        <v>454</v>
      </c>
      <c r="E79" s="8">
        <v>0</v>
      </c>
      <c r="F79" s="8">
        <v>454</v>
      </c>
      <c r="G79" s="70">
        <v>454</v>
      </c>
      <c r="H79" s="47">
        <f t="shared" si="2"/>
        <v>45.4</v>
      </c>
      <c r="I79" s="17">
        <f t="shared" si="3"/>
        <v>43.199999999999996</v>
      </c>
    </row>
    <row r="80" spans="1:9" ht="15.75" x14ac:dyDescent="0.25">
      <c r="A80" s="133">
        <v>76</v>
      </c>
      <c r="B80" s="7" t="s">
        <v>538</v>
      </c>
      <c r="C80" s="6" t="s">
        <v>6</v>
      </c>
      <c r="D80" s="56">
        <v>486</v>
      </c>
      <c r="E80" s="8" t="str">
        <f t="shared" ref="E80:E119" si="4">IF(D80&gt;5000,D80-5000," ")</f>
        <v xml:space="preserve"> </v>
      </c>
      <c r="F80" s="56">
        <v>486</v>
      </c>
      <c r="G80" s="56">
        <v>486</v>
      </c>
      <c r="H80" s="44">
        <f t="shared" ref="H80:H119" si="5">F80*0.06+G80*0.04</f>
        <v>48.6</v>
      </c>
      <c r="I80" s="17">
        <f t="shared" si="3"/>
        <v>46.4</v>
      </c>
    </row>
    <row r="81" spans="1:9" ht="15.75" x14ac:dyDescent="0.25">
      <c r="A81" s="134">
        <v>77</v>
      </c>
      <c r="B81" s="7" t="s">
        <v>539</v>
      </c>
      <c r="C81" s="6" t="s">
        <v>6</v>
      </c>
      <c r="D81" s="56">
        <v>618</v>
      </c>
      <c r="E81" s="8" t="str">
        <f t="shared" si="4"/>
        <v xml:space="preserve"> </v>
      </c>
      <c r="F81" s="56">
        <v>618</v>
      </c>
      <c r="G81" s="56">
        <v>618</v>
      </c>
      <c r="H81" s="44">
        <f t="shared" si="5"/>
        <v>61.8</v>
      </c>
      <c r="I81" s="17">
        <f t="shared" si="3"/>
        <v>59.599999999999994</v>
      </c>
    </row>
    <row r="82" spans="1:9" ht="15.75" x14ac:dyDescent="0.25">
      <c r="A82" s="133">
        <v>78</v>
      </c>
      <c r="B82" s="7" t="s">
        <v>540</v>
      </c>
      <c r="C82" s="6" t="s">
        <v>6</v>
      </c>
      <c r="D82" s="56">
        <v>592</v>
      </c>
      <c r="E82" s="8" t="str">
        <f t="shared" si="4"/>
        <v xml:space="preserve"> </v>
      </c>
      <c r="F82" s="56">
        <v>592</v>
      </c>
      <c r="G82" s="56">
        <v>592</v>
      </c>
      <c r="H82" s="44">
        <f t="shared" si="5"/>
        <v>59.199999999999996</v>
      </c>
      <c r="I82" s="17">
        <f t="shared" si="3"/>
        <v>56.999999999999993</v>
      </c>
    </row>
    <row r="83" spans="1:9" ht="15.75" x14ac:dyDescent="0.25">
      <c r="A83" s="134">
        <v>79</v>
      </c>
      <c r="B83" s="5" t="s">
        <v>541</v>
      </c>
      <c r="C83" s="6" t="s">
        <v>6</v>
      </c>
      <c r="D83" s="56">
        <v>866</v>
      </c>
      <c r="E83" s="8" t="str">
        <f t="shared" si="4"/>
        <v xml:space="preserve"> </v>
      </c>
      <c r="F83" s="56">
        <v>866</v>
      </c>
      <c r="G83" s="56">
        <v>866</v>
      </c>
      <c r="H83" s="44">
        <f t="shared" si="5"/>
        <v>86.6</v>
      </c>
      <c r="I83" s="17">
        <f t="shared" si="3"/>
        <v>84.399999999999991</v>
      </c>
    </row>
    <row r="84" spans="1:9" ht="15.75" x14ac:dyDescent="0.25">
      <c r="A84" s="133">
        <v>80</v>
      </c>
      <c r="B84" s="7" t="s">
        <v>542</v>
      </c>
      <c r="C84" s="6" t="s">
        <v>6</v>
      </c>
      <c r="D84" s="56">
        <v>545</v>
      </c>
      <c r="E84" s="8" t="str">
        <f t="shared" si="4"/>
        <v xml:space="preserve"> </v>
      </c>
      <c r="F84" s="56">
        <v>545</v>
      </c>
      <c r="G84" s="56">
        <v>545</v>
      </c>
      <c r="H84" s="44">
        <f t="shared" si="5"/>
        <v>54.5</v>
      </c>
      <c r="I84" s="17">
        <f t="shared" si="3"/>
        <v>52.3</v>
      </c>
    </row>
    <row r="85" spans="1:9" ht="15.75" x14ac:dyDescent="0.25">
      <c r="A85" s="134">
        <v>81</v>
      </c>
      <c r="B85" s="7" t="s">
        <v>543</v>
      </c>
      <c r="C85" s="6" t="s">
        <v>6</v>
      </c>
      <c r="D85" s="56">
        <v>663</v>
      </c>
      <c r="E85" s="8" t="str">
        <f t="shared" si="4"/>
        <v xml:space="preserve"> </v>
      </c>
      <c r="F85" s="56">
        <v>663</v>
      </c>
      <c r="G85" s="56">
        <v>663</v>
      </c>
      <c r="H85" s="44">
        <f t="shared" si="5"/>
        <v>66.3</v>
      </c>
      <c r="I85" s="17">
        <f t="shared" si="3"/>
        <v>64.099999999999994</v>
      </c>
    </row>
    <row r="86" spans="1:9" ht="15.75" x14ac:dyDescent="0.25">
      <c r="A86" s="133">
        <v>82</v>
      </c>
      <c r="B86" s="5" t="s">
        <v>544</v>
      </c>
      <c r="C86" s="6" t="s">
        <v>6</v>
      </c>
      <c r="D86" s="56">
        <v>447</v>
      </c>
      <c r="E86" s="8" t="str">
        <f t="shared" si="4"/>
        <v xml:space="preserve"> </v>
      </c>
      <c r="F86" s="56">
        <v>447</v>
      </c>
      <c r="G86" s="56">
        <v>447</v>
      </c>
      <c r="H86" s="44">
        <f t="shared" si="5"/>
        <v>44.7</v>
      </c>
      <c r="I86" s="17">
        <f t="shared" si="3"/>
        <v>42.5</v>
      </c>
    </row>
    <row r="87" spans="1:9" ht="15.75" x14ac:dyDescent="0.25">
      <c r="A87" s="134">
        <v>83</v>
      </c>
      <c r="B87" s="7" t="s">
        <v>545</v>
      </c>
      <c r="C87" s="6" t="s">
        <v>6</v>
      </c>
      <c r="D87" s="56">
        <v>750</v>
      </c>
      <c r="E87" s="8" t="str">
        <f t="shared" si="4"/>
        <v xml:space="preserve"> </v>
      </c>
      <c r="F87" s="56">
        <v>425</v>
      </c>
      <c r="G87" s="56"/>
      <c r="H87" s="44">
        <f t="shared" si="5"/>
        <v>25.5</v>
      </c>
      <c r="I87" s="17">
        <f t="shared" si="3"/>
        <v>23.3</v>
      </c>
    </row>
    <row r="88" spans="1:9" ht="15.75" x14ac:dyDescent="0.25">
      <c r="A88" s="133">
        <v>84</v>
      </c>
      <c r="B88" s="7" t="s">
        <v>546</v>
      </c>
      <c r="C88" s="6" t="s">
        <v>6</v>
      </c>
      <c r="D88" s="56">
        <v>515</v>
      </c>
      <c r="E88" s="8" t="str">
        <f t="shared" si="4"/>
        <v xml:space="preserve"> </v>
      </c>
      <c r="F88" s="56">
        <v>515</v>
      </c>
      <c r="G88" s="56">
        <v>515</v>
      </c>
      <c r="H88" s="44">
        <f t="shared" si="5"/>
        <v>51.5</v>
      </c>
      <c r="I88" s="17">
        <f t="shared" si="3"/>
        <v>49.3</v>
      </c>
    </row>
    <row r="89" spans="1:9" ht="15.75" x14ac:dyDescent="0.25">
      <c r="A89" s="134">
        <v>85</v>
      </c>
      <c r="B89" s="7" t="s">
        <v>547</v>
      </c>
      <c r="C89" s="6" t="s">
        <v>6</v>
      </c>
      <c r="D89" s="56">
        <v>732</v>
      </c>
      <c r="E89" s="8" t="str">
        <f t="shared" si="4"/>
        <v xml:space="preserve"> </v>
      </c>
      <c r="F89" s="56">
        <v>732</v>
      </c>
      <c r="G89" s="56">
        <v>732</v>
      </c>
      <c r="H89" s="44">
        <f t="shared" si="5"/>
        <v>73.2</v>
      </c>
      <c r="I89" s="17">
        <f t="shared" si="3"/>
        <v>71</v>
      </c>
    </row>
    <row r="90" spans="1:9" ht="15.75" x14ac:dyDescent="0.25">
      <c r="A90" s="133">
        <v>86</v>
      </c>
      <c r="B90" s="7" t="s">
        <v>548</v>
      </c>
      <c r="C90" s="6" t="s">
        <v>6</v>
      </c>
      <c r="D90" s="56">
        <v>413</v>
      </c>
      <c r="E90" s="8" t="str">
        <f t="shared" si="4"/>
        <v xml:space="preserve"> </v>
      </c>
      <c r="F90" s="56">
        <v>413</v>
      </c>
      <c r="G90" s="56">
        <v>413</v>
      </c>
      <c r="H90" s="44">
        <f t="shared" si="5"/>
        <v>41.3</v>
      </c>
      <c r="I90" s="17">
        <f t="shared" si="3"/>
        <v>39.099999999999994</v>
      </c>
    </row>
    <row r="91" spans="1:9" ht="15.75" x14ac:dyDescent="0.25">
      <c r="A91" s="134">
        <v>87</v>
      </c>
      <c r="B91" s="7" t="s">
        <v>549</v>
      </c>
      <c r="C91" s="6" t="s">
        <v>6</v>
      </c>
      <c r="D91" s="56">
        <v>717</v>
      </c>
      <c r="E91" s="8" t="str">
        <f t="shared" si="4"/>
        <v xml:space="preserve"> </v>
      </c>
      <c r="F91" s="56">
        <v>717</v>
      </c>
      <c r="G91" s="56">
        <v>412</v>
      </c>
      <c r="H91" s="44">
        <f t="shared" si="5"/>
        <v>59.5</v>
      </c>
      <c r="I91" s="17">
        <f t="shared" si="3"/>
        <v>57.3</v>
      </c>
    </row>
    <row r="92" spans="1:9" ht="15.75" x14ac:dyDescent="0.25">
      <c r="A92" s="133">
        <v>88</v>
      </c>
      <c r="B92" s="18" t="s">
        <v>550</v>
      </c>
      <c r="C92" s="8" t="s">
        <v>6</v>
      </c>
      <c r="D92" s="138">
        <v>597</v>
      </c>
      <c r="E92" s="8" t="str">
        <f t="shared" si="4"/>
        <v xml:space="preserve"> </v>
      </c>
      <c r="F92" s="139">
        <v>361</v>
      </c>
      <c r="G92" s="139">
        <v>361</v>
      </c>
      <c r="H92" s="44">
        <f t="shared" si="5"/>
        <v>36.1</v>
      </c>
      <c r="I92" s="17">
        <f t="shared" si="3"/>
        <v>33.9</v>
      </c>
    </row>
    <row r="93" spans="1:9" ht="15.75" x14ac:dyDescent="0.25">
      <c r="A93" s="134">
        <v>89</v>
      </c>
      <c r="B93" s="18" t="s">
        <v>551</v>
      </c>
      <c r="C93" s="8" t="s">
        <v>6</v>
      </c>
      <c r="D93" s="138">
        <v>973</v>
      </c>
      <c r="E93" s="8" t="str">
        <f t="shared" si="4"/>
        <v xml:space="preserve"> </v>
      </c>
      <c r="F93" s="139">
        <v>562</v>
      </c>
      <c r="G93" s="139"/>
      <c r="H93" s="44">
        <f t="shared" si="5"/>
        <v>33.72</v>
      </c>
      <c r="I93" s="17">
        <f t="shared" si="3"/>
        <v>31.52</v>
      </c>
    </row>
    <row r="94" spans="1:9" ht="15.75" x14ac:dyDescent="0.25">
      <c r="A94" s="133">
        <v>90</v>
      </c>
      <c r="B94" s="18" t="s">
        <v>552</v>
      </c>
      <c r="C94" s="8" t="s">
        <v>6</v>
      </c>
      <c r="D94" s="138">
        <v>732</v>
      </c>
      <c r="E94" s="8" t="str">
        <f t="shared" si="4"/>
        <v xml:space="preserve"> </v>
      </c>
      <c r="F94" s="139">
        <v>732</v>
      </c>
      <c r="G94" s="139">
        <v>732</v>
      </c>
      <c r="H94" s="44">
        <f t="shared" si="5"/>
        <v>73.2</v>
      </c>
      <c r="I94" s="17">
        <f t="shared" si="3"/>
        <v>71</v>
      </c>
    </row>
    <row r="95" spans="1:9" ht="15.75" x14ac:dyDescent="0.25">
      <c r="A95" s="134">
        <v>91</v>
      </c>
      <c r="B95" s="18" t="s">
        <v>553</v>
      </c>
      <c r="C95" s="8" t="s">
        <v>6</v>
      </c>
      <c r="D95" s="138">
        <v>513</v>
      </c>
      <c r="E95" s="8" t="str">
        <f t="shared" si="4"/>
        <v xml:space="preserve"> </v>
      </c>
      <c r="F95" s="139">
        <v>513</v>
      </c>
      <c r="G95" s="139">
        <v>513</v>
      </c>
      <c r="H95" s="44">
        <f t="shared" si="5"/>
        <v>51.3</v>
      </c>
      <c r="I95" s="17">
        <f t="shared" si="3"/>
        <v>49.099999999999994</v>
      </c>
    </row>
    <row r="96" spans="1:9" ht="15.75" x14ac:dyDescent="0.25">
      <c r="A96" s="133">
        <v>92</v>
      </c>
      <c r="B96" s="18" t="s">
        <v>554</v>
      </c>
      <c r="C96" s="8" t="s">
        <v>6</v>
      </c>
      <c r="D96" s="138">
        <v>589</v>
      </c>
      <c r="E96" s="8" t="str">
        <f t="shared" si="4"/>
        <v xml:space="preserve"> </v>
      </c>
      <c r="F96" s="139">
        <v>589</v>
      </c>
      <c r="G96" s="139"/>
      <c r="H96" s="44">
        <f t="shared" si="5"/>
        <v>35.339999999999996</v>
      </c>
      <c r="I96" s="17">
        <f t="shared" si="3"/>
        <v>33.139999999999993</v>
      </c>
    </row>
    <row r="97" spans="1:9" ht="15.75" x14ac:dyDescent="0.25">
      <c r="A97" s="134">
        <v>93</v>
      </c>
      <c r="B97" s="7" t="s">
        <v>555</v>
      </c>
      <c r="C97" s="6" t="s">
        <v>6</v>
      </c>
      <c r="D97" s="56">
        <v>1242</v>
      </c>
      <c r="E97" s="8" t="str">
        <f t="shared" si="4"/>
        <v xml:space="preserve"> </v>
      </c>
      <c r="F97" s="56">
        <v>1242</v>
      </c>
      <c r="G97" s="56">
        <v>1242</v>
      </c>
      <c r="H97" s="44">
        <f t="shared" si="5"/>
        <v>124.19999999999999</v>
      </c>
      <c r="I97" s="17">
        <f t="shared" si="3"/>
        <v>121.99999999999999</v>
      </c>
    </row>
    <row r="98" spans="1:9" ht="15.75" x14ac:dyDescent="0.25">
      <c r="A98" s="133">
        <v>94</v>
      </c>
      <c r="B98" s="5" t="s">
        <v>556</v>
      </c>
      <c r="C98" s="6" t="s">
        <v>6</v>
      </c>
      <c r="D98" s="56">
        <v>464</v>
      </c>
      <c r="E98" s="8" t="str">
        <f t="shared" si="4"/>
        <v xml:space="preserve"> </v>
      </c>
      <c r="F98" s="56">
        <v>464</v>
      </c>
      <c r="G98" s="56">
        <v>215</v>
      </c>
      <c r="H98" s="44">
        <f t="shared" si="5"/>
        <v>36.44</v>
      </c>
      <c r="I98" s="17">
        <f t="shared" si="3"/>
        <v>34.239999999999995</v>
      </c>
    </row>
    <row r="99" spans="1:9" ht="15.75" x14ac:dyDescent="0.25">
      <c r="A99" s="134">
        <v>95</v>
      </c>
      <c r="B99" s="7" t="s">
        <v>557</v>
      </c>
      <c r="C99" s="6" t="s">
        <v>6</v>
      </c>
      <c r="D99" s="56">
        <v>473</v>
      </c>
      <c r="E99" s="8" t="str">
        <f t="shared" si="4"/>
        <v xml:space="preserve"> </v>
      </c>
      <c r="F99" s="56">
        <v>473</v>
      </c>
      <c r="G99" s="56">
        <v>266</v>
      </c>
      <c r="H99" s="44">
        <f t="shared" si="5"/>
        <v>39.019999999999996</v>
      </c>
      <c r="I99" s="17">
        <f t="shared" si="3"/>
        <v>36.819999999999993</v>
      </c>
    </row>
    <row r="100" spans="1:9" ht="15.75" x14ac:dyDescent="0.25">
      <c r="A100" s="133">
        <v>96</v>
      </c>
      <c r="B100" s="7" t="s">
        <v>558</v>
      </c>
      <c r="C100" s="6" t="s">
        <v>6</v>
      </c>
      <c r="D100" s="56">
        <v>461</v>
      </c>
      <c r="E100" s="8" t="str">
        <f t="shared" si="4"/>
        <v xml:space="preserve"> </v>
      </c>
      <c r="F100" s="56">
        <v>461</v>
      </c>
      <c r="G100" s="56">
        <v>461</v>
      </c>
      <c r="H100" s="44">
        <f t="shared" si="5"/>
        <v>46.1</v>
      </c>
      <c r="I100" s="17">
        <f t="shared" si="3"/>
        <v>43.9</v>
      </c>
    </row>
    <row r="101" spans="1:9" ht="15.75" x14ac:dyDescent="0.25">
      <c r="A101" s="134">
        <v>97</v>
      </c>
      <c r="B101" s="7" t="s">
        <v>559</v>
      </c>
      <c r="C101" s="6" t="s">
        <v>6</v>
      </c>
      <c r="D101" s="56">
        <v>596</v>
      </c>
      <c r="E101" s="8" t="str">
        <f t="shared" si="4"/>
        <v xml:space="preserve"> </v>
      </c>
      <c r="F101" s="56">
        <v>596</v>
      </c>
      <c r="G101" s="56">
        <v>596</v>
      </c>
      <c r="H101" s="44">
        <f t="shared" si="5"/>
        <v>59.599999999999994</v>
      </c>
      <c r="I101" s="17">
        <f t="shared" si="3"/>
        <v>57.399999999999991</v>
      </c>
    </row>
    <row r="102" spans="1:9" ht="15.75" x14ac:dyDescent="0.25">
      <c r="A102" s="133">
        <v>98</v>
      </c>
      <c r="B102" s="7" t="s">
        <v>560</v>
      </c>
      <c r="C102" s="6" t="s">
        <v>6</v>
      </c>
      <c r="D102" s="56">
        <v>1330</v>
      </c>
      <c r="E102" s="8" t="str">
        <f t="shared" si="4"/>
        <v xml:space="preserve"> </v>
      </c>
      <c r="F102" s="56">
        <v>1330</v>
      </c>
      <c r="G102" s="56">
        <v>1330</v>
      </c>
      <c r="H102" s="44">
        <f t="shared" si="5"/>
        <v>133</v>
      </c>
      <c r="I102" s="17">
        <f t="shared" si="3"/>
        <v>130.80000000000001</v>
      </c>
    </row>
    <row r="103" spans="1:9" ht="15.75" x14ac:dyDescent="0.25">
      <c r="A103" s="134">
        <v>99</v>
      </c>
      <c r="B103" s="7" t="s">
        <v>561</v>
      </c>
      <c r="C103" s="6" t="s">
        <v>6</v>
      </c>
      <c r="D103" s="56">
        <v>558</v>
      </c>
      <c r="E103" s="8" t="str">
        <f t="shared" si="4"/>
        <v xml:space="preserve"> </v>
      </c>
      <c r="F103" s="56">
        <v>309</v>
      </c>
      <c r="G103" s="56">
        <v>309</v>
      </c>
      <c r="H103" s="44">
        <f t="shared" si="5"/>
        <v>30.9</v>
      </c>
      <c r="I103" s="17">
        <f>H103-2.2</f>
        <v>28.7</v>
      </c>
    </row>
    <row r="104" spans="1:9" ht="15.75" x14ac:dyDescent="0.25">
      <c r="A104" s="133">
        <v>100</v>
      </c>
      <c r="B104" s="7" t="s">
        <v>562</v>
      </c>
      <c r="C104" s="6" t="s">
        <v>6</v>
      </c>
      <c r="D104" s="56">
        <v>1545</v>
      </c>
      <c r="E104" s="8" t="str">
        <f t="shared" si="4"/>
        <v xml:space="preserve"> </v>
      </c>
      <c r="F104" s="56">
        <v>1545</v>
      </c>
      <c r="G104" s="56">
        <v>1545</v>
      </c>
      <c r="H104" s="44">
        <f t="shared" si="5"/>
        <v>154.5</v>
      </c>
      <c r="I104" s="17">
        <f t="shared" si="3"/>
        <v>152.30000000000001</v>
      </c>
    </row>
    <row r="105" spans="1:9" ht="15.75" x14ac:dyDescent="0.25">
      <c r="A105" s="134">
        <v>101</v>
      </c>
      <c r="B105" s="5" t="s">
        <v>563</v>
      </c>
      <c r="C105" s="6" t="s">
        <v>6</v>
      </c>
      <c r="D105" s="56">
        <v>405</v>
      </c>
      <c r="E105" s="8" t="str">
        <f t="shared" si="4"/>
        <v xml:space="preserve"> </v>
      </c>
      <c r="F105" s="56">
        <v>405</v>
      </c>
      <c r="G105" s="56"/>
      <c r="H105" s="44">
        <f t="shared" si="5"/>
        <v>24.3</v>
      </c>
      <c r="I105" s="17">
        <f t="shared" si="3"/>
        <v>22.1</v>
      </c>
    </row>
    <row r="106" spans="1:9" ht="15.75" x14ac:dyDescent="0.25">
      <c r="A106" s="133">
        <v>102</v>
      </c>
      <c r="B106" s="7" t="s">
        <v>564</v>
      </c>
      <c r="C106" s="6" t="s">
        <v>6</v>
      </c>
      <c r="D106" s="56">
        <v>1191</v>
      </c>
      <c r="E106" s="8" t="str">
        <f t="shared" si="4"/>
        <v xml:space="preserve"> </v>
      </c>
      <c r="F106" s="56">
        <v>1191</v>
      </c>
      <c r="G106" s="56">
        <v>1191</v>
      </c>
      <c r="H106" s="44">
        <f t="shared" si="5"/>
        <v>119.1</v>
      </c>
      <c r="I106" s="17">
        <f t="shared" si="3"/>
        <v>116.89999999999999</v>
      </c>
    </row>
    <row r="107" spans="1:9" ht="15.75" x14ac:dyDescent="0.25">
      <c r="A107" s="134">
        <v>103</v>
      </c>
      <c r="B107" s="7" t="s">
        <v>565</v>
      </c>
      <c r="C107" s="6" t="s">
        <v>6</v>
      </c>
      <c r="D107" s="56">
        <v>3617</v>
      </c>
      <c r="E107" s="8" t="str">
        <f t="shared" si="4"/>
        <v xml:space="preserve"> </v>
      </c>
      <c r="F107" s="56">
        <v>3617</v>
      </c>
      <c r="G107" s="56">
        <v>3617</v>
      </c>
      <c r="H107" s="44">
        <f t="shared" si="5"/>
        <v>361.7</v>
      </c>
      <c r="I107" s="17">
        <f t="shared" si="3"/>
        <v>359.5</v>
      </c>
    </row>
    <row r="108" spans="1:9" ht="15.75" x14ac:dyDescent="0.25">
      <c r="A108" s="133">
        <v>104</v>
      </c>
      <c r="B108" s="7" t="s">
        <v>566</v>
      </c>
      <c r="C108" s="6" t="s">
        <v>6</v>
      </c>
      <c r="D108" s="56">
        <v>711</v>
      </c>
      <c r="E108" s="8" t="str">
        <f t="shared" si="4"/>
        <v xml:space="preserve"> </v>
      </c>
      <c r="F108" s="56">
        <v>711</v>
      </c>
      <c r="G108" s="56">
        <v>711</v>
      </c>
      <c r="H108" s="44">
        <f t="shared" si="5"/>
        <v>71.099999999999994</v>
      </c>
      <c r="I108" s="17">
        <f t="shared" si="3"/>
        <v>68.899999999999991</v>
      </c>
    </row>
    <row r="109" spans="1:9" ht="15.75" x14ac:dyDescent="0.25">
      <c r="A109" s="134">
        <v>105</v>
      </c>
      <c r="B109" s="7" t="s">
        <v>567</v>
      </c>
      <c r="C109" s="6" t="s">
        <v>6</v>
      </c>
      <c r="D109" s="56">
        <v>823</v>
      </c>
      <c r="E109" s="8" t="str">
        <f t="shared" si="4"/>
        <v xml:space="preserve"> </v>
      </c>
      <c r="F109" s="56">
        <v>823</v>
      </c>
      <c r="G109" s="56">
        <v>398</v>
      </c>
      <c r="H109" s="44">
        <f t="shared" si="5"/>
        <v>65.3</v>
      </c>
      <c r="I109" s="17">
        <f t="shared" si="3"/>
        <v>63.099999999999994</v>
      </c>
    </row>
    <row r="110" spans="1:9" ht="15.75" x14ac:dyDescent="0.25">
      <c r="A110" s="133">
        <v>106</v>
      </c>
      <c r="B110" s="7" t="s">
        <v>577</v>
      </c>
      <c r="C110" s="6" t="s">
        <v>6</v>
      </c>
      <c r="D110" s="56">
        <v>832</v>
      </c>
      <c r="E110" s="8" t="str">
        <f t="shared" si="4"/>
        <v xml:space="preserve"> </v>
      </c>
      <c r="F110" s="56">
        <v>313</v>
      </c>
      <c r="G110" s="56">
        <v>313</v>
      </c>
      <c r="H110" s="44">
        <f t="shared" si="5"/>
        <v>31.299999999999997</v>
      </c>
      <c r="I110" s="17">
        <f t="shared" si="3"/>
        <v>29.099999999999998</v>
      </c>
    </row>
    <row r="111" spans="1:9" ht="15.75" x14ac:dyDescent="0.25">
      <c r="A111" s="134">
        <v>107</v>
      </c>
      <c r="B111" s="18" t="s">
        <v>568</v>
      </c>
      <c r="C111" s="8" t="s">
        <v>6</v>
      </c>
      <c r="D111" s="138">
        <v>672</v>
      </c>
      <c r="E111" s="8" t="str">
        <f t="shared" si="4"/>
        <v xml:space="preserve"> </v>
      </c>
      <c r="F111" s="139">
        <v>384</v>
      </c>
      <c r="G111" s="139">
        <v>384</v>
      </c>
      <c r="H111" s="44">
        <f t="shared" si="5"/>
        <v>38.4</v>
      </c>
      <c r="I111" s="17">
        <f t="shared" si="3"/>
        <v>36.199999999999996</v>
      </c>
    </row>
    <row r="112" spans="1:9" ht="15.75" x14ac:dyDescent="0.25">
      <c r="A112" s="133">
        <v>108</v>
      </c>
      <c r="B112" s="7" t="s">
        <v>569</v>
      </c>
      <c r="C112" s="6" t="s">
        <v>6</v>
      </c>
      <c r="D112" s="56">
        <v>456</v>
      </c>
      <c r="E112" s="8" t="str">
        <f t="shared" si="4"/>
        <v xml:space="preserve"> </v>
      </c>
      <c r="F112" s="56">
        <v>456</v>
      </c>
      <c r="G112" s="56">
        <v>456</v>
      </c>
      <c r="H112" s="44">
        <f t="shared" si="5"/>
        <v>45.6</v>
      </c>
      <c r="I112" s="17">
        <f t="shared" si="3"/>
        <v>43.4</v>
      </c>
    </row>
    <row r="113" spans="1:9" ht="15.75" x14ac:dyDescent="0.25">
      <c r="A113" s="134">
        <v>109</v>
      </c>
      <c r="B113" s="7" t="s">
        <v>570</v>
      </c>
      <c r="C113" s="6" t="s">
        <v>6</v>
      </c>
      <c r="D113" s="56">
        <v>650</v>
      </c>
      <c r="E113" s="8" t="str">
        <f t="shared" si="4"/>
        <v xml:space="preserve"> </v>
      </c>
      <c r="F113" s="56">
        <v>321</v>
      </c>
      <c r="G113" s="56"/>
      <c r="H113" s="44">
        <f t="shared" si="5"/>
        <v>19.259999999999998</v>
      </c>
      <c r="I113" s="17">
        <f t="shared" si="3"/>
        <v>17.059999999999999</v>
      </c>
    </row>
    <row r="114" spans="1:9" ht="15.75" x14ac:dyDescent="0.25">
      <c r="A114" s="133">
        <v>110</v>
      </c>
      <c r="B114" s="7" t="s">
        <v>571</v>
      </c>
      <c r="C114" s="6" t="s">
        <v>6</v>
      </c>
      <c r="D114" s="56">
        <v>644</v>
      </c>
      <c r="E114" s="8" t="str">
        <f t="shared" si="4"/>
        <v xml:space="preserve"> </v>
      </c>
      <c r="F114" s="56">
        <v>644</v>
      </c>
      <c r="G114" s="56">
        <v>292</v>
      </c>
      <c r="H114" s="44">
        <f t="shared" si="5"/>
        <v>50.32</v>
      </c>
      <c r="I114" s="17">
        <f t="shared" si="3"/>
        <v>48.12</v>
      </c>
    </row>
    <row r="115" spans="1:9" ht="15.75" x14ac:dyDescent="0.25">
      <c r="A115" s="134">
        <v>111</v>
      </c>
      <c r="B115" s="7" t="s">
        <v>572</v>
      </c>
      <c r="C115" s="6" t="s">
        <v>6</v>
      </c>
      <c r="D115" s="56">
        <v>2430</v>
      </c>
      <c r="E115" s="8" t="str">
        <f t="shared" si="4"/>
        <v xml:space="preserve"> </v>
      </c>
      <c r="F115" s="56">
        <v>2430</v>
      </c>
      <c r="G115" s="56">
        <v>1323</v>
      </c>
      <c r="H115" s="44">
        <f t="shared" si="5"/>
        <v>198.71999999999997</v>
      </c>
      <c r="I115" s="17">
        <f t="shared" si="3"/>
        <v>196.51999999999998</v>
      </c>
    </row>
    <row r="116" spans="1:9" ht="15.75" x14ac:dyDescent="0.25">
      <c r="A116" s="133">
        <v>112</v>
      </c>
      <c r="B116" s="7" t="s">
        <v>573</v>
      </c>
      <c r="C116" s="140" t="s">
        <v>6</v>
      </c>
      <c r="D116" s="56">
        <v>638</v>
      </c>
      <c r="E116" s="8" t="str">
        <f t="shared" si="4"/>
        <v xml:space="preserve"> </v>
      </c>
      <c r="F116" s="56">
        <v>321</v>
      </c>
      <c r="G116" s="56">
        <v>321</v>
      </c>
      <c r="H116" s="44">
        <f t="shared" si="5"/>
        <v>32.099999999999994</v>
      </c>
      <c r="I116" s="17">
        <f t="shared" si="3"/>
        <v>29.899999999999995</v>
      </c>
    </row>
    <row r="117" spans="1:9" ht="15.75" x14ac:dyDescent="0.25">
      <c r="A117" s="134">
        <v>113</v>
      </c>
      <c r="B117" s="5" t="s">
        <v>574</v>
      </c>
      <c r="C117" s="6" t="s">
        <v>6</v>
      </c>
      <c r="D117" s="56">
        <v>801</v>
      </c>
      <c r="E117" s="8" t="str">
        <f t="shared" si="4"/>
        <v xml:space="preserve"> </v>
      </c>
      <c r="F117" s="56">
        <v>801</v>
      </c>
      <c r="G117" s="56"/>
      <c r="H117" s="44">
        <f t="shared" si="5"/>
        <v>48.059999999999995</v>
      </c>
      <c r="I117" s="17">
        <f t="shared" si="3"/>
        <v>45.859999999999992</v>
      </c>
    </row>
    <row r="118" spans="1:9" ht="15.75" x14ac:dyDescent="0.25">
      <c r="A118" s="133">
        <v>114</v>
      </c>
      <c r="B118" s="5" t="s">
        <v>575</v>
      </c>
      <c r="C118" s="6" t="s">
        <v>6</v>
      </c>
      <c r="D118" s="56">
        <v>492</v>
      </c>
      <c r="E118" s="8" t="str">
        <f t="shared" si="4"/>
        <v xml:space="preserve"> </v>
      </c>
      <c r="F118" s="56">
        <v>492</v>
      </c>
      <c r="G118" s="56">
        <v>492</v>
      </c>
      <c r="H118" s="44">
        <f t="shared" si="5"/>
        <v>49.2</v>
      </c>
      <c r="I118" s="17">
        <f t="shared" si="3"/>
        <v>47</v>
      </c>
    </row>
    <row r="119" spans="1:9" ht="15.75" x14ac:dyDescent="0.25">
      <c r="A119" s="134">
        <v>115</v>
      </c>
      <c r="B119" s="7" t="s">
        <v>576</v>
      </c>
      <c r="C119" s="6" t="s">
        <v>6</v>
      </c>
      <c r="D119" s="56">
        <v>438</v>
      </c>
      <c r="E119" s="8" t="str">
        <f t="shared" si="4"/>
        <v xml:space="preserve"> </v>
      </c>
      <c r="F119" s="56">
        <v>438</v>
      </c>
      <c r="G119" s="56">
        <v>438</v>
      </c>
      <c r="H119" s="44">
        <f t="shared" si="5"/>
        <v>43.8</v>
      </c>
      <c r="I119" s="17">
        <f t="shared" si="3"/>
        <v>41.599999999999994</v>
      </c>
    </row>
    <row r="120" spans="1:9" ht="15.75" x14ac:dyDescent="0.25">
      <c r="A120" s="133">
        <v>116</v>
      </c>
      <c r="B120" s="69" t="s">
        <v>818</v>
      </c>
      <c r="C120" s="6" t="s">
        <v>6</v>
      </c>
      <c r="D120" s="176">
        <v>1987</v>
      </c>
      <c r="E120" s="176"/>
      <c r="F120" s="176">
        <v>1987</v>
      </c>
      <c r="G120" s="176">
        <v>1987</v>
      </c>
      <c r="H120" s="47">
        <f t="shared" ref="H120:H127" si="6">E120*0.01+F120*0.06+G120*0.04</f>
        <v>198.7</v>
      </c>
      <c r="I120" s="17">
        <f t="shared" si="3"/>
        <v>196.5</v>
      </c>
    </row>
    <row r="121" spans="1:9" ht="15.75" x14ac:dyDescent="0.25">
      <c r="A121" s="134">
        <v>117</v>
      </c>
      <c r="B121" s="69" t="s">
        <v>819</v>
      </c>
      <c r="C121" s="6" t="s">
        <v>6</v>
      </c>
      <c r="D121" s="176">
        <v>1966</v>
      </c>
      <c r="E121" s="177"/>
      <c r="F121" s="177">
        <v>1966</v>
      </c>
      <c r="G121" s="177">
        <v>1966</v>
      </c>
      <c r="H121" s="47">
        <f t="shared" si="6"/>
        <v>196.6</v>
      </c>
      <c r="I121" s="17">
        <f t="shared" si="3"/>
        <v>194.4</v>
      </c>
    </row>
    <row r="122" spans="1:9" ht="15.75" x14ac:dyDescent="0.25">
      <c r="A122" s="133">
        <v>118</v>
      </c>
      <c r="B122" s="69" t="s">
        <v>820</v>
      </c>
      <c r="C122" s="6" t="s">
        <v>6</v>
      </c>
      <c r="D122" s="176">
        <v>689</v>
      </c>
      <c r="E122" s="177"/>
      <c r="F122" s="177">
        <v>689</v>
      </c>
      <c r="G122" s="177">
        <v>689</v>
      </c>
      <c r="H122" s="47">
        <f t="shared" si="6"/>
        <v>68.900000000000006</v>
      </c>
      <c r="I122" s="17">
        <f t="shared" si="3"/>
        <v>66.7</v>
      </c>
    </row>
    <row r="123" spans="1:9" ht="15.75" x14ac:dyDescent="0.25">
      <c r="A123" s="134">
        <v>119</v>
      </c>
      <c r="B123" s="69" t="s">
        <v>821</v>
      </c>
      <c r="C123" s="6" t="s">
        <v>6</v>
      </c>
      <c r="D123" s="176">
        <v>459</v>
      </c>
      <c r="E123" s="177"/>
      <c r="F123" s="177">
        <v>459</v>
      </c>
      <c r="G123" s="177">
        <v>459</v>
      </c>
      <c r="H123" s="47">
        <f t="shared" si="6"/>
        <v>45.9</v>
      </c>
      <c r="I123" s="17">
        <f t="shared" si="3"/>
        <v>43.699999999999996</v>
      </c>
    </row>
    <row r="124" spans="1:9" ht="15.75" x14ac:dyDescent="0.25">
      <c r="A124" s="133">
        <v>120</v>
      </c>
      <c r="B124" s="69" t="s">
        <v>822</v>
      </c>
      <c r="C124" s="6" t="s">
        <v>6</v>
      </c>
      <c r="D124" s="176">
        <v>587</v>
      </c>
      <c r="E124" s="177"/>
      <c r="F124" s="176">
        <v>587</v>
      </c>
      <c r="G124" s="177">
        <v>269</v>
      </c>
      <c r="H124" s="47">
        <f t="shared" si="6"/>
        <v>45.98</v>
      </c>
      <c r="I124" s="17">
        <f t="shared" si="3"/>
        <v>43.779999999999994</v>
      </c>
    </row>
    <row r="125" spans="1:9" ht="15.75" x14ac:dyDescent="0.25">
      <c r="A125" s="134">
        <v>121</v>
      </c>
      <c r="B125" s="69" t="s">
        <v>823</v>
      </c>
      <c r="C125" s="6" t="s">
        <v>6</v>
      </c>
      <c r="D125" s="176">
        <v>7130</v>
      </c>
      <c r="E125" s="177">
        <v>2130</v>
      </c>
      <c r="F125" s="177">
        <v>7130</v>
      </c>
      <c r="G125" s="165">
        <v>7130</v>
      </c>
      <c r="H125" s="47">
        <f t="shared" si="6"/>
        <v>734.3</v>
      </c>
      <c r="I125" s="17">
        <f t="shared" si="3"/>
        <v>732.09999999999991</v>
      </c>
    </row>
    <row r="126" spans="1:9" ht="15.75" x14ac:dyDescent="0.25">
      <c r="A126" s="133">
        <v>122</v>
      </c>
      <c r="B126" s="69" t="s">
        <v>824</v>
      </c>
      <c r="C126" s="6" t="s">
        <v>6</v>
      </c>
      <c r="D126" s="176">
        <v>1459</v>
      </c>
      <c r="E126" s="177"/>
      <c r="F126" s="177">
        <v>1459</v>
      </c>
      <c r="G126" s="177">
        <v>1459</v>
      </c>
      <c r="H126" s="47">
        <f t="shared" si="6"/>
        <v>145.89999999999998</v>
      </c>
      <c r="I126" s="17">
        <f t="shared" si="3"/>
        <v>143.69999999999999</v>
      </c>
    </row>
    <row r="127" spans="1:9" ht="15.75" x14ac:dyDescent="0.25">
      <c r="A127" s="134">
        <v>123</v>
      </c>
      <c r="B127" s="69" t="s">
        <v>825</v>
      </c>
      <c r="C127" s="6" t="s">
        <v>6</v>
      </c>
      <c r="D127" s="176">
        <v>414</v>
      </c>
      <c r="E127" s="177"/>
      <c r="F127" s="177">
        <v>121</v>
      </c>
      <c r="G127" s="177">
        <v>121</v>
      </c>
      <c r="H127" s="47">
        <f t="shared" si="6"/>
        <v>12.1</v>
      </c>
      <c r="I127" s="17">
        <f t="shared" si="3"/>
        <v>9.8999999999999986</v>
      </c>
    </row>
    <row r="128" spans="1:9" ht="15.75" x14ac:dyDescent="0.25">
      <c r="A128" s="133">
        <v>124</v>
      </c>
      <c r="B128" s="5" t="s">
        <v>828</v>
      </c>
      <c r="C128" s="22" t="s">
        <v>6</v>
      </c>
      <c r="D128" s="8">
        <v>1066</v>
      </c>
      <c r="E128" s="8"/>
      <c r="F128" s="8">
        <v>520</v>
      </c>
      <c r="G128" s="8">
        <v>520</v>
      </c>
      <c r="H128" s="47">
        <f>E128*0.01+F128*0.06+G128*0.04</f>
        <v>52</v>
      </c>
      <c r="I128" s="17">
        <f t="shared" si="3"/>
        <v>49.8</v>
      </c>
    </row>
    <row r="129" spans="1:9" ht="15.75" x14ac:dyDescent="0.25">
      <c r="A129" s="134">
        <v>125</v>
      </c>
      <c r="B129" s="5" t="s">
        <v>829</v>
      </c>
      <c r="C129" s="22" t="s">
        <v>6</v>
      </c>
      <c r="D129" s="8">
        <v>8703</v>
      </c>
      <c r="E129" s="8">
        <v>3703</v>
      </c>
      <c r="F129" s="8">
        <v>8703</v>
      </c>
      <c r="G129" s="8">
        <v>8703</v>
      </c>
      <c r="H129" s="47">
        <f t="shared" ref="H129:H157" si="7">E129*0.01+F129*0.06+G129*0.04</f>
        <v>907.32999999999993</v>
      </c>
      <c r="I129" s="17">
        <f t="shared" si="3"/>
        <v>905.12999999999988</v>
      </c>
    </row>
    <row r="130" spans="1:9" ht="15.75" x14ac:dyDescent="0.25">
      <c r="A130" s="133">
        <v>126</v>
      </c>
      <c r="B130" s="5" t="s">
        <v>830</v>
      </c>
      <c r="C130" s="22" t="s">
        <v>6</v>
      </c>
      <c r="D130" s="8">
        <v>782</v>
      </c>
      <c r="E130" s="8"/>
      <c r="F130" s="8">
        <v>385</v>
      </c>
      <c r="G130" s="8">
        <v>385</v>
      </c>
      <c r="H130" s="47">
        <f t="shared" si="7"/>
        <v>38.5</v>
      </c>
      <c r="I130" s="17">
        <f t="shared" si="3"/>
        <v>36.299999999999997</v>
      </c>
    </row>
    <row r="131" spans="1:9" ht="15.75" x14ac:dyDescent="0.25">
      <c r="A131" s="134">
        <v>127</v>
      </c>
      <c r="B131" s="5" t="s">
        <v>831</v>
      </c>
      <c r="C131" s="22" t="s">
        <v>6</v>
      </c>
      <c r="D131" s="8">
        <v>1982</v>
      </c>
      <c r="E131" s="8"/>
      <c r="F131" s="8">
        <v>1982</v>
      </c>
      <c r="G131" s="8">
        <v>1982</v>
      </c>
      <c r="H131" s="47">
        <f t="shared" si="7"/>
        <v>198.2</v>
      </c>
      <c r="I131" s="17">
        <f t="shared" si="3"/>
        <v>196</v>
      </c>
    </row>
    <row r="132" spans="1:9" ht="15.75" x14ac:dyDescent="0.25">
      <c r="A132" s="133">
        <v>128</v>
      </c>
      <c r="B132" s="5" t="s">
        <v>832</v>
      </c>
      <c r="C132" s="22" t="s">
        <v>6</v>
      </c>
      <c r="D132" s="8">
        <v>3617</v>
      </c>
      <c r="E132" s="8"/>
      <c r="F132" s="8">
        <v>3617</v>
      </c>
      <c r="G132" s="8">
        <v>1778</v>
      </c>
      <c r="H132" s="47">
        <f t="shared" si="7"/>
        <v>288.14</v>
      </c>
      <c r="I132" s="17">
        <f t="shared" si="3"/>
        <v>285.94</v>
      </c>
    </row>
    <row r="133" spans="1:9" ht="15.75" x14ac:dyDescent="0.25">
      <c r="A133" s="134">
        <v>129</v>
      </c>
      <c r="B133" s="5" t="s">
        <v>833</v>
      </c>
      <c r="C133" s="22" t="s">
        <v>6</v>
      </c>
      <c r="D133" s="8">
        <v>2349</v>
      </c>
      <c r="E133" s="8"/>
      <c r="F133" s="8">
        <v>2349</v>
      </c>
      <c r="G133" s="8">
        <v>2349</v>
      </c>
      <c r="H133" s="47">
        <f t="shared" si="7"/>
        <v>234.9</v>
      </c>
      <c r="I133" s="17">
        <f t="shared" si="3"/>
        <v>232.70000000000002</v>
      </c>
    </row>
    <row r="134" spans="1:9" ht="15.75" x14ac:dyDescent="0.25">
      <c r="A134" s="133">
        <v>130</v>
      </c>
      <c r="B134" s="5" t="s">
        <v>834</v>
      </c>
      <c r="C134" s="22" t="s">
        <v>6</v>
      </c>
      <c r="D134" s="8">
        <v>6180</v>
      </c>
      <c r="E134" s="8"/>
      <c r="F134" s="8">
        <v>3395</v>
      </c>
      <c r="G134" s="8">
        <v>3395</v>
      </c>
      <c r="H134" s="47">
        <f t="shared" si="7"/>
        <v>339.5</v>
      </c>
      <c r="I134" s="17">
        <f t="shared" si="3"/>
        <v>337.3</v>
      </c>
    </row>
    <row r="135" spans="1:9" ht="15.75" x14ac:dyDescent="0.25">
      <c r="A135" s="134">
        <v>131</v>
      </c>
      <c r="B135" s="5" t="s">
        <v>835</v>
      </c>
      <c r="C135" s="22" t="s">
        <v>6</v>
      </c>
      <c r="D135" s="8">
        <v>1558</v>
      </c>
      <c r="E135" s="8"/>
      <c r="F135" s="8">
        <v>814</v>
      </c>
      <c r="G135" s="8">
        <v>814</v>
      </c>
      <c r="H135" s="47">
        <f t="shared" si="7"/>
        <v>81.400000000000006</v>
      </c>
      <c r="I135" s="17">
        <f t="shared" si="3"/>
        <v>79.2</v>
      </c>
    </row>
    <row r="136" spans="1:9" ht="15.75" x14ac:dyDescent="0.25">
      <c r="A136" s="133">
        <v>132</v>
      </c>
      <c r="B136" s="5" t="s">
        <v>836</v>
      </c>
      <c r="C136" s="22" t="s">
        <v>6</v>
      </c>
      <c r="D136" s="8">
        <v>4443</v>
      </c>
      <c r="E136" s="8"/>
      <c r="F136" s="8">
        <v>2615</v>
      </c>
      <c r="G136" s="8">
        <v>2516</v>
      </c>
      <c r="H136" s="47">
        <f t="shared" si="7"/>
        <v>257.54000000000002</v>
      </c>
      <c r="I136" s="17">
        <f t="shared" si="3"/>
        <v>255.34000000000003</v>
      </c>
    </row>
    <row r="137" spans="1:9" ht="15.75" x14ac:dyDescent="0.25">
      <c r="A137" s="134">
        <v>133</v>
      </c>
      <c r="B137" s="5" t="s">
        <v>837</v>
      </c>
      <c r="C137" s="22" t="s">
        <v>6</v>
      </c>
      <c r="D137" s="8">
        <v>4405</v>
      </c>
      <c r="E137" s="8"/>
      <c r="F137" s="8">
        <v>4405</v>
      </c>
      <c r="G137" s="8">
        <v>4405</v>
      </c>
      <c r="H137" s="47">
        <f t="shared" si="7"/>
        <v>440.5</v>
      </c>
      <c r="I137" s="17">
        <f t="shared" si="3"/>
        <v>438.3</v>
      </c>
    </row>
    <row r="138" spans="1:9" ht="15.75" x14ac:dyDescent="0.25">
      <c r="A138" s="133">
        <v>134</v>
      </c>
      <c r="B138" s="5" t="s">
        <v>838</v>
      </c>
      <c r="C138" s="22" t="s">
        <v>6</v>
      </c>
      <c r="D138" s="8">
        <v>2526</v>
      </c>
      <c r="E138" s="8"/>
      <c r="F138" s="8">
        <v>2526</v>
      </c>
      <c r="G138" s="8">
        <v>2526</v>
      </c>
      <c r="H138" s="47">
        <f t="shared" si="7"/>
        <v>252.60000000000002</v>
      </c>
      <c r="I138" s="17">
        <f t="shared" si="3"/>
        <v>250.40000000000003</v>
      </c>
    </row>
    <row r="139" spans="1:9" ht="15.75" x14ac:dyDescent="0.25">
      <c r="A139" s="134">
        <v>135</v>
      </c>
      <c r="B139" s="5" t="s">
        <v>839</v>
      </c>
      <c r="C139" s="22" t="s">
        <v>6</v>
      </c>
      <c r="D139" s="8">
        <v>538</v>
      </c>
      <c r="E139" s="8"/>
      <c r="F139" s="8">
        <v>538</v>
      </c>
      <c r="G139" s="8">
        <v>538</v>
      </c>
      <c r="H139" s="47">
        <f t="shared" si="7"/>
        <v>53.8</v>
      </c>
      <c r="I139" s="17">
        <f t="shared" si="3"/>
        <v>51.599999999999994</v>
      </c>
    </row>
    <row r="140" spans="1:9" ht="15.75" x14ac:dyDescent="0.25">
      <c r="A140" s="133">
        <v>136</v>
      </c>
      <c r="B140" s="5" t="s">
        <v>840</v>
      </c>
      <c r="C140" s="22" t="s">
        <v>6</v>
      </c>
      <c r="D140" s="8">
        <v>908</v>
      </c>
      <c r="E140" s="8"/>
      <c r="F140" s="8">
        <v>528</v>
      </c>
      <c r="G140" s="8">
        <v>528</v>
      </c>
      <c r="H140" s="47">
        <f t="shared" si="7"/>
        <v>52.8</v>
      </c>
      <c r="I140" s="17">
        <f t="shared" si="3"/>
        <v>50.599999999999994</v>
      </c>
    </row>
    <row r="141" spans="1:9" ht="15.75" x14ac:dyDescent="0.25">
      <c r="A141" s="134">
        <v>137</v>
      </c>
      <c r="B141" s="5" t="s">
        <v>841</v>
      </c>
      <c r="C141" s="22" t="s">
        <v>6</v>
      </c>
      <c r="D141" s="8">
        <v>921</v>
      </c>
      <c r="E141" s="8"/>
      <c r="F141" s="8">
        <v>494</v>
      </c>
      <c r="G141" s="8">
        <v>494</v>
      </c>
      <c r="H141" s="47">
        <f t="shared" si="7"/>
        <v>49.400000000000006</v>
      </c>
      <c r="I141" s="17">
        <f t="shared" si="3"/>
        <v>47.2</v>
      </c>
    </row>
    <row r="142" spans="1:9" ht="15.75" x14ac:dyDescent="0.25">
      <c r="A142" s="133">
        <v>138</v>
      </c>
      <c r="B142" s="5" t="s">
        <v>842</v>
      </c>
      <c r="C142" s="22" t="s">
        <v>6</v>
      </c>
      <c r="D142" s="8">
        <v>3295</v>
      </c>
      <c r="E142" s="8"/>
      <c r="F142" s="8">
        <v>3295</v>
      </c>
      <c r="G142" s="8">
        <v>3295</v>
      </c>
      <c r="H142" s="47">
        <f t="shared" si="7"/>
        <v>329.5</v>
      </c>
      <c r="I142" s="17">
        <f t="shared" si="3"/>
        <v>327.3</v>
      </c>
    </row>
    <row r="143" spans="1:9" ht="15.75" x14ac:dyDescent="0.25">
      <c r="A143" s="134">
        <v>139</v>
      </c>
      <c r="B143" s="5" t="s">
        <v>843</v>
      </c>
      <c r="C143" s="22" t="s">
        <v>6</v>
      </c>
      <c r="D143" s="8">
        <v>2078</v>
      </c>
      <c r="E143" s="8"/>
      <c r="F143" s="8">
        <v>2078</v>
      </c>
      <c r="G143" s="8">
        <v>2078</v>
      </c>
      <c r="H143" s="47">
        <f t="shared" si="7"/>
        <v>207.8</v>
      </c>
      <c r="I143" s="17">
        <f t="shared" si="3"/>
        <v>205.60000000000002</v>
      </c>
    </row>
    <row r="144" spans="1:9" ht="15.75" x14ac:dyDescent="0.25">
      <c r="A144" s="133">
        <v>140</v>
      </c>
      <c r="B144" s="5" t="s">
        <v>844</v>
      </c>
      <c r="C144" s="22" t="s">
        <v>6</v>
      </c>
      <c r="D144" s="8">
        <v>449</v>
      </c>
      <c r="E144" s="8"/>
      <c r="F144" s="8">
        <v>215</v>
      </c>
      <c r="G144" s="8">
        <v>215</v>
      </c>
      <c r="H144" s="47">
        <f t="shared" si="7"/>
        <v>21.5</v>
      </c>
      <c r="I144" s="17">
        <f t="shared" si="3"/>
        <v>19.3</v>
      </c>
    </row>
    <row r="145" spans="1:9" ht="15.75" x14ac:dyDescent="0.25">
      <c r="A145" s="134">
        <v>141</v>
      </c>
      <c r="B145" s="5" t="s">
        <v>845</v>
      </c>
      <c r="C145" s="22" t="s">
        <v>6</v>
      </c>
      <c r="D145" s="8">
        <v>900</v>
      </c>
      <c r="E145" s="8"/>
      <c r="F145" s="8">
        <v>444</v>
      </c>
      <c r="G145" s="8">
        <v>444</v>
      </c>
      <c r="H145" s="47">
        <f t="shared" si="7"/>
        <v>44.400000000000006</v>
      </c>
      <c r="I145" s="17">
        <f t="shared" si="3"/>
        <v>42.2</v>
      </c>
    </row>
    <row r="146" spans="1:9" ht="15.75" x14ac:dyDescent="0.25">
      <c r="A146" s="133">
        <v>142</v>
      </c>
      <c r="B146" s="5" t="s">
        <v>846</v>
      </c>
      <c r="C146" s="22" t="s">
        <v>6</v>
      </c>
      <c r="D146" s="8">
        <v>950</v>
      </c>
      <c r="E146" s="8"/>
      <c r="F146" s="8">
        <v>950</v>
      </c>
      <c r="G146" s="8">
        <v>950</v>
      </c>
      <c r="H146" s="47">
        <f t="shared" si="7"/>
        <v>95</v>
      </c>
      <c r="I146" s="17">
        <f t="shared" si="3"/>
        <v>92.8</v>
      </c>
    </row>
    <row r="147" spans="1:9" ht="15.75" x14ac:dyDescent="0.25">
      <c r="A147" s="134">
        <v>143</v>
      </c>
      <c r="B147" s="5" t="s">
        <v>847</v>
      </c>
      <c r="C147" s="22" t="s">
        <v>6</v>
      </c>
      <c r="D147" s="8">
        <v>891</v>
      </c>
      <c r="E147" s="8"/>
      <c r="F147" s="8">
        <v>507</v>
      </c>
      <c r="G147" s="8">
        <v>507</v>
      </c>
      <c r="H147" s="47">
        <f t="shared" si="7"/>
        <v>50.7</v>
      </c>
      <c r="I147" s="17">
        <f t="shared" si="3"/>
        <v>48.5</v>
      </c>
    </row>
    <row r="148" spans="1:9" ht="15.75" x14ac:dyDescent="0.25">
      <c r="A148" s="133">
        <v>144</v>
      </c>
      <c r="B148" s="5" t="s">
        <v>848</v>
      </c>
      <c r="C148" s="22" t="s">
        <v>6</v>
      </c>
      <c r="D148" s="8">
        <v>466</v>
      </c>
      <c r="E148" s="8"/>
      <c r="F148" s="8">
        <v>466</v>
      </c>
      <c r="G148" s="8">
        <v>466</v>
      </c>
      <c r="H148" s="47">
        <f t="shared" si="7"/>
        <v>46.599999999999994</v>
      </c>
      <c r="I148" s="17">
        <f t="shared" si="3"/>
        <v>44.399999999999991</v>
      </c>
    </row>
    <row r="149" spans="1:9" ht="15.75" x14ac:dyDescent="0.25">
      <c r="A149" s="134">
        <v>145</v>
      </c>
      <c r="B149" s="5" t="s">
        <v>849</v>
      </c>
      <c r="C149" s="22" t="s">
        <v>6</v>
      </c>
      <c r="D149" s="8">
        <v>759</v>
      </c>
      <c r="E149" s="8"/>
      <c r="F149" s="8">
        <v>759</v>
      </c>
      <c r="G149" s="8">
        <v>759</v>
      </c>
      <c r="H149" s="47">
        <f t="shared" si="7"/>
        <v>75.900000000000006</v>
      </c>
      <c r="I149" s="17">
        <f t="shared" si="3"/>
        <v>73.7</v>
      </c>
    </row>
    <row r="150" spans="1:9" ht="15.75" x14ac:dyDescent="0.25">
      <c r="A150" s="133">
        <v>146</v>
      </c>
      <c r="B150" s="5" t="s">
        <v>850</v>
      </c>
      <c r="C150" s="22" t="s">
        <v>6</v>
      </c>
      <c r="D150" s="8">
        <v>415</v>
      </c>
      <c r="E150" s="8"/>
      <c r="F150" s="8">
        <v>415</v>
      </c>
      <c r="G150" s="8">
        <v>415</v>
      </c>
      <c r="H150" s="47">
        <f t="shared" si="7"/>
        <v>41.5</v>
      </c>
      <c r="I150" s="17">
        <f t="shared" si="3"/>
        <v>39.299999999999997</v>
      </c>
    </row>
    <row r="151" spans="1:9" ht="15.75" x14ac:dyDescent="0.25">
      <c r="A151" s="134">
        <v>147</v>
      </c>
      <c r="B151" s="5" t="s">
        <v>851</v>
      </c>
      <c r="C151" s="22" t="s">
        <v>6</v>
      </c>
      <c r="D151" s="8">
        <v>771</v>
      </c>
      <c r="E151" s="8"/>
      <c r="F151" s="8">
        <v>771</v>
      </c>
      <c r="G151" s="8">
        <v>359</v>
      </c>
      <c r="H151" s="47">
        <f t="shared" si="7"/>
        <v>60.62</v>
      </c>
      <c r="I151" s="17">
        <f t="shared" si="3"/>
        <v>58.419999999999995</v>
      </c>
    </row>
    <row r="152" spans="1:9" ht="15.75" x14ac:dyDescent="0.25">
      <c r="A152" s="133">
        <v>148</v>
      </c>
      <c r="B152" s="5" t="s">
        <v>852</v>
      </c>
      <c r="C152" s="22" t="s">
        <v>6</v>
      </c>
      <c r="D152" s="8">
        <v>1807</v>
      </c>
      <c r="E152" s="8"/>
      <c r="F152" s="8">
        <v>804</v>
      </c>
      <c r="G152" s="8">
        <v>804</v>
      </c>
      <c r="H152" s="47">
        <f t="shared" si="7"/>
        <v>80.400000000000006</v>
      </c>
      <c r="I152" s="17">
        <f t="shared" si="3"/>
        <v>78.2</v>
      </c>
    </row>
    <row r="153" spans="1:9" ht="15.75" x14ac:dyDescent="0.25">
      <c r="A153" s="134">
        <v>149</v>
      </c>
      <c r="B153" s="5" t="s">
        <v>853</v>
      </c>
      <c r="C153" s="22" t="s">
        <v>6</v>
      </c>
      <c r="D153" s="8">
        <v>2017</v>
      </c>
      <c r="E153" s="8"/>
      <c r="F153" s="8">
        <v>2017</v>
      </c>
      <c r="G153" s="8">
        <v>932</v>
      </c>
      <c r="H153" s="47">
        <f t="shared" si="7"/>
        <v>158.30000000000001</v>
      </c>
      <c r="I153" s="17">
        <f t="shared" si="3"/>
        <v>156.10000000000002</v>
      </c>
    </row>
    <row r="154" spans="1:9" ht="15.75" x14ac:dyDescent="0.25">
      <c r="A154" s="133">
        <v>150</v>
      </c>
      <c r="B154" s="5" t="s">
        <v>854</v>
      </c>
      <c r="C154" s="22" t="s">
        <v>6</v>
      </c>
      <c r="D154" s="8">
        <v>978</v>
      </c>
      <c r="E154" s="8"/>
      <c r="F154" s="8">
        <v>439</v>
      </c>
      <c r="G154" s="8"/>
      <c r="H154" s="47">
        <f t="shared" si="7"/>
        <v>26.34</v>
      </c>
      <c r="I154" s="17">
        <f t="shared" si="3"/>
        <v>24.14</v>
      </c>
    </row>
    <row r="155" spans="1:9" ht="15.75" x14ac:dyDescent="0.25">
      <c r="A155" s="134">
        <v>151</v>
      </c>
      <c r="B155" s="5" t="s">
        <v>855</v>
      </c>
      <c r="C155" s="22" t="s">
        <v>6</v>
      </c>
      <c r="D155" s="8">
        <v>1644</v>
      </c>
      <c r="E155" s="8"/>
      <c r="F155" s="8">
        <v>777</v>
      </c>
      <c r="G155" s="8">
        <v>777</v>
      </c>
      <c r="H155" s="47">
        <f t="shared" si="7"/>
        <v>77.7</v>
      </c>
      <c r="I155" s="17">
        <f t="shared" ref="I155" si="8">H155-2.2</f>
        <v>75.5</v>
      </c>
    </row>
    <row r="156" spans="1:9" ht="15.75" x14ac:dyDescent="0.25">
      <c r="A156" s="133">
        <v>152</v>
      </c>
      <c r="B156" s="5" t="s">
        <v>856</v>
      </c>
      <c r="C156" s="22" t="s">
        <v>6</v>
      </c>
      <c r="D156" s="8">
        <v>2401</v>
      </c>
      <c r="E156" s="8"/>
      <c r="F156" s="8">
        <v>2401</v>
      </c>
      <c r="G156" s="8">
        <v>2401</v>
      </c>
      <c r="H156" s="47">
        <f t="shared" si="7"/>
        <v>240.10000000000002</v>
      </c>
      <c r="I156" s="17">
        <f t="shared" ref="I156:I157" si="9">H156-2.2</f>
        <v>237.90000000000003</v>
      </c>
    </row>
    <row r="157" spans="1:9" ht="15.75" x14ac:dyDescent="0.25">
      <c r="A157" s="134">
        <v>153</v>
      </c>
      <c r="B157" s="5" t="s">
        <v>857</v>
      </c>
      <c r="C157" s="22" t="s">
        <v>6</v>
      </c>
      <c r="D157" s="8">
        <v>1350</v>
      </c>
      <c r="E157" s="8"/>
      <c r="F157" s="8">
        <v>1350</v>
      </c>
      <c r="G157" s="8">
        <v>1350</v>
      </c>
      <c r="H157" s="47">
        <f t="shared" si="7"/>
        <v>135</v>
      </c>
      <c r="I157" s="17">
        <f t="shared" si="9"/>
        <v>132.80000000000001</v>
      </c>
    </row>
    <row r="158" spans="1:9" ht="27.75" customHeight="1" x14ac:dyDescent="0.25">
      <c r="A158" s="195" t="s">
        <v>18</v>
      </c>
      <c r="B158" s="196"/>
      <c r="C158" s="197"/>
      <c r="D158" s="89">
        <f t="shared" ref="D158:H158" si="10">SUM(D5:D157)</f>
        <v>195955</v>
      </c>
      <c r="E158" s="161">
        <f t="shared" si="10"/>
        <v>11213</v>
      </c>
      <c r="F158" s="89">
        <f>SUM(F5:F157)</f>
        <v>174258</v>
      </c>
      <c r="G158" s="89">
        <f>SUM(G5:G157)</f>
        <v>147323</v>
      </c>
      <c r="H158" s="29">
        <f t="shared" si="10"/>
        <v>16460.53</v>
      </c>
      <c r="I158" s="17">
        <f>SUM(I5:I157)</f>
        <v>16123.930000000004</v>
      </c>
    </row>
    <row r="159" spans="1:9" ht="15.75" x14ac:dyDescent="0.25">
      <c r="A159" s="20"/>
      <c r="B159" s="74"/>
      <c r="C159" s="20"/>
      <c r="D159" s="20"/>
      <c r="E159" s="20"/>
      <c r="F159" s="20"/>
      <c r="G159" s="20"/>
      <c r="H159" s="109"/>
      <c r="I159" s="11"/>
    </row>
  </sheetData>
  <mergeCells count="2">
    <mergeCell ref="A158:C158"/>
    <mergeCell ref="A2:I3"/>
  </mergeCells>
  <conditionalFormatting sqref="B58:B65">
    <cfRule type="duplicateValues" dxfId="34" priority="462" stopIfTrue="1"/>
  </conditionalFormatting>
  <conditionalFormatting sqref="B159:B1048576 B97:B157 B1 B4:B65">
    <cfRule type="duplicateValues" dxfId="33" priority="1341"/>
  </conditionalFormatting>
  <conditionalFormatting sqref="B1:B1048576">
    <cfRule type="duplicateValues" dxfId="32" priority="1347"/>
    <cfRule type="duplicateValues" dxfId="31" priority="1348"/>
    <cfRule type="duplicateValues" dxfId="30" priority="1349"/>
    <cfRule type="duplicateValues" dxfId="29" priority="1350"/>
    <cfRule type="duplicateValues" dxfId="28" priority="1351"/>
  </conditionalFormatting>
  <conditionalFormatting sqref="B66:B96">
    <cfRule type="duplicateValues" dxfId="27" priority="1362" stopIfTrue="1"/>
  </conditionalFormatting>
  <conditionalFormatting sqref="B1:B1048576">
    <cfRule type="duplicateValues" dxfId="26" priority="1363"/>
    <cfRule type="duplicateValues" dxfId="25" priority="1364"/>
    <cfRule type="duplicateValues" dxfId="24" priority="1365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5"/>
  <sheetViews>
    <sheetView workbookViewId="0">
      <selection activeCell="G19" sqref="G19"/>
    </sheetView>
  </sheetViews>
  <sheetFormatPr defaultRowHeight="15" x14ac:dyDescent="0.25"/>
  <cols>
    <col min="1" max="1" width="6.5703125" style="1" customWidth="1"/>
    <col min="2" max="2" width="23.7109375" customWidth="1"/>
    <col min="3" max="3" width="10.140625" style="21" customWidth="1"/>
    <col min="4" max="4" width="8.28515625" style="21" bestFit="1" customWidth="1"/>
    <col min="5" max="5" width="6.42578125" style="21" customWidth="1"/>
    <col min="6" max="7" width="6.5703125" style="21" bestFit="1" customWidth="1"/>
    <col min="8" max="8" width="12" style="1" bestFit="1" customWidth="1"/>
    <col min="9" max="9" width="13.7109375" customWidth="1"/>
  </cols>
  <sheetData>
    <row r="3" spans="1:9" ht="15" customHeight="1" x14ac:dyDescent="0.25">
      <c r="A3" s="194" t="s">
        <v>45</v>
      </c>
      <c r="B3" s="194"/>
      <c r="C3" s="194"/>
      <c r="D3" s="194"/>
      <c r="E3" s="194"/>
      <c r="F3" s="194"/>
      <c r="G3" s="194"/>
      <c r="H3" s="194"/>
      <c r="I3" s="194"/>
    </row>
    <row r="4" spans="1:9" ht="28.5" customHeight="1" x14ac:dyDescent="0.25">
      <c r="A4" s="194"/>
      <c r="B4" s="194"/>
      <c r="C4" s="194"/>
      <c r="D4" s="194"/>
      <c r="E4" s="194"/>
      <c r="F4" s="194"/>
      <c r="G4" s="194"/>
      <c r="H4" s="194"/>
      <c r="I4" s="194"/>
    </row>
    <row r="5" spans="1:9" ht="40.5" customHeight="1" x14ac:dyDescent="0.25">
      <c r="A5" s="67" t="s">
        <v>0</v>
      </c>
      <c r="B5" s="68" t="s">
        <v>1</v>
      </c>
      <c r="C5" s="193" t="s">
        <v>2</v>
      </c>
      <c r="D5" s="160" t="s">
        <v>3</v>
      </c>
      <c r="E5" s="160">
        <v>0.01</v>
      </c>
      <c r="F5" s="160">
        <v>0.06</v>
      </c>
      <c r="G5" s="160">
        <v>0.04</v>
      </c>
      <c r="H5" s="14" t="s">
        <v>27</v>
      </c>
      <c r="I5" s="14" t="s">
        <v>5</v>
      </c>
    </row>
    <row r="6" spans="1:9" ht="15.75" x14ac:dyDescent="0.25">
      <c r="A6" s="178">
        <v>1</v>
      </c>
      <c r="B6" s="179" t="s">
        <v>826</v>
      </c>
      <c r="C6" s="180" t="s">
        <v>10</v>
      </c>
      <c r="D6" s="182">
        <v>413</v>
      </c>
      <c r="E6" s="182"/>
      <c r="F6" s="182">
        <v>98</v>
      </c>
      <c r="G6" s="182"/>
      <c r="H6" s="44">
        <f t="shared" ref="H6:H13" si="0">E6*0.01+F6*0.06+G6*0.04</f>
        <v>5.88</v>
      </c>
      <c r="I6" s="17">
        <f>H6-2.2</f>
        <v>3.6799999999999997</v>
      </c>
    </row>
    <row r="7" spans="1:9" ht="15.75" x14ac:dyDescent="0.25">
      <c r="A7" s="178">
        <v>2</v>
      </c>
      <c r="B7" s="181" t="s">
        <v>827</v>
      </c>
      <c r="C7" s="24" t="s">
        <v>10</v>
      </c>
      <c r="D7" s="183">
        <v>438</v>
      </c>
      <c r="E7" s="183"/>
      <c r="F7" s="183">
        <v>193</v>
      </c>
      <c r="G7" s="183"/>
      <c r="H7" s="44">
        <f t="shared" si="0"/>
        <v>11.58</v>
      </c>
      <c r="I7" s="17">
        <f t="shared" ref="I7:I13" si="1">H7-2.2</f>
        <v>9.379999999999999</v>
      </c>
    </row>
    <row r="8" spans="1:9" ht="15.75" x14ac:dyDescent="0.25">
      <c r="A8" s="178">
        <v>3</v>
      </c>
      <c r="B8" s="19" t="s">
        <v>896</v>
      </c>
      <c r="C8" s="23" t="s">
        <v>10</v>
      </c>
      <c r="D8" s="185">
        <v>684</v>
      </c>
      <c r="E8" s="185"/>
      <c r="F8" s="185">
        <v>684</v>
      </c>
      <c r="G8" s="185">
        <v>684</v>
      </c>
      <c r="H8" s="131">
        <f t="shared" si="0"/>
        <v>68.400000000000006</v>
      </c>
      <c r="I8" s="17">
        <f t="shared" si="1"/>
        <v>66.2</v>
      </c>
    </row>
    <row r="9" spans="1:9" ht="15.75" x14ac:dyDescent="0.25">
      <c r="A9" s="178">
        <v>4</v>
      </c>
      <c r="B9" s="19" t="s">
        <v>897</v>
      </c>
      <c r="C9" s="23" t="s">
        <v>10</v>
      </c>
      <c r="D9" s="185">
        <v>819</v>
      </c>
      <c r="E9" s="185"/>
      <c r="F9" s="185">
        <v>819</v>
      </c>
      <c r="G9" s="185">
        <v>819</v>
      </c>
      <c r="H9" s="131">
        <f t="shared" si="0"/>
        <v>81.900000000000006</v>
      </c>
      <c r="I9" s="17">
        <f t="shared" si="1"/>
        <v>79.7</v>
      </c>
    </row>
    <row r="10" spans="1:9" ht="15.75" x14ac:dyDescent="0.25">
      <c r="A10" s="178">
        <v>5</v>
      </c>
      <c r="B10" s="19" t="s">
        <v>898</v>
      </c>
      <c r="C10" s="23" t="s">
        <v>10</v>
      </c>
      <c r="D10" s="185">
        <v>644</v>
      </c>
      <c r="E10" s="185"/>
      <c r="F10" s="185">
        <v>322</v>
      </c>
      <c r="G10" s="185"/>
      <c r="H10" s="131">
        <f t="shared" si="0"/>
        <v>19.32</v>
      </c>
      <c r="I10" s="17">
        <f t="shared" si="1"/>
        <v>17.12</v>
      </c>
    </row>
    <row r="11" spans="1:9" ht="15.75" x14ac:dyDescent="0.25">
      <c r="A11" s="178">
        <v>6</v>
      </c>
      <c r="B11" s="19" t="s">
        <v>899</v>
      </c>
      <c r="C11" s="23" t="s">
        <v>10</v>
      </c>
      <c r="D11" s="185">
        <v>764</v>
      </c>
      <c r="E11" s="185"/>
      <c r="F11" s="185">
        <v>764</v>
      </c>
      <c r="G11" s="185">
        <v>764</v>
      </c>
      <c r="H11" s="131">
        <f t="shared" si="0"/>
        <v>76.400000000000006</v>
      </c>
      <c r="I11" s="17">
        <f t="shared" si="1"/>
        <v>74.2</v>
      </c>
    </row>
    <row r="12" spans="1:9" ht="15.75" x14ac:dyDescent="0.25">
      <c r="A12" s="178">
        <v>7</v>
      </c>
      <c r="B12" s="19" t="s">
        <v>900</v>
      </c>
      <c r="C12" s="23" t="s">
        <v>10</v>
      </c>
      <c r="D12" s="187">
        <v>402</v>
      </c>
      <c r="E12" s="187"/>
      <c r="F12" s="187">
        <v>201</v>
      </c>
      <c r="G12" s="187">
        <v>201</v>
      </c>
      <c r="H12" s="131">
        <f t="shared" si="0"/>
        <v>20.100000000000001</v>
      </c>
      <c r="I12" s="17">
        <f t="shared" si="1"/>
        <v>17.900000000000002</v>
      </c>
    </row>
    <row r="13" spans="1:9" ht="15.75" x14ac:dyDescent="0.25">
      <c r="A13" s="178">
        <v>8</v>
      </c>
      <c r="B13" s="19" t="s">
        <v>901</v>
      </c>
      <c r="C13" s="23" t="s">
        <v>10</v>
      </c>
      <c r="D13" s="185">
        <v>581</v>
      </c>
      <c r="E13" s="185"/>
      <c r="F13" s="185">
        <v>581</v>
      </c>
      <c r="G13" s="185">
        <v>581</v>
      </c>
      <c r="H13" s="107">
        <f t="shared" si="0"/>
        <v>58.1</v>
      </c>
      <c r="I13" s="17">
        <f t="shared" si="1"/>
        <v>55.9</v>
      </c>
    </row>
    <row r="14" spans="1:9" ht="28.5" customHeight="1" x14ac:dyDescent="0.25">
      <c r="A14" s="195" t="s">
        <v>18</v>
      </c>
      <c r="B14" s="196"/>
      <c r="C14" s="197"/>
      <c r="D14" s="63">
        <f>SUM(D6:D13)</f>
        <v>4745</v>
      </c>
      <c r="E14" s="63">
        <v>0</v>
      </c>
      <c r="F14" s="63">
        <f>SUM(F6:F13)</f>
        <v>3662</v>
      </c>
      <c r="G14" s="63">
        <f>SUM(G6:G13)</f>
        <v>3049</v>
      </c>
      <c r="H14" s="29">
        <f>SUM(H6:H13)</f>
        <v>341.68000000000006</v>
      </c>
      <c r="I14" s="17">
        <f>SUM(I6:I13)</f>
        <v>324.08</v>
      </c>
    </row>
    <row r="15" spans="1:9" ht="15.75" x14ac:dyDescent="0.25">
      <c r="A15" s="20"/>
      <c r="B15" s="11"/>
      <c r="C15" s="20"/>
      <c r="D15" s="20"/>
      <c r="E15" s="20"/>
      <c r="F15" s="20"/>
      <c r="G15" s="20"/>
      <c r="H15" s="20"/>
      <c r="I15" s="11"/>
    </row>
  </sheetData>
  <mergeCells count="2">
    <mergeCell ref="A3:I4"/>
    <mergeCell ref="A14:C14"/>
  </mergeCells>
  <conditionalFormatting sqref="B15:B1048576 B1:B2 B5:B13">
    <cfRule type="duplicateValues" dxfId="23" priority="1366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3"/>
  <sheetViews>
    <sheetView workbookViewId="0">
      <selection activeCell="O13" sqref="O13"/>
    </sheetView>
  </sheetViews>
  <sheetFormatPr defaultRowHeight="15" x14ac:dyDescent="0.25"/>
  <cols>
    <col min="1" max="1" width="6.28515625" style="1" customWidth="1"/>
    <col min="2" max="2" width="29" style="50" customWidth="1"/>
    <col min="3" max="3" width="7.85546875" style="1" bestFit="1" customWidth="1"/>
    <col min="4" max="4" width="8.28515625" style="1" bestFit="1" customWidth="1"/>
    <col min="5" max="5" width="6.5703125" style="1" customWidth="1"/>
    <col min="6" max="6" width="7.28515625" style="1" customWidth="1"/>
    <col min="7" max="7" width="6.7109375" style="1" customWidth="1"/>
    <col min="8" max="8" width="12" style="71" bestFit="1" customWidth="1"/>
    <col min="9" max="9" width="13" customWidth="1"/>
  </cols>
  <sheetData>
    <row r="3" spans="1:9" ht="15" customHeight="1" x14ac:dyDescent="0.25">
      <c r="A3" s="194" t="s">
        <v>46</v>
      </c>
      <c r="B3" s="194"/>
      <c r="C3" s="194"/>
      <c r="D3" s="194"/>
      <c r="E3" s="194"/>
      <c r="F3" s="194"/>
      <c r="G3" s="194"/>
      <c r="H3" s="194"/>
      <c r="I3" s="194"/>
    </row>
    <row r="4" spans="1:9" ht="32.25" customHeight="1" x14ac:dyDescent="0.25">
      <c r="A4" s="194"/>
      <c r="B4" s="194"/>
      <c r="C4" s="194"/>
      <c r="D4" s="194"/>
      <c r="E4" s="194"/>
      <c r="F4" s="194"/>
      <c r="G4" s="194"/>
      <c r="H4" s="194"/>
      <c r="I4" s="194"/>
    </row>
    <row r="5" spans="1:9" ht="42" customHeight="1" x14ac:dyDescent="0.25">
      <c r="A5" s="67" t="s">
        <v>0</v>
      </c>
      <c r="B5" s="49" t="s">
        <v>1</v>
      </c>
      <c r="C5" s="110" t="s">
        <v>2</v>
      </c>
      <c r="D5" s="67" t="s">
        <v>3</v>
      </c>
      <c r="E5" s="67">
        <v>0.01</v>
      </c>
      <c r="F5" s="67">
        <v>0.06</v>
      </c>
      <c r="G5" s="67">
        <v>0.04</v>
      </c>
      <c r="H5" s="14" t="s">
        <v>27</v>
      </c>
      <c r="I5" s="14" t="s">
        <v>5</v>
      </c>
    </row>
    <row r="6" spans="1:9" ht="15.75" x14ac:dyDescent="0.25">
      <c r="A6" s="133">
        <v>1</v>
      </c>
      <c r="B6" s="7" t="s">
        <v>247</v>
      </c>
      <c r="C6" s="6" t="s">
        <v>19</v>
      </c>
      <c r="D6" s="8">
        <v>477</v>
      </c>
      <c r="E6" s="8">
        <v>0</v>
      </c>
      <c r="F6" s="8">
        <v>477</v>
      </c>
      <c r="G6" s="70">
        <v>0</v>
      </c>
      <c r="H6" s="47">
        <f t="shared" ref="H6:H11" si="0">E6*0.01+F6*0.06+G6*0.04</f>
        <v>28.619999999999997</v>
      </c>
      <c r="I6" s="15">
        <f t="shared" ref="I6:I42" si="1">H6-2.2</f>
        <v>26.419999999999998</v>
      </c>
    </row>
    <row r="7" spans="1:9" ht="15.75" x14ac:dyDescent="0.25">
      <c r="A7" s="133">
        <v>2</v>
      </c>
      <c r="B7" s="7" t="s">
        <v>248</v>
      </c>
      <c r="C7" s="6" t="s">
        <v>19</v>
      </c>
      <c r="D7" s="8">
        <v>701</v>
      </c>
      <c r="E7" s="8">
        <v>0</v>
      </c>
      <c r="F7" s="8">
        <v>701</v>
      </c>
      <c r="G7" s="70">
        <v>0</v>
      </c>
      <c r="H7" s="47">
        <f t="shared" si="0"/>
        <v>42.059999999999995</v>
      </c>
      <c r="I7" s="15">
        <f t="shared" si="1"/>
        <v>39.859999999999992</v>
      </c>
    </row>
    <row r="8" spans="1:9" ht="15.75" x14ac:dyDescent="0.25">
      <c r="A8" s="133">
        <v>3</v>
      </c>
      <c r="B8" s="7" t="s">
        <v>249</v>
      </c>
      <c r="C8" s="6" t="s">
        <v>19</v>
      </c>
      <c r="D8" s="8">
        <v>724</v>
      </c>
      <c r="E8" s="8">
        <v>0</v>
      </c>
      <c r="F8" s="8">
        <v>724</v>
      </c>
      <c r="G8" s="70">
        <v>724</v>
      </c>
      <c r="H8" s="47">
        <f t="shared" si="0"/>
        <v>72.400000000000006</v>
      </c>
      <c r="I8" s="15">
        <f t="shared" si="1"/>
        <v>70.2</v>
      </c>
    </row>
    <row r="9" spans="1:9" ht="15.75" x14ac:dyDescent="0.25">
      <c r="A9" s="133">
        <v>4</v>
      </c>
      <c r="B9" s="7" t="s">
        <v>250</v>
      </c>
      <c r="C9" s="6" t="s">
        <v>19</v>
      </c>
      <c r="D9" s="8">
        <v>580</v>
      </c>
      <c r="E9" s="8">
        <v>0</v>
      </c>
      <c r="F9" s="8">
        <v>580</v>
      </c>
      <c r="G9" s="70">
        <v>580</v>
      </c>
      <c r="H9" s="47">
        <f t="shared" si="0"/>
        <v>58</v>
      </c>
      <c r="I9" s="15">
        <f t="shared" si="1"/>
        <v>55.8</v>
      </c>
    </row>
    <row r="10" spans="1:9" ht="15.75" x14ac:dyDescent="0.25">
      <c r="A10" s="133">
        <v>5</v>
      </c>
      <c r="B10" s="7" t="s">
        <v>251</v>
      </c>
      <c r="C10" s="6" t="s">
        <v>19</v>
      </c>
      <c r="D10" s="8">
        <v>445</v>
      </c>
      <c r="E10" s="8">
        <v>0</v>
      </c>
      <c r="F10" s="8">
        <v>445</v>
      </c>
      <c r="G10" s="70">
        <v>445</v>
      </c>
      <c r="H10" s="47">
        <f t="shared" si="0"/>
        <v>44.5</v>
      </c>
      <c r="I10" s="15">
        <f t="shared" si="1"/>
        <v>42.3</v>
      </c>
    </row>
    <row r="11" spans="1:9" ht="15.75" x14ac:dyDescent="0.25">
      <c r="A11" s="133">
        <v>6</v>
      </c>
      <c r="B11" s="7" t="s">
        <v>252</v>
      </c>
      <c r="C11" s="6" t="s">
        <v>19</v>
      </c>
      <c r="D11" s="8">
        <v>1045</v>
      </c>
      <c r="E11" s="8">
        <v>0</v>
      </c>
      <c r="F11" s="8">
        <v>1045</v>
      </c>
      <c r="G11" s="70">
        <v>1045</v>
      </c>
      <c r="H11" s="47">
        <f t="shared" si="0"/>
        <v>104.5</v>
      </c>
      <c r="I11" s="15">
        <f t="shared" si="1"/>
        <v>102.3</v>
      </c>
    </row>
    <row r="12" spans="1:9" ht="15.75" x14ac:dyDescent="0.25">
      <c r="A12" s="133">
        <v>7</v>
      </c>
      <c r="B12" s="5" t="s">
        <v>606</v>
      </c>
      <c r="C12" s="6" t="s">
        <v>19</v>
      </c>
      <c r="D12" s="16">
        <v>551</v>
      </c>
      <c r="E12" s="16"/>
      <c r="F12" s="16">
        <v>551</v>
      </c>
      <c r="G12" s="16">
        <v>551</v>
      </c>
      <c r="H12" s="143">
        <f>F12*0.06+G12*0.04+E12*0.01</f>
        <v>55.1</v>
      </c>
      <c r="I12" s="15">
        <f t="shared" si="1"/>
        <v>52.9</v>
      </c>
    </row>
    <row r="13" spans="1:9" ht="15.75" x14ac:dyDescent="0.25">
      <c r="A13" s="133">
        <v>8</v>
      </c>
      <c r="B13" s="5" t="s">
        <v>607</v>
      </c>
      <c r="C13" s="6" t="s">
        <v>19</v>
      </c>
      <c r="D13" s="16">
        <v>438</v>
      </c>
      <c r="E13" s="16"/>
      <c r="F13" s="16">
        <v>438</v>
      </c>
      <c r="G13" s="16">
        <v>438</v>
      </c>
      <c r="H13" s="143">
        <f t="shared" ref="H13:H42" si="2">F13*0.06+G13*0.04+E13*0.01</f>
        <v>43.8</v>
      </c>
      <c r="I13" s="15">
        <f t="shared" si="1"/>
        <v>41.599999999999994</v>
      </c>
    </row>
    <row r="14" spans="1:9" ht="15.75" x14ac:dyDescent="0.25">
      <c r="A14" s="133">
        <v>9</v>
      </c>
      <c r="B14" s="5" t="s">
        <v>608</v>
      </c>
      <c r="C14" s="6" t="s">
        <v>19</v>
      </c>
      <c r="D14" s="16">
        <v>987</v>
      </c>
      <c r="E14" s="16"/>
      <c r="F14" s="16">
        <v>987</v>
      </c>
      <c r="G14" s="16">
        <v>987</v>
      </c>
      <c r="H14" s="143">
        <f t="shared" si="2"/>
        <v>98.7</v>
      </c>
      <c r="I14" s="15">
        <f t="shared" si="1"/>
        <v>96.5</v>
      </c>
    </row>
    <row r="15" spans="1:9" ht="15.75" x14ac:dyDescent="0.25">
      <c r="A15" s="133">
        <v>10</v>
      </c>
      <c r="B15" s="5" t="s">
        <v>609</v>
      </c>
      <c r="C15" s="6" t="s">
        <v>19</v>
      </c>
      <c r="D15" s="16">
        <v>1027</v>
      </c>
      <c r="E15" s="16"/>
      <c r="F15" s="16">
        <v>522</v>
      </c>
      <c r="G15" s="16">
        <v>522</v>
      </c>
      <c r="H15" s="143">
        <f t="shared" si="2"/>
        <v>52.2</v>
      </c>
      <c r="I15" s="15">
        <f t="shared" si="1"/>
        <v>50</v>
      </c>
    </row>
    <row r="16" spans="1:9" ht="15.75" x14ac:dyDescent="0.25">
      <c r="A16" s="133">
        <v>11</v>
      </c>
      <c r="B16" s="7" t="s">
        <v>610</v>
      </c>
      <c r="C16" s="6" t="s">
        <v>19</v>
      </c>
      <c r="D16" s="16">
        <v>464</v>
      </c>
      <c r="E16" s="16"/>
      <c r="F16" s="16">
        <v>239</v>
      </c>
      <c r="G16" s="16">
        <v>239</v>
      </c>
      <c r="H16" s="143">
        <f t="shared" si="2"/>
        <v>23.9</v>
      </c>
      <c r="I16" s="15">
        <f t="shared" si="1"/>
        <v>21.7</v>
      </c>
    </row>
    <row r="17" spans="1:9" ht="15.75" x14ac:dyDescent="0.25">
      <c r="A17" s="133">
        <v>12</v>
      </c>
      <c r="B17" s="5" t="s">
        <v>611</v>
      </c>
      <c r="C17" s="6" t="s">
        <v>19</v>
      </c>
      <c r="D17" s="16">
        <v>1432</v>
      </c>
      <c r="E17" s="16"/>
      <c r="F17" s="16">
        <v>1432</v>
      </c>
      <c r="G17" s="16">
        <v>1432</v>
      </c>
      <c r="H17" s="143">
        <f t="shared" si="2"/>
        <v>143.19999999999999</v>
      </c>
      <c r="I17" s="15">
        <f t="shared" si="1"/>
        <v>141</v>
      </c>
    </row>
    <row r="18" spans="1:9" ht="15.75" x14ac:dyDescent="0.25">
      <c r="A18" s="133">
        <v>13</v>
      </c>
      <c r="B18" s="5" t="s">
        <v>612</v>
      </c>
      <c r="C18" s="6" t="s">
        <v>19</v>
      </c>
      <c r="D18" s="16">
        <v>1506</v>
      </c>
      <c r="E18" s="16"/>
      <c r="F18" s="16">
        <v>1506</v>
      </c>
      <c r="G18" s="16">
        <v>1506</v>
      </c>
      <c r="H18" s="143">
        <f t="shared" si="2"/>
        <v>150.6</v>
      </c>
      <c r="I18" s="15">
        <f t="shared" si="1"/>
        <v>148.4</v>
      </c>
    </row>
    <row r="19" spans="1:9" ht="15.75" x14ac:dyDescent="0.25">
      <c r="A19" s="133">
        <v>14</v>
      </c>
      <c r="B19" s="5" t="s">
        <v>613</v>
      </c>
      <c r="C19" s="6" t="s">
        <v>19</v>
      </c>
      <c r="D19" s="16">
        <v>890</v>
      </c>
      <c r="E19" s="16"/>
      <c r="F19" s="16">
        <v>890</v>
      </c>
      <c r="G19" s="16">
        <v>890</v>
      </c>
      <c r="H19" s="143">
        <f t="shared" si="2"/>
        <v>89</v>
      </c>
      <c r="I19" s="15">
        <f t="shared" si="1"/>
        <v>86.8</v>
      </c>
    </row>
    <row r="20" spans="1:9" ht="15.75" x14ac:dyDescent="0.25">
      <c r="A20" s="133">
        <v>15</v>
      </c>
      <c r="B20" s="5" t="s">
        <v>614</v>
      </c>
      <c r="C20" s="6" t="s">
        <v>19</v>
      </c>
      <c r="D20" s="16">
        <v>511</v>
      </c>
      <c r="E20" s="16"/>
      <c r="F20" s="16">
        <v>511</v>
      </c>
      <c r="G20" s="16">
        <v>511</v>
      </c>
      <c r="H20" s="143">
        <f t="shared" si="2"/>
        <v>51.1</v>
      </c>
      <c r="I20" s="15">
        <f t="shared" si="1"/>
        <v>48.9</v>
      </c>
    </row>
    <row r="21" spans="1:9" ht="15.75" x14ac:dyDescent="0.25">
      <c r="A21" s="133">
        <v>16</v>
      </c>
      <c r="B21" s="5" t="s">
        <v>615</v>
      </c>
      <c r="C21" s="6" t="s">
        <v>19</v>
      </c>
      <c r="D21" s="16">
        <v>1522</v>
      </c>
      <c r="E21" s="16"/>
      <c r="F21" s="16">
        <v>771</v>
      </c>
      <c r="G21" s="16">
        <v>771</v>
      </c>
      <c r="H21" s="143">
        <f t="shared" si="2"/>
        <v>77.099999999999994</v>
      </c>
      <c r="I21" s="15">
        <f t="shared" si="1"/>
        <v>74.899999999999991</v>
      </c>
    </row>
    <row r="22" spans="1:9" ht="15.75" x14ac:dyDescent="0.25">
      <c r="A22" s="133">
        <v>17</v>
      </c>
      <c r="B22" s="5" t="s">
        <v>616</v>
      </c>
      <c r="C22" s="6" t="s">
        <v>19</v>
      </c>
      <c r="D22" s="16">
        <v>458</v>
      </c>
      <c r="E22" s="16"/>
      <c r="F22" s="16">
        <v>458</v>
      </c>
      <c r="G22" s="16">
        <v>458</v>
      </c>
      <c r="H22" s="143">
        <f t="shared" si="2"/>
        <v>45.8</v>
      </c>
      <c r="I22" s="15">
        <f t="shared" si="1"/>
        <v>43.599999999999994</v>
      </c>
    </row>
    <row r="23" spans="1:9" ht="15.75" x14ac:dyDescent="0.25">
      <c r="A23" s="133">
        <v>18</v>
      </c>
      <c r="B23" s="5" t="s">
        <v>617</v>
      </c>
      <c r="C23" s="6" t="s">
        <v>19</v>
      </c>
      <c r="D23" s="16">
        <v>994</v>
      </c>
      <c r="E23" s="16"/>
      <c r="F23" s="16">
        <v>994</v>
      </c>
      <c r="G23" s="16">
        <v>994</v>
      </c>
      <c r="H23" s="143">
        <f t="shared" si="2"/>
        <v>99.4</v>
      </c>
      <c r="I23" s="15">
        <f t="shared" si="1"/>
        <v>97.2</v>
      </c>
    </row>
    <row r="24" spans="1:9" ht="15.75" x14ac:dyDescent="0.25">
      <c r="A24" s="133">
        <v>19</v>
      </c>
      <c r="B24" s="5" t="s">
        <v>618</v>
      </c>
      <c r="C24" s="6" t="s">
        <v>19</v>
      </c>
      <c r="D24" s="16">
        <v>702</v>
      </c>
      <c r="E24" s="16"/>
      <c r="F24" s="16">
        <v>702</v>
      </c>
      <c r="G24" s="16">
        <v>702</v>
      </c>
      <c r="H24" s="143">
        <f t="shared" si="2"/>
        <v>70.2</v>
      </c>
      <c r="I24" s="15">
        <f t="shared" si="1"/>
        <v>68</v>
      </c>
    </row>
    <row r="25" spans="1:9" ht="15.75" x14ac:dyDescent="0.25">
      <c r="A25" s="133">
        <v>20</v>
      </c>
      <c r="B25" s="5" t="s">
        <v>619</v>
      </c>
      <c r="C25" s="6" t="s">
        <v>19</v>
      </c>
      <c r="D25" s="16">
        <v>2973</v>
      </c>
      <c r="E25" s="16"/>
      <c r="F25" s="16">
        <v>1501</v>
      </c>
      <c r="G25" s="16">
        <v>1501</v>
      </c>
      <c r="H25" s="143">
        <f t="shared" si="2"/>
        <v>150.1</v>
      </c>
      <c r="I25" s="15">
        <f t="shared" si="1"/>
        <v>147.9</v>
      </c>
    </row>
    <row r="26" spans="1:9" ht="15.75" x14ac:dyDescent="0.25">
      <c r="A26" s="133">
        <v>21</v>
      </c>
      <c r="B26" s="5" t="s">
        <v>620</v>
      </c>
      <c r="C26" s="6" t="s">
        <v>19</v>
      </c>
      <c r="D26" s="16">
        <v>804</v>
      </c>
      <c r="E26" s="16"/>
      <c r="F26" s="16">
        <v>804</v>
      </c>
      <c r="G26" s="16">
        <v>804</v>
      </c>
      <c r="H26" s="143">
        <f t="shared" si="2"/>
        <v>80.400000000000006</v>
      </c>
      <c r="I26" s="15">
        <f t="shared" si="1"/>
        <v>78.2</v>
      </c>
    </row>
    <row r="27" spans="1:9" ht="15.75" x14ac:dyDescent="0.25">
      <c r="A27" s="133">
        <v>22</v>
      </c>
      <c r="B27" s="5" t="s">
        <v>621</v>
      </c>
      <c r="C27" s="6" t="s">
        <v>19</v>
      </c>
      <c r="D27" s="16">
        <v>661</v>
      </c>
      <c r="E27" s="16"/>
      <c r="F27" s="16">
        <v>335</v>
      </c>
      <c r="G27" s="16">
        <v>335</v>
      </c>
      <c r="H27" s="143">
        <f t="shared" si="2"/>
        <v>33.5</v>
      </c>
      <c r="I27" s="15">
        <f t="shared" si="1"/>
        <v>31.3</v>
      </c>
    </row>
    <row r="28" spans="1:9" ht="15.75" x14ac:dyDescent="0.25">
      <c r="A28" s="133">
        <v>23</v>
      </c>
      <c r="B28" s="5" t="s">
        <v>622</v>
      </c>
      <c r="C28" s="6" t="s">
        <v>19</v>
      </c>
      <c r="D28" s="16">
        <v>724</v>
      </c>
      <c r="E28" s="16"/>
      <c r="F28" s="16">
        <v>724</v>
      </c>
      <c r="G28" s="16">
        <v>724</v>
      </c>
      <c r="H28" s="143">
        <f t="shared" si="2"/>
        <v>72.400000000000006</v>
      </c>
      <c r="I28" s="15">
        <f t="shared" si="1"/>
        <v>70.2</v>
      </c>
    </row>
    <row r="29" spans="1:9" ht="15.75" x14ac:dyDescent="0.25">
      <c r="A29" s="133">
        <v>24</v>
      </c>
      <c r="B29" s="5" t="s">
        <v>623</v>
      </c>
      <c r="C29" s="6" t="s">
        <v>19</v>
      </c>
      <c r="D29" s="16">
        <v>1070</v>
      </c>
      <c r="E29" s="16"/>
      <c r="F29" s="16">
        <v>1070</v>
      </c>
      <c r="G29" s="16">
        <v>1070</v>
      </c>
      <c r="H29" s="143">
        <f t="shared" si="2"/>
        <v>107</v>
      </c>
      <c r="I29" s="15">
        <f t="shared" si="1"/>
        <v>104.8</v>
      </c>
    </row>
    <row r="30" spans="1:9" ht="15.75" x14ac:dyDescent="0.25">
      <c r="A30" s="133">
        <v>25</v>
      </c>
      <c r="B30" s="5" t="s">
        <v>624</v>
      </c>
      <c r="C30" s="6" t="s">
        <v>19</v>
      </c>
      <c r="D30" s="16">
        <v>1152</v>
      </c>
      <c r="E30" s="16"/>
      <c r="F30" s="16">
        <v>1152</v>
      </c>
      <c r="G30" s="16">
        <v>1152</v>
      </c>
      <c r="H30" s="143">
        <f t="shared" si="2"/>
        <v>115.2</v>
      </c>
      <c r="I30" s="15">
        <f t="shared" si="1"/>
        <v>113</v>
      </c>
    </row>
    <row r="31" spans="1:9" ht="15.75" x14ac:dyDescent="0.25">
      <c r="A31" s="133">
        <v>26</v>
      </c>
      <c r="B31" s="5" t="s">
        <v>625</v>
      </c>
      <c r="C31" s="6" t="s">
        <v>19</v>
      </c>
      <c r="D31" s="16">
        <v>545</v>
      </c>
      <c r="E31" s="16"/>
      <c r="F31" s="16">
        <v>288</v>
      </c>
      <c r="G31" s="16">
        <v>288</v>
      </c>
      <c r="H31" s="143">
        <f t="shared" si="2"/>
        <v>28.8</v>
      </c>
      <c r="I31" s="15">
        <f t="shared" si="1"/>
        <v>26.6</v>
      </c>
    </row>
    <row r="32" spans="1:9" ht="15.75" x14ac:dyDescent="0.25">
      <c r="A32" s="133">
        <v>27</v>
      </c>
      <c r="B32" s="7" t="s">
        <v>626</v>
      </c>
      <c r="C32" s="6" t="s">
        <v>19</v>
      </c>
      <c r="D32" s="16">
        <v>739</v>
      </c>
      <c r="E32" s="16"/>
      <c r="F32" s="16">
        <v>384</v>
      </c>
      <c r="G32" s="16">
        <v>384</v>
      </c>
      <c r="H32" s="143">
        <f t="shared" si="2"/>
        <v>38.4</v>
      </c>
      <c r="I32" s="15">
        <f t="shared" si="1"/>
        <v>36.199999999999996</v>
      </c>
    </row>
    <row r="33" spans="1:9" ht="15.75" x14ac:dyDescent="0.25">
      <c r="A33" s="133">
        <v>28</v>
      </c>
      <c r="B33" s="5" t="s">
        <v>627</v>
      </c>
      <c r="C33" s="6" t="s">
        <v>19</v>
      </c>
      <c r="D33" s="16">
        <v>436</v>
      </c>
      <c r="E33" s="16"/>
      <c r="F33" s="16">
        <v>436</v>
      </c>
      <c r="G33" s="16">
        <v>436</v>
      </c>
      <c r="H33" s="143">
        <f t="shared" si="2"/>
        <v>43.6</v>
      </c>
      <c r="I33" s="15">
        <f t="shared" si="1"/>
        <v>41.4</v>
      </c>
    </row>
    <row r="34" spans="1:9" ht="15.75" x14ac:dyDescent="0.25">
      <c r="A34" s="133">
        <v>29</v>
      </c>
      <c r="B34" s="5" t="s">
        <v>628</v>
      </c>
      <c r="C34" s="6" t="s">
        <v>19</v>
      </c>
      <c r="D34" s="16">
        <v>794</v>
      </c>
      <c r="E34" s="16"/>
      <c r="F34" s="16">
        <v>794</v>
      </c>
      <c r="G34" s="16">
        <v>794</v>
      </c>
      <c r="H34" s="143">
        <f t="shared" si="2"/>
        <v>79.400000000000006</v>
      </c>
      <c r="I34" s="15">
        <f t="shared" si="1"/>
        <v>77.2</v>
      </c>
    </row>
    <row r="35" spans="1:9" ht="15.75" x14ac:dyDescent="0.25">
      <c r="A35" s="133">
        <v>30</v>
      </c>
      <c r="B35" s="5" t="s">
        <v>629</v>
      </c>
      <c r="C35" s="6" t="s">
        <v>19</v>
      </c>
      <c r="D35" s="16">
        <v>1109</v>
      </c>
      <c r="E35" s="16"/>
      <c r="F35" s="16">
        <v>1109</v>
      </c>
      <c r="G35" s="16">
        <v>1109</v>
      </c>
      <c r="H35" s="143">
        <f t="shared" si="2"/>
        <v>110.89999999999999</v>
      </c>
      <c r="I35" s="15">
        <f t="shared" si="1"/>
        <v>108.69999999999999</v>
      </c>
    </row>
    <row r="36" spans="1:9" ht="15.75" x14ac:dyDescent="0.25">
      <c r="A36" s="133">
        <v>31</v>
      </c>
      <c r="B36" s="7" t="s">
        <v>630</v>
      </c>
      <c r="C36" s="6" t="s">
        <v>19</v>
      </c>
      <c r="D36" s="16">
        <v>1291</v>
      </c>
      <c r="E36" s="16"/>
      <c r="F36" s="16">
        <v>1291</v>
      </c>
      <c r="G36" s="16">
        <v>1291</v>
      </c>
      <c r="H36" s="143">
        <f t="shared" si="2"/>
        <v>129.1</v>
      </c>
      <c r="I36" s="15">
        <f t="shared" si="1"/>
        <v>126.89999999999999</v>
      </c>
    </row>
    <row r="37" spans="1:9" ht="15.75" x14ac:dyDescent="0.25">
      <c r="A37" s="133">
        <v>32</v>
      </c>
      <c r="B37" s="7" t="s">
        <v>631</v>
      </c>
      <c r="C37" s="6" t="s">
        <v>19</v>
      </c>
      <c r="D37" s="16">
        <v>441</v>
      </c>
      <c r="E37" s="16"/>
      <c r="F37" s="16">
        <v>228</v>
      </c>
      <c r="G37" s="16">
        <v>228</v>
      </c>
      <c r="H37" s="143">
        <f t="shared" si="2"/>
        <v>22.8</v>
      </c>
      <c r="I37" s="15">
        <f t="shared" si="1"/>
        <v>20.6</v>
      </c>
    </row>
    <row r="38" spans="1:9" ht="15.75" x14ac:dyDescent="0.25">
      <c r="A38" s="133">
        <v>33</v>
      </c>
      <c r="B38" s="5" t="s">
        <v>632</v>
      </c>
      <c r="C38" s="6" t="s">
        <v>19</v>
      </c>
      <c r="D38" s="16">
        <v>474</v>
      </c>
      <c r="E38" s="16"/>
      <c r="F38" s="16">
        <v>474</v>
      </c>
      <c r="G38" s="16">
        <v>474</v>
      </c>
      <c r="H38" s="143">
        <f t="shared" si="2"/>
        <v>47.4</v>
      </c>
      <c r="I38" s="15">
        <f t="shared" si="1"/>
        <v>45.199999999999996</v>
      </c>
    </row>
    <row r="39" spans="1:9" ht="15.75" x14ac:dyDescent="0.25">
      <c r="A39" s="133">
        <v>34</v>
      </c>
      <c r="B39" s="5" t="s">
        <v>633</v>
      </c>
      <c r="C39" s="6" t="s">
        <v>19</v>
      </c>
      <c r="D39" s="16">
        <v>829</v>
      </c>
      <c r="E39" s="16"/>
      <c r="F39" s="16">
        <v>431</v>
      </c>
      <c r="G39" s="16">
        <v>431</v>
      </c>
      <c r="H39" s="143">
        <f t="shared" si="2"/>
        <v>43.1</v>
      </c>
      <c r="I39" s="15">
        <f t="shared" si="1"/>
        <v>40.9</v>
      </c>
    </row>
    <row r="40" spans="1:9" ht="15.75" x14ac:dyDescent="0.25">
      <c r="A40" s="133">
        <v>35</v>
      </c>
      <c r="B40" s="5" t="s">
        <v>634</v>
      </c>
      <c r="C40" s="6" t="s">
        <v>19</v>
      </c>
      <c r="D40" s="16">
        <v>580</v>
      </c>
      <c r="E40" s="16"/>
      <c r="F40" s="16">
        <v>297</v>
      </c>
      <c r="G40" s="16">
        <v>297</v>
      </c>
      <c r="H40" s="143">
        <f t="shared" si="2"/>
        <v>29.700000000000003</v>
      </c>
      <c r="I40" s="15">
        <f t="shared" si="1"/>
        <v>27.500000000000004</v>
      </c>
    </row>
    <row r="41" spans="1:9" ht="15.75" x14ac:dyDescent="0.25">
      <c r="A41" s="133">
        <v>36</v>
      </c>
      <c r="B41" s="5" t="s">
        <v>635</v>
      </c>
      <c r="C41" s="6" t="s">
        <v>19</v>
      </c>
      <c r="D41" s="16">
        <v>716</v>
      </c>
      <c r="E41" s="16"/>
      <c r="F41" s="16">
        <v>716</v>
      </c>
      <c r="G41" s="16">
        <v>716</v>
      </c>
      <c r="H41" s="143">
        <f t="shared" si="2"/>
        <v>71.599999999999994</v>
      </c>
      <c r="I41" s="15">
        <f>H41-4.4</f>
        <v>67.199999999999989</v>
      </c>
    </row>
    <row r="42" spans="1:9" ht="15.75" x14ac:dyDescent="0.25">
      <c r="A42" s="133">
        <v>37</v>
      </c>
      <c r="B42" s="5" t="s">
        <v>636</v>
      </c>
      <c r="C42" s="6" t="s">
        <v>19</v>
      </c>
      <c r="D42" s="16">
        <v>645</v>
      </c>
      <c r="E42" s="144"/>
      <c r="F42" s="16">
        <v>645</v>
      </c>
      <c r="G42" s="16">
        <v>645</v>
      </c>
      <c r="H42" s="143">
        <f t="shared" si="2"/>
        <v>64.5</v>
      </c>
      <c r="I42" s="15">
        <f t="shared" si="1"/>
        <v>62.3</v>
      </c>
    </row>
    <row r="43" spans="1:9" ht="30.75" customHeight="1" x14ac:dyDescent="0.25">
      <c r="A43" s="195" t="s">
        <v>18</v>
      </c>
      <c r="B43" s="196"/>
      <c r="C43" s="197"/>
      <c r="D43" s="68">
        <f t="shared" ref="D43:H43" si="3">SUM(D6:D42)</f>
        <v>31437</v>
      </c>
      <c r="E43" s="68">
        <f t="shared" si="3"/>
        <v>0</v>
      </c>
      <c r="F43" s="68">
        <f t="shared" si="3"/>
        <v>26652</v>
      </c>
      <c r="G43" s="68">
        <f t="shared" si="3"/>
        <v>25474</v>
      </c>
      <c r="H43" s="17">
        <f t="shared" si="3"/>
        <v>2618.08</v>
      </c>
      <c r="I43" s="17">
        <f>SUM(I6:I42)</f>
        <v>2534.48</v>
      </c>
    </row>
  </sheetData>
  <mergeCells count="2">
    <mergeCell ref="A3:I4"/>
    <mergeCell ref="A43:C43"/>
  </mergeCells>
  <conditionalFormatting sqref="B44:B1048576 B1:B2 B5:B42">
    <cfRule type="duplicateValues" dxfId="22" priority="1367"/>
  </conditionalFormatting>
  <conditionalFormatting sqref="B1:B1048576">
    <cfRule type="duplicateValues" dxfId="21" priority="1370"/>
    <cfRule type="duplicateValues" dxfId="20" priority="1371"/>
    <cfRule type="duplicateValues" dxfId="19" priority="1372"/>
  </conditionalFormatting>
  <conditionalFormatting sqref="B1:B1048576">
    <cfRule type="duplicateValues" dxfId="18" priority="1373"/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workbookViewId="0">
      <selection activeCell="L10" sqref="L10"/>
    </sheetView>
  </sheetViews>
  <sheetFormatPr defaultRowHeight="15" x14ac:dyDescent="0.25"/>
  <cols>
    <col min="1" max="1" width="6.42578125" style="1" customWidth="1"/>
    <col min="2" max="2" width="26.5703125" style="40" customWidth="1"/>
    <col min="3" max="3" width="7.85546875" style="1" bestFit="1" customWidth="1"/>
    <col min="4" max="4" width="8.28515625" style="1" bestFit="1" customWidth="1"/>
    <col min="5" max="5" width="6" style="1" bestFit="1" customWidth="1"/>
    <col min="6" max="7" width="6.5703125" style="1" bestFit="1" customWidth="1"/>
    <col min="8" max="8" width="12" bestFit="1" customWidth="1"/>
    <col min="9" max="9" width="15.28515625" customWidth="1"/>
  </cols>
  <sheetData>
    <row r="2" spans="1:9" ht="12.75" customHeight="1" x14ac:dyDescent="0.25"/>
    <row r="3" spans="1:9" ht="15" customHeight="1" x14ac:dyDescent="0.25">
      <c r="A3" s="194" t="s">
        <v>47</v>
      </c>
      <c r="B3" s="194"/>
      <c r="C3" s="194"/>
      <c r="D3" s="194"/>
      <c r="E3" s="194"/>
      <c r="F3" s="194"/>
      <c r="G3" s="194"/>
      <c r="H3" s="194"/>
      <c r="I3" s="194"/>
    </row>
    <row r="4" spans="1:9" ht="30.75" customHeight="1" x14ac:dyDescent="0.25">
      <c r="A4" s="194"/>
      <c r="B4" s="194"/>
      <c r="C4" s="194"/>
      <c r="D4" s="194"/>
      <c r="E4" s="194"/>
      <c r="F4" s="194"/>
      <c r="G4" s="194"/>
      <c r="H4" s="194"/>
      <c r="I4" s="194"/>
    </row>
    <row r="5" spans="1:9" ht="44.25" customHeight="1" x14ac:dyDescent="0.25">
      <c r="A5" s="67" t="s">
        <v>0</v>
      </c>
      <c r="B5" s="38" t="s">
        <v>1</v>
      </c>
      <c r="C5" s="81" t="s">
        <v>2</v>
      </c>
      <c r="D5" s="67" t="s">
        <v>3</v>
      </c>
      <c r="E5" s="67">
        <v>0.01</v>
      </c>
      <c r="F5" s="67">
        <v>0.06</v>
      </c>
      <c r="G5" s="67">
        <v>0.04</v>
      </c>
      <c r="H5" s="14" t="s">
        <v>27</v>
      </c>
      <c r="I5" s="14" t="s">
        <v>5</v>
      </c>
    </row>
    <row r="6" spans="1:9" ht="15.75" x14ac:dyDescent="0.25">
      <c r="A6" s="133">
        <v>1</v>
      </c>
      <c r="B6" s="7" t="s">
        <v>438</v>
      </c>
      <c r="C6" s="6" t="s">
        <v>439</v>
      </c>
      <c r="D6" s="8">
        <v>401</v>
      </c>
      <c r="E6" s="8">
        <v>0</v>
      </c>
      <c r="F6" s="8">
        <v>157</v>
      </c>
      <c r="G6" s="70">
        <v>157</v>
      </c>
      <c r="H6" s="47">
        <f t="shared" ref="H6:H19" si="0">E6*0.01+F6*0.06+G6*0.04</f>
        <v>15.7</v>
      </c>
      <c r="I6" s="17">
        <f>H6-2.2</f>
        <v>13.5</v>
      </c>
    </row>
    <row r="7" spans="1:9" ht="15.75" x14ac:dyDescent="0.25">
      <c r="A7" s="133">
        <v>2</v>
      </c>
      <c r="B7" s="7" t="s">
        <v>440</v>
      </c>
      <c r="C7" s="6" t="s">
        <v>439</v>
      </c>
      <c r="D7" s="8">
        <v>751</v>
      </c>
      <c r="E7" s="8">
        <v>0</v>
      </c>
      <c r="F7" s="8">
        <v>751</v>
      </c>
      <c r="G7" s="70">
        <v>751</v>
      </c>
      <c r="H7" s="47">
        <f t="shared" si="0"/>
        <v>75.099999999999994</v>
      </c>
      <c r="I7" s="17">
        <f t="shared" ref="I7:I28" si="1">H7-2.2</f>
        <v>72.899999999999991</v>
      </c>
    </row>
    <row r="8" spans="1:9" ht="15.75" x14ac:dyDescent="0.25">
      <c r="A8" s="133">
        <v>3</v>
      </c>
      <c r="B8" s="7" t="s">
        <v>441</v>
      </c>
      <c r="C8" s="6" t="s">
        <v>439</v>
      </c>
      <c r="D8" s="8">
        <v>3382</v>
      </c>
      <c r="E8" s="8">
        <v>0</v>
      </c>
      <c r="F8" s="8">
        <v>3382</v>
      </c>
      <c r="G8" s="70">
        <v>3382</v>
      </c>
      <c r="H8" s="47">
        <f t="shared" si="0"/>
        <v>338.2</v>
      </c>
      <c r="I8" s="17">
        <f t="shared" si="1"/>
        <v>336</v>
      </c>
    </row>
    <row r="9" spans="1:9" ht="15.75" x14ac:dyDescent="0.25">
      <c r="A9" s="133">
        <v>4</v>
      </c>
      <c r="B9" s="7" t="s">
        <v>442</v>
      </c>
      <c r="C9" s="6" t="s">
        <v>439</v>
      </c>
      <c r="D9" s="8">
        <v>472</v>
      </c>
      <c r="E9" s="8">
        <v>0</v>
      </c>
      <c r="F9" s="8">
        <v>199</v>
      </c>
      <c r="G9" s="70">
        <v>199</v>
      </c>
      <c r="H9" s="47">
        <f t="shared" si="0"/>
        <v>19.899999999999999</v>
      </c>
      <c r="I9" s="17">
        <f t="shared" si="1"/>
        <v>17.7</v>
      </c>
    </row>
    <row r="10" spans="1:9" ht="15.75" x14ac:dyDescent="0.25">
      <c r="A10" s="133">
        <v>5</v>
      </c>
      <c r="B10" s="7" t="s">
        <v>443</v>
      </c>
      <c r="C10" s="6" t="s">
        <v>439</v>
      </c>
      <c r="D10" s="8">
        <v>500</v>
      </c>
      <c r="E10" s="8">
        <v>0</v>
      </c>
      <c r="F10" s="8">
        <v>209</v>
      </c>
      <c r="G10" s="70">
        <v>209</v>
      </c>
      <c r="H10" s="47">
        <f t="shared" si="0"/>
        <v>20.9</v>
      </c>
      <c r="I10" s="17">
        <f t="shared" si="1"/>
        <v>18.7</v>
      </c>
    </row>
    <row r="11" spans="1:9" ht="15.75" x14ac:dyDescent="0.25">
      <c r="A11" s="133">
        <v>6</v>
      </c>
      <c r="B11" s="7" t="s">
        <v>444</v>
      </c>
      <c r="C11" s="6" t="s">
        <v>439</v>
      </c>
      <c r="D11" s="8">
        <v>7717</v>
      </c>
      <c r="E11" s="8">
        <v>2717</v>
      </c>
      <c r="F11" s="8">
        <v>7717</v>
      </c>
      <c r="G11" s="70">
        <v>7717</v>
      </c>
      <c r="H11" s="47">
        <f t="shared" si="0"/>
        <v>798.87</v>
      </c>
      <c r="I11" s="17">
        <f t="shared" si="1"/>
        <v>796.67</v>
      </c>
    </row>
    <row r="12" spans="1:9" ht="15.75" x14ac:dyDescent="0.25">
      <c r="A12" s="133">
        <v>7</v>
      </c>
      <c r="B12" s="7" t="s">
        <v>445</v>
      </c>
      <c r="C12" s="6" t="s">
        <v>439</v>
      </c>
      <c r="D12" s="8">
        <v>691</v>
      </c>
      <c r="E12" s="8">
        <v>0</v>
      </c>
      <c r="F12" s="8">
        <v>691</v>
      </c>
      <c r="G12" s="70">
        <v>0</v>
      </c>
      <c r="H12" s="47">
        <f t="shared" si="0"/>
        <v>41.46</v>
      </c>
      <c r="I12" s="17">
        <f t="shared" si="1"/>
        <v>39.26</v>
      </c>
    </row>
    <row r="13" spans="1:9" ht="15.75" x14ac:dyDescent="0.25">
      <c r="A13" s="133">
        <v>8</v>
      </c>
      <c r="B13" s="7" t="s">
        <v>446</v>
      </c>
      <c r="C13" s="6" t="s">
        <v>439</v>
      </c>
      <c r="D13" s="8">
        <v>3049</v>
      </c>
      <c r="E13" s="8">
        <v>0</v>
      </c>
      <c r="F13" s="8">
        <v>3049</v>
      </c>
      <c r="G13" s="70">
        <v>3049</v>
      </c>
      <c r="H13" s="47">
        <f t="shared" si="0"/>
        <v>304.89999999999998</v>
      </c>
      <c r="I13" s="17">
        <f t="shared" si="1"/>
        <v>302.7</v>
      </c>
    </row>
    <row r="14" spans="1:9" ht="15.75" x14ac:dyDescent="0.25">
      <c r="A14" s="133">
        <v>9</v>
      </c>
      <c r="B14" s="7" t="s">
        <v>447</v>
      </c>
      <c r="C14" s="6" t="s">
        <v>439</v>
      </c>
      <c r="D14" s="8">
        <v>452</v>
      </c>
      <c r="E14" s="8">
        <v>0</v>
      </c>
      <c r="F14" s="8">
        <v>188</v>
      </c>
      <c r="G14" s="70">
        <v>0</v>
      </c>
      <c r="H14" s="47">
        <f t="shared" si="0"/>
        <v>11.28</v>
      </c>
      <c r="I14" s="17">
        <f t="shared" si="1"/>
        <v>9.0799999999999983</v>
      </c>
    </row>
    <row r="15" spans="1:9" ht="15.75" x14ac:dyDescent="0.25">
      <c r="A15" s="133">
        <v>10</v>
      </c>
      <c r="B15" s="7" t="s">
        <v>448</v>
      </c>
      <c r="C15" s="6" t="s">
        <v>439</v>
      </c>
      <c r="D15" s="8">
        <v>867</v>
      </c>
      <c r="E15" s="8">
        <v>0</v>
      </c>
      <c r="F15" s="8">
        <v>386</v>
      </c>
      <c r="G15" s="70">
        <v>386</v>
      </c>
      <c r="H15" s="47">
        <f t="shared" si="0"/>
        <v>38.6</v>
      </c>
      <c r="I15" s="17">
        <f t="shared" si="1"/>
        <v>36.4</v>
      </c>
    </row>
    <row r="16" spans="1:9" ht="15.75" x14ac:dyDescent="0.25">
      <c r="A16" s="133">
        <v>11</v>
      </c>
      <c r="B16" s="7" t="s">
        <v>449</v>
      </c>
      <c r="C16" s="6" t="s">
        <v>439</v>
      </c>
      <c r="D16" s="8">
        <v>850</v>
      </c>
      <c r="E16" s="8">
        <v>0</v>
      </c>
      <c r="F16" s="8">
        <v>415</v>
      </c>
      <c r="G16" s="70">
        <v>415</v>
      </c>
      <c r="H16" s="47">
        <f t="shared" si="0"/>
        <v>41.5</v>
      </c>
      <c r="I16" s="17">
        <f t="shared" si="1"/>
        <v>39.299999999999997</v>
      </c>
    </row>
    <row r="17" spans="1:9" ht="15.75" x14ac:dyDescent="0.25">
      <c r="A17" s="133">
        <v>12</v>
      </c>
      <c r="B17" s="7" t="s">
        <v>450</v>
      </c>
      <c r="C17" s="6" t="s">
        <v>439</v>
      </c>
      <c r="D17" s="8">
        <v>854</v>
      </c>
      <c r="E17" s="8">
        <v>0</v>
      </c>
      <c r="F17" s="8">
        <v>854</v>
      </c>
      <c r="G17" s="70">
        <v>854</v>
      </c>
      <c r="H17" s="47">
        <f t="shared" si="0"/>
        <v>85.4</v>
      </c>
      <c r="I17" s="17">
        <f t="shared" si="1"/>
        <v>83.2</v>
      </c>
    </row>
    <row r="18" spans="1:9" ht="15.75" x14ac:dyDescent="0.25">
      <c r="A18" s="133">
        <v>13</v>
      </c>
      <c r="B18" s="7" t="s">
        <v>451</v>
      </c>
      <c r="C18" s="6" t="s">
        <v>439</v>
      </c>
      <c r="D18" s="8">
        <v>702</v>
      </c>
      <c r="E18" s="8">
        <v>0</v>
      </c>
      <c r="F18" s="8">
        <v>702</v>
      </c>
      <c r="G18" s="70">
        <v>702</v>
      </c>
      <c r="H18" s="47">
        <f t="shared" si="0"/>
        <v>70.2</v>
      </c>
      <c r="I18" s="17">
        <f t="shared" si="1"/>
        <v>68</v>
      </c>
    </row>
    <row r="19" spans="1:9" ht="15.75" x14ac:dyDescent="0.25">
      <c r="A19" s="133">
        <v>14</v>
      </c>
      <c r="B19" s="7" t="s">
        <v>452</v>
      </c>
      <c r="C19" s="6" t="s">
        <v>439</v>
      </c>
      <c r="D19" s="8">
        <v>573</v>
      </c>
      <c r="E19" s="8">
        <v>0</v>
      </c>
      <c r="F19" s="8">
        <v>573</v>
      </c>
      <c r="G19" s="70">
        <v>270</v>
      </c>
      <c r="H19" s="47">
        <f t="shared" si="0"/>
        <v>45.179999999999993</v>
      </c>
      <c r="I19" s="17">
        <f t="shared" si="1"/>
        <v>42.97999999999999</v>
      </c>
    </row>
    <row r="20" spans="1:9" ht="15.75" x14ac:dyDescent="0.25">
      <c r="A20" s="133">
        <v>15</v>
      </c>
      <c r="B20" s="7" t="s">
        <v>584</v>
      </c>
      <c r="C20" s="6" t="s">
        <v>439</v>
      </c>
      <c r="D20" s="56">
        <v>580</v>
      </c>
      <c r="E20" s="8" t="str">
        <f t="shared" ref="E20:E40" si="2">IF(D20&gt;5000,D20-5000," ")</f>
        <v xml:space="preserve"> </v>
      </c>
      <c r="F20" s="56">
        <v>580</v>
      </c>
      <c r="G20" s="56">
        <v>580</v>
      </c>
      <c r="H20" s="44">
        <f t="shared" ref="H20:H40" si="3">F20*0.06+G20*0.04</f>
        <v>58</v>
      </c>
      <c r="I20" s="17">
        <f t="shared" si="1"/>
        <v>55.8</v>
      </c>
    </row>
    <row r="21" spans="1:9" ht="15.75" x14ac:dyDescent="0.25">
      <c r="A21" s="133">
        <v>16</v>
      </c>
      <c r="B21" s="7" t="s">
        <v>585</v>
      </c>
      <c r="C21" s="6" t="s">
        <v>439</v>
      </c>
      <c r="D21" s="56">
        <v>760</v>
      </c>
      <c r="E21" s="8" t="str">
        <f t="shared" si="2"/>
        <v xml:space="preserve"> </v>
      </c>
      <c r="F21" s="56">
        <v>300</v>
      </c>
      <c r="G21" s="56">
        <v>300</v>
      </c>
      <c r="H21" s="44">
        <f t="shared" si="3"/>
        <v>30</v>
      </c>
      <c r="I21" s="17">
        <f t="shared" si="1"/>
        <v>27.8</v>
      </c>
    </row>
    <row r="22" spans="1:9" ht="15.75" x14ac:dyDescent="0.25">
      <c r="A22" s="133">
        <v>17</v>
      </c>
      <c r="B22" s="5" t="s">
        <v>586</v>
      </c>
      <c r="C22" s="6" t="s">
        <v>439</v>
      </c>
      <c r="D22" s="56">
        <v>838</v>
      </c>
      <c r="E22" s="8" t="str">
        <f t="shared" si="2"/>
        <v xml:space="preserve"> </v>
      </c>
      <c r="F22" s="56">
        <v>838</v>
      </c>
      <c r="G22" s="56">
        <v>838</v>
      </c>
      <c r="H22" s="44">
        <f t="shared" si="3"/>
        <v>83.800000000000011</v>
      </c>
      <c r="I22" s="17">
        <f t="shared" si="1"/>
        <v>81.600000000000009</v>
      </c>
    </row>
    <row r="23" spans="1:9" ht="15.75" x14ac:dyDescent="0.25">
      <c r="A23" s="133">
        <v>18</v>
      </c>
      <c r="B23" s="7" t="s">
        <v>587</v>
      </c>
      <c r="C23" s="6" t="s">
        <v>439</v>
      </c>
      <c r="D23" s="56">
        <v>684</v>
      </c>
      <c r="E23" s="8" t="str">
        <f t="shared" si="2"/>
        <v xml:space="preserve"> </v>
      </c>
      <c r="F23" s="56">
        <v>378</v>
      </c>
      <c r="G23" s="56">
        <v>378</v>
      </c>
      <c r="H23" s="44">
        <f t="shared" si="3"/>
        <v>37.799999999999997</v>
      </c>
      <c r="I23" s="17">
        <f t="shared" si="1"/>
        <v>35.599999999999994</v>
      </c>
    </row>
    <row r="24" spans="1:9" ht="15.75" x14ac:dyDescent="0.25">
      <c r="A24" s="133">
        <v>19</v>
      </c>
      <c r="B24" s="7" t="s">
        <v>588</v>
      </c>
      <c r="C24" s="6" t="s">
        <v>439</v>
      </c>
      <c r="D24" s="56">
        <v>657</v>
      </c>
      <c r="E24" s="8" t="str">
        <f t="shared" si="2"/>
        <v xml:space="preserve"> </v>
      </c>
      <c r="F24" s="56">
        <v>657</v>
      </c>
      <c r="G24" s="56">
        <v>657</v>
      </c>
      <c r="H24" s="44">
        <f t="shared" si="3"/>
        <v>65.7</v>
      </c>
      <c r="I24" s="17">
        <f t="shared" si="1"/>
        <v>63.5</v>
      </c>
    </row>
    <row r="25" spans="1:9" ht="15.75" x14ac:dyDescent="0.25">
      <c r="A25" s="133">
        <v>20</v>
      </c>
      <c r="B25" s="7" t="s">
        <v>589</v>
      </c>
      <c r="C25" s="6" t="s">
        <v>439</v>
      </c>
      <c r="D25" s="56">
        <v>883</v>
      </c>
      <c r="E25" s="8" t="str">
        <f t="shared" si="2"/>
        <v xml:space="preserve"> </v>
      </c>
      <c r="F25" s="56">
        <v>883</v>
      </c>
      <c r="G25" s="56">
        <v>883</v>
      </c>
      <c r="H25" s="44">
        <f t="shared" si="3"/>
        <v>88.3</v>
      </c>
      <c r="I25" s="17">
        <f t="shared" si="1"/>
        <v>86.1</v>
      </c>
    </row>
    <row r="26" spans="1:9" ht="15.75" x14ac:dyDescent="0.25">
      <c r="A26" s="133">
        <v>21</v>
      </c>
      <c r="B26" s="7" t="s">
        <v>590</v>
      </c>
      <c r="C26" s="6" t="s">
        <v>439</v>
      </c>
      <c r="D26" s="56">
        <v>740</v>
      </c>
      <c r="E26" s="8" t="str">
        <f t="shared" si="2"/>
        <v xml:space="preserve"> </v>
      </c>
      <c r="F26" s="56">
        <v>740</v>
      </c>
      <c r="G26" s="56">
        <v>740</v>
      </c>
      <c r="H26" s="44">
        <f t="shared" si="3"/>
        <v>74</v>
      </c>
      <c r="I26" s="17">
        <f t="shared" si="1"/>
        <v>71.8</v>
      </c>
    </row>
    <row r="27" spans="1:9" ht="15.75" x14ac:dyDescent="0.25">
      <c r="A27" s="133">
        <v>22</v>
      </c>
      <c r="B27" s="7" t="s">
        <v>591</v>
      </c>
      <c r="C27" s="6" t="s">
        <v>439</v>
      </c>
      <c r="D27" s="56">
        <v>1694</v>
      </c>
      <c r="E27" s="8" t="str">
        <f t="shared" si="2"/>
        <v xml:space="preserve"> </v>
      </c>
      <c r="F27" s="56">
        <v>1074</v>
      </c>
      <c r="G27" s="56">
        <v>1074</v>
      </c>
      <c r="H27" s="44">
        <f t="shared" si="3"/>
        <v>107.4</v>
      </c>
      <c r="I27" s="17">
        <f t="shared" si="1"/>
        <v>105.2</v>
      </c>
    </row>
    <row r="28" spans="1:9" ht="15.75" x14ac:dyDescent="0.25">
      <c r="A28" s="133">
        <v>23</v>
      </c>
      <c r="B28" s="7" t="s">
        <v>592</v>
      </c>
      <c r="C28" s="6" t="s">
        <v>439</v>
      </c>
      <c r="D28" s="56">
        <v>771</v>
      </c>
      <c r="E28" s="8" t="str">
        <f t="shared" si="2"/>
        <v xml:space="preserve"> </v>
      </c>
      <c r="F28" s="56">
        <v>771</v>
      </c>
      <c r="G28" s="56">
        <v>771</v>
      </c>
      <c r="H28" s="44">
        <f t="shared" si="3"/>
        <v>77.099999999999994</v>
      </c>
      <c r="I28" s="17">
        <f t="shared" si="1"/>
        <v>74.899999999999991</v>
      </c>
    </row>
    <row r="29" spans="1:9" ht="15.75" x14ac:dyDescent="0.25">
      <c r="A29" s="133">
        <v>24</v>
      </c>
      <c r="B29" s="7" t="s">
        <v>593</v>
      </c>
      <c r="C29" s="6" t="s">
        <v>439</v>
      </c>
      <c r="D29" s="56">
        <v>519</v>
      </c>
      <c r="E29" s="8" t="str">
        <f t="shared" si="2"/>
        <v xml:space="preserve"> </v>
      </c>
      <c r="F29" s="56">
        <v>519</v>
      </c>
      <c r="G29" s="56">
        <v>519</v>
      </c>
      <c r="H29" s="44">
        <f t="shared" si="3"/>
        <v>51.900000000000006</v>
      </c>
      <c r="I29" s="17">
        <f t="shared" ref="I29:I34" si="4">H29-2.2</f>
        <v>49.7</v>
      </c>
    </row>
    <row r="30" spans="1:9" ht="15.75" x14ac:dyDescent="0.25">
      <c r="A30" s="133">
        <v>25</v>
      </c>
      <c r="B30" s="7" t="s">
        <v>594</v>
      </c>
      <c r="C30" s="6" t="s">
        <v>439</v>
      </c>
      <c r="D30" s="116">
        <v>43353</v>
      </c>
      <c r="E30" s="8">
        <f t="shared" si="2"/>
        <v>38353</v>
      </c>
      <c r="F30" s="116">
        <v>43353</v>
      </c>
      <c r="G30" s="116">
        <v>43353</v>
      </c>
      <c r="H30" s="44">
        <f>F30*0.06+G30*0.04+E30*0.01</f>
        <v>4718.83</v>
      </c>
      <c r="I30" s="17">
        <f t="shared" si="4"/>
        <v>4716.63</v>
      </c>
    </row>
    <row r="31" spans="1:9" ht="15.75" x14ac:dyDescent="0.25">
      <c r="A31" s="133">
        <v>26</v>
      </c>
      <c r="B31" s="5" t="s">
        <v>595</v>
      </c>
      <c r="C31" s="6" t="s">
        <v>439</v>
      </c>
      <c r="D31" s="116">
        <v>8050</v>
      </c>
      <c r="E31" s="8">
        <f t="shared" si="2"/>
        <v>3050</v>
      </c>
      <c r="F31" s="56">
        <v>8050</v>
      </c>
      <c r="G31" s="56">
        <v>8050</v>
      </c>
      <c r="H31" s="44">
        <f>F31*0.06+G31*0.04+E31*0.01</f>
        <v>835.5</v>
      </c>
      <c r="I31" s="17">
        <f t="shared" si="4"/>
        <v>833.3</v>
      </c>
    </row>
    <row r="32" spans="1:9" ht="15.75" x14ac:dyDescent="0.25">
      <c r="A32" s="133">
        <v>27</v>
      </c>
      <c r="B32" s="5" t="s">
        <v>596</v>
      </c>
      <c r="C32" s="6" t="s">
        <v>439</v>
      </c>
      <c r="D32" s="56">
        <v>1099</v>
      </c>
      <c r="E32" s="8" t="str">
        <f t="shared" si="2"/>
        <v xml:space="preserve"> </v>
      </c>
      <c r="F32" s="56">
        <v>569</v>
      </c>
      <c r="G32" s="56">
        <v>569</v>
      </c>
      <c r="H32" s="44">
        <f>F32*0.06+G32*0.04</f>
        <v>56.900000000000006</v>
      </c>
      <c r="I32" s="17">
        <f t="shared" si="4"/>
        <v>54.7</v>
      </c>
    </row>
    <row r="33" spans="1:9" ht="15.75" x14ac:dyDescent="0.25">
      <c r="A33" s="133">
        <v>28</v>
      </c>
      <c r="B33" s="5" t="s">
        <v>597</v>
      </c>
      <c r="C33" s="8" t="s">
        <v>439</v>
      </c>
      <c r="D33" s="56">
        <v>1461</v>
      </c>
      <c r="E33" s="8" t="str">
        <f t="shared" si="2"/>
        <v xml:space="preserve"> </v>
      </c>
      <c r="F33" s="56">
        <v>1461</v>
      </c>
      <c r="G33" s="56"/>
      <c r="H33" s="44">
        <f t="shared" si="3"/>
        <v>87.66</v>
      </c>
      <c r="I33" s="17">
        <f t="shared" si="4"/>
        <v>85.46</v>
      </c>
    </row>
    <row r="34" spans="1:9" ht="15.75" x14ac:dyDescent="0.25">
      <c r="A34" s="133">
        <v>29</v>
      </c>
      <c r="B34" s="5" t="s">
        <v>598</v>
      </c>
      <c r="C34" s="6" t="s">
        <v>439</v>
      </c>
      <c r="D34" s="56">
        <v>761</v>
      </c>
      <c r="E34" s="8" t="str">
        <f t="shared" si="2"/>
        <v xml:space="preserve"> </v>
      </c>
      <c r="F34" s="56">
        <v>432</v>
      </c>
      <c r="G34" s="56">
        <v>432</v>
      </c>
      <c r="H34" s="44">
        <f t="shared" si="3"/>
        <v>43.2</v>
      </c>
      <c r="I34" s="17">
        <f t="shared" si="4"/>
        <v>41</v>
      </c>
    </row>
    <row r="35" spans="1:9" ht="15.75" x14ac:dyDescent="0.25">
      <c r="A35" s="133">
        <v>30</v>
      </c>
      <c r="B35" s="5" t="s">
        <v>599</v>
      </c>
      <c r="C35" s="6" t="s">
        <v>439</v>
      </c>
      <c r="D35" s="56">
        <v>501</v>
      </c>
      <c r="E35" s="8" t="str">
        <f t="shared" si="2"/>
        <v xml:space="preserve"> </v>
      </c>
      <c r="F35" s="56">
        <v>295</v>
      </c>
      <c r="G35" s="56"/>
      <c r="H35" s="44">
        <f t="shared" si="3"/>
        <v>17.7</v>
      </c>
      <c r="I35" s="17">
        <f>H35-2.2</f>
        <v>15.5</v>
      </c>
    </row>
    <row r="36" spans="1:9" ht="15.75" x14ac:dyDescent="0.25">
      <c r="A36" s="133">
        <v>31</v>
      </c>
      <c r="B36" s="7" t="s">
        <v>600</v>
      </c>
      <c r="C36" s="6" t="s">
        <v>439</v>
      </c>
      <c r="D36" s="56">
        <v>1113</v>
      </c>
      <c r="E36" s="8" t="str">
        <f t="shared" si="2"/>
        <v xml:space="preserve"> </v>
      </c>
      <c r="F36" s="56">
        <v>1113</v>
      </c>
      <c r="G36" s="56">
        <v>1113</v>
      </c>
      <c r="H36" s="44">
        <f t="shared" si="3"/>
        <v>111.30000000000001</v>
      </c>
      <c r="I36" s="17">
        <f t="shared" ref="I36:I40" si="5">H36-2.2</f>
        <v>109.10000000000001</v>
      </c>
    </row>
    <row r="37" spans="1:9" ht="15.75" x14ac:dyDescent="0.25">
      <c r="A37" s="133">
        <v>32</v>
      </c>
      <c r="B37" s="5" t="s">
        <v>601</v>
      </c>
      <c r="C37" s="6" t="s">
        <v>439</v>
      </c>
      <c r="D37" s="56">
        <v>1363</v>
      </c>
      <c r="E37" s="8" t="str">
        <f t="shared" si="2"/>
        <v xml:space="preserve"> </v>
      </c>
      <c r="F37" s="56">
        <v>677</v>
      </c>
      <c r="G37" s="56">
        <v>677</v>
      </c>
      <c r="H37" s="44">
        <f t="shared" si="3"/>
        <v>67.7</v>
      </c>
      <c r="I37" s="17">
        <f t="shared" si="5"/>
        <v>65.5</v>
      </c>
    </row>
    <row r="38" spans="1:9" ht="15.75" x14ac:dyDescent="0.25">
      <c r="A38" s="133">
        <v>33</v>
      </c>
      <c r="B38" s="5" t="s">
        <v>602</v>
      </c>
      <c r="C38" s="6" t="s">
        <v>439</v>
      </c>
      <c r="D38" s="56">
        <v>1021</v>
      </c>
      <c r="E38" s="8" t="str">
        <f t="shared" si="2"/>
        <v xml:space="preserve"> </v>
      </c>
      <c r="F38" s="56">
        <v>528</v>
      </c>
      <c r="G38" s="56">
        <v>528</v>
      </c>
      <c r="H38" s="44">
        <f t="shared" si="3"/>
        <v>52.8</v>
      </c>
      <c r="I38" s="17">
        <f t="shared" si="5"/>
        <v>50.599999999999994</v>
      </c>
    </row>
    <row r="39" spans="1:9" ht="15.75" x14ac:dyDescent="0.25">
      <c r="A39" s="133">
        <v>34</v>
      </c>
      <c r="B39" s="5" t="s">
        <v>603</v>
      </c>
      <c r="C39" s="6" t="s">
        <v>439</v>
      </c>
      <c r="D39" s="56">
        <v>446</v>
      </c>
      <c r="E39" s="8" t="str">
        <f t="shared" si="2"/>
        <v xml:space="preserve"> </v>
      </c>
      <c r="F39" s="56">
        <v>201</v>
      </c>
      <c r="G39" s="56">
        <v>201</v>
      </c>
      <c r="H39" s="44">
        <f t="shared" si="3"/>
        <v>20.100000000000001</v>
      </c>
      <c r="I39" s="17">
        <f t="shared" si="5"/>
        <v>17.900000000000002</v>
      </c>
    </row>
    <row r="40" spans="1:9" ht="15.75" x14ac:dyDescent="0.25">
      <c r="A40" s="133">
        <v>35</v>
      </c>
      <c r="B40" s="7" t="s">
        <v>604</v>
      </c>
      <c r="C40" s="6" t="s">
        <v>439</v>
      </c>
      <c r="D40" s="56">
        <v>477</v>
      </c>
      <c r="E40" s="8" t="str">
        <f t="shared" si="2"/>
        <v xml:space="preserve"> </v>
      </c>
      <c r="F40" s="56">
        <v>477</v>
      </c>
      <c r="G40" s="56">
        <v>477</v>
      </c>
      <c r="H40" s="44">
        <f t="shared" si="3"/>
        <v>47.7</v>
      </c>
      <c r="I40" s="17">
        <f t="shared" si="5"/>
        <v>45.5</v>
      </c>
    </row>
    <row r="41" spans="1:9" ht="25.5" customHeight="1" x14ac:dyDescent="0.25">
      <c r="A41" s="195" t="s">
        <v>18</v>
      </c>
      <c r="B41" s="196"/>
      <c r="C41" s="197"/>
      <c r="D41" s="63">
        <f t="shared" ref="D41:H41" si="6">SUM(D6:D40)</f>
        <v>89032</v>
      </c>
      <c r="E41" s="82">
        <f t="shared" si="6"/>
        <v>44120</v>
      </c>
      <c r="F41" s="63">
        <f t="shared" si="6"/>
        <v>83169</v>
      </c>
      <c r="G41" s="63">
        <f t="shared" si="6"/>
        <v>80231</v>
      </c>
      <c r="H41" s="29">
        <f t="shared" si="6"/>
        <v>8640.5800000000017</v>
      </c>
      <c r="I41" s="17">
        <f>SUM(I6:I40)</f>
        <v>8563.58</v>
      </c>
    </row>
    <row r="42" spans="1:9" ht="20.25" customHeight="1" x14ac:dyDescent="0.25">
      <c r="A42" s="194"/>
      <c r="B42" s="194"/>
      <c r="C42" s="194"/>
      <c r="D42" s="194"/>
      <c r="E42" s="194"/>
      <c r="F42" s="194"/>
      <c r="G42" s="194"/>
      <c r="H42" s="194"/>
      <c r="I42" s="194"/>
    </row>
    <row r="43" spans="1:9" ht="22.5" customHeight="1" x14ac:dyDescent="0.25">
      <c r="A43" s="194"/>
      <c r="B43" s="194"/>
      <c r="C43" s="194"/>
      <c r="D43" s="194"/>
      <c r="E43" s="194"/>
      <c r="F43" s="194"/>
      <c r="G43" s="194"/>
      <c r="H43" s="194"/>
      <c r="I43" s="194"/>
    </row>
  </sheetData>
  <mergeCells count="3">
    <mergeCell ref="A41:C41"/>
    <mergeCell ref="A3:I4"/>
    <mergeCell ref="A42:I43"/>
  </mergeCells>
  <conditionalFormatting sqref="B44:B1048576 B1:B2 B5:B40">
    <cfRule type="duplicateValues" dxfId="17" priority="1374"/>
  </conditionalFormatting>
  <conditionalFormatting sqref="B44:B1048576 B1:B2 B5:B41">
    <cfRule type="duplicateValues" dxfId="16" priority="1379"/>
  </conditionalFormatting>
  <conditionalFormatting sqref="B44:B1048576 B1:B41">
    <cfRule type="duplicateValues" dxfId="15" priority="1384"/>
    <cfRule type="duplicateValues" dxfId="14" priority="1385"/>
  </conditionalFormatting>
  <conditionalFormatting sqref="B44:B1048576 B1:B41">
    <cfRule type="duplicateValues" dxfId="13" priority="1392"/>
    <cfRule type="duplicateValues" dxfId="12" priority="1393"/>
    <cfRule type="duplicateValues" dxfId="11" priority="1394"/>
    <cfRule type="duplicateValues" dxfId="10" priority="1395"/>
    <cfRule type="duplicateValues" dxfId="9" priority="1396"/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>
      <selection activeCell="H18" sqref="H18"/>
    </sheetView>
  </sheetViews>
  <sheetFormatPr defaultRowHeight="15" x14ac:dyDescent="0.25"/>
  <cols>
    <col min="1" max="1" width="4.7109375" customWidth="1"/>
    <col min="2" max="2" width="22" customWidth="1"/>
    <col min="3" max="3" width="13" customWidth="1"/>
    <col min="4" max="4" width="8.28515625" bestFit="1" customWidth="1"/>
    <col min="5" max="5" width="5.7109375" customWidth="1"/>
    <col min="6" max="7" width="5.5703125" customWidth="1"/>
    <col min="8" max="8" width="12" bestFit="1" customWidth="1"/>
    <col min="9" max="9" width="12.5703125" customWidth="1"/>
  </cols>
  <sheetData>
    <row r="3" spans="1:9" ht="15" customHeight="1" x14ac:dyDescent="0.25">
      <c r="A3" s="194" t="s">
        <v>48</v>
      </c>
      <c r="B3" s="194"/>
      <c r="C3" s="194"/>
      <c r="D3" s="194"/>
      <c r="E3" s="194"/>
      <c r="F3" s="194"/>
      <c r="G3" s="194"/>
      <c r="H3" s="194"/>
      <c r="I3" s="194"/>
    </row>
    <row r="4" spans="1:9" ht="25.5" customHeight="1" x14ac:dyDescent="0.25">
      <c r="A4" s="194"/>
      <c r="B4" s="194"/>
      <c r="C4" s="194"/>
      <c r="D4" s="194"/>
      <c r="E4" s="194"/>
      <c r="F4" s="194"/>
      <c r="G4" s="194"/>
      <c r="H4" s="194"/>
      <c r="I4" s="194"/>
    </row>
    <row r="5" spans="1:9" ht="45" customHeight="1" x14ac:dyDescent="0.25">
      <c r="A5" s="13" t="s">
        <v>0</v>
      </c>
      <c r="B5" s="10" t="s">
        <v>1</v>
      </c>
      <c r="C5" s="10" t="s">
        <v>2</v>
      </c>
      <c r="D5" s="13" t="s">
        <v>3</v>
      </c>
      <c r="E5" s="13">
        <v>0.01</v>
      </c>
      <c r="F5" s="13">
        <v>0.06</v>
      </c>
      <c r="G5" s="13">
        <v>0.04</v>
      </c>
      <c r="H5" s="14" t="s">
        <v>27</v>
      </c>
      <c r="I5" s="14" t="s">
        <v>5</v>
      </c>
    </row>
    <row r="6" spans="1:9" ht="15.75" x14ac:dyDescent="0.25">
      <c r="A6" s="8">
        <v>1</v>
      </c>
      <c r="B6" s="5" t="s">
        <v>30</v>
      </c>
      <c r="C6" s="6" t="s">
        <v>31</v>
      </c>
      <c r="D6" s="16">
        <v>811</v>
      </c>
      <c r="E6" s="16"/>
      <c r="F6" s="16">
        <v>811</v>
      </c>
      <c r="G6" s="16">
        <v>811</v>
      </c>
      <c r="H6" s="47">
        <f t="shared" ref="H6" si="0">E6*0.01+F6*0.06+G6*0.04</f>
        <v>81.099999999999994</v>
      </c>
      <c r="I6" s="17">
        <f>H6-2.2</f>
        <v>78.899999999999991</v>
      </c>
    </row>
    <row r="7" spans="1:9" ht="24.75" customHeight="1" x14ac:dyDescent="0.25">
      <c r="A7" s="198" t="s">
        <v>18</v>
      </c>
      <c r="B7" s="198"/>
      <c r="C7" s="198"/>
      <c r="D7" s="12">
        <f>SUM(D6)</f>
        <v>811</v>
      </c>
      <c r="E7" s="12"/>
      <c r="F7" s="12">
        <f>SUM(F6)</f>
        <v>811</v>
      </c>
      <c r="G7" s="12">
        <f>SUM(G6)</f>
        <v>811</v>
      </c>
      <c r="H7" s="29">
        <f>SUM(H6)</f>
        <v>81.099999999999994</v>
      </c>
      <c r="I7" s="17">
        <f>SUM(I6)</f>
        <v>78.899999999999991</v>
      </c>
    </row>
  </sheetData>
  <mergeCells count="2">
    <mergeCell ref="A7:C7"/>
    <mergeCell ref="A3:I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"/>
  <sheetViews>
    <sheetView topLeftCell="A7" workbookViewId="0">
      <selection activeCell="M24" sqref="M24"/>
    </sheetView>
  </sheetViews>
  <sheetFormatPr defaultRowHeight="15" x14ac:dyDescent="0.25"/>
  <cols>
    <col min="1" max="1" width="6.5703125" style="1" customWidth="1"/>
    <col min="2" max="2" width="30.5703125" style="50" customWidth="1"/>
    <col min="3" max="3" width="7.85546875" style="1" bestFit="1" customWidth="1"/>
    <col min="4" max="4" width="8.28515625" style="1" bestFit="1" customWidth="1"/>
    <col min="5" max="5" width="5" style="1" bestFit="1" customWidth="1"/>
    <col min="6" max="7" width="6" style="1" bestFit="1" customWidth="1"/>
    <col min="8" max="8" width="12" style="75" bestFit="1" customWidth="1"/>
    <col min="9" max="9" width="13.5703125" customWidth="1"/>
  </cols>
  <sheetData>
    <row r="3" spans="1:9" ht="15" customHeight="1" x14ac:dyDescent="0.25">
      <c r="A3" s="194" t="s">
        <v>49</v>
      </c>
      <c r="B3" s="194"/>
      <c r="C3" s="194"/>
      <c r="D3" s="194"/>
      <c r="E3" s="194"/>
      <c r="F3" s="194"/>
      <c r="G3" s="194"/>
      <c r="H3" s="194"/>
      <c r="I3" s="194"/>
    </row>
    <row r="4" spans="1:9" ht="27" customHeight="1" x14ac:dyDescent="0.25">
      <c r="A4" s="194"/>
      <c r="B4" s="194"/>
      <c r="C4" s="194"/>
      <c r="D4" s="194"/>
      <c r="E4" s="194"/>
      <c r="F4" s="194"/>
      <c r="G4" s="194"/>
      <c r="H4" s="194"/>
      <c r="I4" s="194"/>
    </row>
    <row r="5" spans="1:9" ht="47.25" customHeight="1" x14ac:dyDescent="0.25">
      <c r="A5" s="129" t="s">
        <v>0</v>
      </c>
      <c r="B5" s="49" t="s">
        <v>1</v>
      </c>
      <c r="C5" s="101" t="s">
        <v>2</v>
      </c>
      <c r="D5" s="67" t="s">
        <v>3</v>
      </c>
      <c r="E5" s="67">
        <v>0.01</v>
      </c>
      <c r="F5" s="67">
        <v>0.06</v>
      </c>
      <c r="G5" s="67">
        <v>0.04</v>
      </c>
      <c r="H5" s="14" t="s">
        <v>27</v>
      </c>
      <c r="I5" s="14" t="s">
        <v>5</v>
      </c>
    </row>
    <row r="6" spans="1:9" s="4" customFormat="1" ht="15.75" x14ac:dyDescent="0.25">
      <c r="A6" s="133">
        <v>1</v>
      </c>
      <c r="B6" s="7" t="s">
        <v>400</v>
      </c>
      <c r="C6" s="6" t="s">
        <v>7</v>
      </c>
      <c r="D6" s="8">
        <v>838</v>
      </c>
      <c r="E6" s="8">
        <v>0</v>
      </c>
      <c r="F6" s="8">
        <v>491</v>
      </c>
      <c r="G6" s="70">
        <v>0</v>
      </c>
      <c r="H6" s="47">
        <f t="shared" ref="H6:H24" si="0">E6*0.01+F6*0.06+G6*0.04</f>
        <v>29.459999999999997</v>
      </c>
      <c r="I6" s="48">
        <f>H6-2.2</f>
        <v>27.259999999999998</v>
      </c>
    </row>
    <row r="7" spans="1:9" s="4" customFormat="1" ht="15.75" x14ac:dyDescent="0.25">
      <c r="A7" s="133">
        <v>2</v>
      </c>
      <c r="B7" s="7" t="s">
        <v>401</v>
      </c>
      <c r="C7" s="6" t="s">
        <v>7</v>
      </c>
      <c r="D7" s="8">
        <v>729</v>
      </c>
      <c r="E7" s="8">
        <v>0</v>
      </c>
      <c r="F7" s="8">
        <v>321</v>
      </c>
      <c r="G7" s="70">
        <v>321</v>
      </c>
      <c r="H7" s="47">
        <f t="shared" si="0"/>
        <v>32.099999999999994</v>
      </c>
      <c r="I7" s="48">
        <f t="shared" ref="I7:I33" si="1">H7-2.2</f>
        <v>29.899999999999995</v>
      </c>
    </row>
    <row r="8" spans="1:9" s="4" customFormat="1" ht="15.75" x14ac:dyDescent="0.25">
      <c r="A8" s="133">
        <v>3</v>
      </c>
      <c r="B8" s="7" t="s">
        <v>402</v>
      </c>
      <c r="C8" s="6" t="s">
        <v>7</v>
      </c>
      <c r="D8" s="8">
        <v>793</v>
      </c>
      <c r="E8" s="8">
        <v>0</v>
      </c>
      <c r="F8" s="8">
        <v>793</v>
      </c>
      <c r="G8" s="70">
        <v>793</v>
      </c>
      <c r="H8" s="47">
        <f t="shared" si="0"/>
        <v>79.3</v>
      </c>
      <c r="I8" s="48">
        <f t="shared" si="1"/>
        <v>77.099999999999994</v>
      </c>
    </row>
    <row r="9" spans="1:9" s="4" customFormat="1" ht="15.75" x14ac:dyDescent="0.25">
      <c r="A9" s="133">
        <v>4</v>
      </c>
      <c r="B9" s="7" t="s">
        <v>403</v>
      </c>
      <c r="C9" s="6" t="s">
        <v>7</v>
      </c>
      <c r="D9" s="8">
        <v>408</v>
      </c>
      <c r="E9" s="8">
        <v>0</v>
      </c>
      <c r="F9" s="8">
        <v>223</v>
      </c>
      <c r="G9" s="70">
        <v>223</v>
      </c>
      <c r="H9" s="47">
        <f t="shared" si="0"/>
        <v>22.299999999999997</v>
      </c>
      <c r="I9" s="48">
        <f t="shared" si="1"/>
        <v>20.099999999999998</v>
      </c>
    </row>
    <row r="10" spans="1:9" s="4" customFormat="1" ht="15.75" x14ac:dyDescent="0.25">
      <c r="A10" s="133">
        <v>5</v>
      </c>
      <c r="B10" s="7" t="s">
        <v>404</v>
      </c>
      <c r="C10" s="6" t="s">
        <v>7</v>
      </c>
      <c r="D10" s="8">
        <v>3782</v>
      </c>
      <c r="E10" s="8">
        <v>0</v>
      </c>
      <c r="F10" s="8">
        <v>1905</v>
      </c>
      <c r="G10" s="70">
        <v>0</v>
      </c>
      <c r="H10" s="47">
        <f t="shared" si="0"/>
        <v>114.3</v>
      </c>
      <c r="I10" s="48">
        <f t="shared" si="1"/>
        <v>112.1</v>
      </c>
    </row>
    <row r="11" spans="1:9" s="4" customFormat="1" ht="15.75" x14ac:dyDescent="0.25">
      <c r="A11" s="133">
        <v>6</v>
      </c>
      <c r="B11" s="7" t="s">
        <v>405</v>
      </c>
      <c r="C11" s="6" t="s">
        <v>7</v>
      </c>
      <c r="D11" s="8">
        <v>1792</v>
      </c>
      <c r="E11" s="8">
        <v>0</v>
      </c>
      <c r="F11" s="8">
        <v>1792</v>
      </c>
      <c r="G11" s="70">
        <v>1792</v>
      </c>
      <c r="H11" s="47">
        <f t="shared" si="0"/>
        <v>179.2</v>
      </c>
      <c r="I11" s="48">
        <f t="shared" si="1"/>
        <v>177</v>
      </c>
    </row>
    <row r="12" spans="1:9" s="4" customFormat="1" ht="15.75" x14ac:dyDescent="0.25">
      <c r="A12" s="133">
        <v>7</v>
      </c>
      <c r="B12" s="7" t="s">
        <v>406</v>
      </c>
      <c r="C12" s="6" t="s">
        <v>7</v>
      </c>
      <c r="D12" s="8">
        <v>521</v>
      </c>
      <c r="E12" s="8">
        <v>0</v>
      </c>
      <c r="F12" s="8">
        <v>284</v>
      </c>
      <c r="G12" s="70">
        <v>0</v>
      </c>
      <c r="H12" s="47">
        <f t="shared" si="0"/>
        <v>17.04</v>
      </c>
      <c r="I12" s="48">
        <f t="shared" si="1"/>
        <v>14.84</v>
      </c>
    </row>
    <row r="13" spans="1:9" s="4" customFormat="1" ht="15.75" x14ac:dyDescent="0.25">
      <c r="A13" s="133">
        <v>8</v>
      </c>
      <c r="B13" s="7" t="s">
        <v>407</v>
      </c>
      <c r="C13" s="6" t="s">
        <v>7</v>
      </c>
      <c r="D13" s="8">
        <v>1303</v>
      </c>
      <c r="E13" s="8">
        <v>0</v>
      </c>
      <c r="F13" s="8">
        <v>1303</v>
      </c>
      <c r="G13" s="70">
        <v>1303</v>
      </c>
      <c r="H13" s="47">
        <f t="shared" si="0"/>
        <v>130.30000000000001</v>
      </c>
      <c r="I13" s="48">
        <f>H13-2.2</f>
        <v>128.10000000000002</v>
      </c>
    </row>
    <row r="14" spans="1:9" s="4" customFormat="1" ht="15.75" x14ac:dyDescent="0.25">
      <c r="A14" s="133">
        <v>9</v>
      </c>
      <c r="B14" s="7" t="s">
        <v>408</v>
      </c>
      <c r="C14" s="6" t="s">
        <v>7</v>
      </c>
      <c r="D14" s="8">
        <v>651</v>
      </c>
      <c r="E14" s="8">
        <v>0</v>
      </c>
      <c r="F14" s="8">
        <v>651</v>
      </c>
      <c r="G14" s="70">
        <v>280</v>
      </c>
      <c r="H14" s="47">
        <f t="shared" si="0"/>
        <v>50.26</v>
      </c>
      <c r="I14" s="48">
        <f t="shared" ref="I14:I15" si="2">H14-2.2</f>
        <v>48.059999999999995</v>
      </c>
    </row>
    <row r="15" spans="1:9" ht="15.75" x14ac:dyDescent="0.25">
      <c r="A15" s="133">
        <v>10</v>
      </c>
      <c r="B15" s="7" t="s">
        <v>409</v>
      </c>
      <c r="C15" s="6" t="s">
        <v>7</v>
      </c>
      <c r="D15" s="8">
        <v>869</v>
      </c>
      <c r="E15" s="8">
        <v>0</v>
      </c>
      <c r="F15" s="8">
        <v>869</v>
      </c>
      <c r="G15" s="70">
        <v>869</v>
      </c>
      <c r="H15" s="47">
        <f t="shared" si="0"/>
        <v>86.9</v>
      </c>
      <c r="I15" s="48">
        <f t="shared" si="2"/>
        <v>84.7</v>
      </c>
    </row>
    <row r="16" spans="1:9" ht="15.75" x14ac:dyDescent="0.25">
      <c r="A16" s="133">
        <v>11</v>
      </c>
      <c r="B16" s="7" t="s">
        <v>410</v>
      </c>
      <c r="C16" s="6" t="s">
        <v>7</v>
      </c>
      <c r="D16" s="8">
        <v>839</v>
      </c>
      <c r="E16" s="8">
        <v>0</v>
      </c>
      <c r="F16" s="8">
        <v>839</v>
      </c>
      <c r="G16" s="70">
        <v>839</v>
      </c>
      <c r="H16" s="47">
        <f t="shared" si="0"/>
        <v>83.9</v>
      </c>
      <c r="I16" s="48">
        <f t="shared" si="1"/>
        <v>81.7</v>
      </c>
    </row>
    <row r="17" spans="1:9" ht="15.75" x14ac:dyDescent="0.25">
      <c r="A17" s="133">
        <v>12</v>
      </c>
      <c r="B17" s="7" t="s">
        <v>411</v>
      </c>
      <c r="C17" s="6" t="s">
        <v>7</v>
      </c>
      <c r="D17" s="8">
        <v>536</v>
      </c>
      <c r="E17" s="8">
        <v>0</v>
      </c>
      <c r="F17" s="8">
        <v>265</v>
      </c>
      <c r="G17" s="70">
        <v>265</v>
      </c>
      <c r="H17" s="47">
        <f t="shared" si="0"/>
        <v>26.5</v>
      </c>
      <c r="I17" s="48">
        <f t="shared" si="1"/>
        <v>24.3</v>
      </c>
    </row>
    <row r="18" spans="1:9" ht="15.75" x14ac:dyDescent="0.25">
      <c r="A18" s="133">
        <v>13</v>
      </c>
      <c r="B18" s="7" t="s">
        <v>412</v>
      </c>
      <c r="C18" s="6" t="s">
        <v>7</v>
      </c>
      <c r="D18" s="8">
        <v>484</v>
      </c>
      <c r="E18" s="8">
        <v>0</v>
      </c>
      <c r="F18" s="8">
        <v>484</v>
      </c>
      <c r="G18" s="70">
        <v>484</v>
      </c>
      <c r="H18" s="47">
        <f t="shared" si="0"/>
        <v>48.4</v>
      </c>
      <c r="I18" s="48">
        <f t="shared" si="1"/>
        <v>46.199999999999996</v>
      </c>
    </row>
    <row r="19" spans="1:9" ht="15.75" x14ac:dyDescent="0.25">
      <c r="A19" s="133">
        <v>14</v>
      </c>
      <c r="B19" s="7" t="s">
        <v>413</v>
      </c>
      <c r="C19" s="6" t="s">
        <v>7</v>
      </c>
      <c r="D19" s="8">
        <v>584</v>
      </c>
      <c r="E19" s="8">
        <v>0</v>
      </c>
      <c r="F19" s="8">
        <v>258</v>
      </c>
      <c r="G19" s="70">
        <v>0</v>
      </c>
      <c r="H19" s="47">
        <f t="shared" si="0"/>
        <v>15.479999999999999</v>
      </c>
      <c r="I19" s="48">
        <f t="shared" si="1"/>
        <v>13.279999999999998</v>
      </c>
    </row>
    <row r="20" spans="1:9" ht="15.75" x14ac:dyDescent="0.25">
      <c r="A20" s="133">
        <v>15</v>
      </c>
      <c r="B20" s="7" t="s">
        <v>414</v>
      </c>
      <c r="C20" s="6" t="s">
        <v>7</v>
      </c>
      <c r="D20" s="8">
        <v>1103</v>
      </c>
      <c r="E20" s="8">
        <v>0</v>
      </c>
      <c r="F20" s="8">
        <v>638</v>
      </c>
      <c r="G20" s="70">
        <v>638</v>
      </c>
      <c r="H20" s="47">
        <f t="shared" si="0"/>
        <v>63.8</v>
      </c>
      <c r="I20" s="48">
        <f t="shared" si="1"/>
        <v>61.599999999999994</v>
      </c>
    </row>
    <row r="21" spans="1:9" ht="15.75" x14ac:dyDescent="0.25">
      <c r="A21" s="133">
        <v>16</v>
      </c>
      <c r="B21" s="7" t="s">
        <v>415</v>
      </c>
      <c r="C21" s="6" t="s">
        <v>7</v>
      </c>
      <c r="D21" s="8">
        <v>1132</v>
      </c>
      <c r="E21" s="8">
        <v>0</v>
      </c>
      <c r="F21" s="8">
        <v>1132</v>
      </c>
      <c r="G21" s="70">
        <v>1132</v>
      </c>
      <c r="H21" s="47">
        <f t="shared" si="0"/>
        <v>113.2</v>
      </c>
      <c r="I21" s="48">
        <f t="shared" si="1"/>
        <v>111</v>
      </c>
    </row>
    <row r="22" spans="1:9" ht="15.75" x14ac:dyDescent="0.25">
      <c r="A22" s="133">
        <v>17</v>
      </c>
      <c r="B22" s="7" t="s">
        <v>416</v>
      </c>
      <c r="C22" s="6" t="s">
        <v>7</v>
      </c>
      <c r="D22" s="8">
        <v>553</v>
      </c>
      <c r="E22" s="8">
        <v>0</v>
      </c>
      <c r="F22" s="8">
        <v>553</v>
      </c>
      <c r="G22" s="70">
        <v>0</v>
      </c>
      <c r="H22" s="47">
        <f t="shared" si="0"/>
        <v>33.18</v>
      </c>
      <c r="I22" s="48">
        <f t="shared" si="1"/>
        <v>30.98</v>
      </c>
    </row>
    <row r="23" spans="1:9" ht="15.75" x14ac:dyDescent="0.25">
      <c r="A23" s="133">
        <v>18</v>
      </c>
      <c r="B23" s="7" t="s">
        <v>417</v>
      </c>
      <c r="C23" s="6" t="s">
        <v>7</v>
      </c>
      <c r="D23" s="8">
        <v>997</v>
      </c>
      <c r="E23" s="8">
        <v>0</v>
      </c>
      <c r="F23" s="8">
        <v>554</v>
      </c>
      <c r="G23" s="70">
        <v>554</v>
      </c>
      <c r="H23" s="47">
        <f t="shared" si="0"/>
        <v>55.400000000000006</v>
      </c>
      <c r="I23" s="48">
        <f t="shared" si="1"/>
        <v>53.2</v>
      </c>
    </row>
    <row r="24" spans="1:9" ht="15.75" x14ac:dyDescent="0.25">
      <c r="A24" s="133">
        <v>19</v>
      </c>
      <c r="B24" s="7" t="s">
        <v>418</v>
      </c>
      <c r="C24" s="6" t="s">
        <v>7</v>
      </c>
      <c r="D24" s="8">
        <v>1567</v>
      </c>
      <c r="E24" s="8">
        <v>0</v>
      </c>
      <c r="F24" s="8">
        <v>1567</v>
      </c>
      <c r="G24" s="70">
        <v>1567</v>
      </c>
      <c r="H24" s="47">
        <f t="shared" si="0"/>
        <v>156.69999999999999</v>
      </c>
      <c r="I24" s="48">
        <f t="shared" si="1"/>
        <v>154.5</v>
      </c>
    </row>
    <row r="25" spans="1:9" ht="15.75" x14ac:dyDescent="0.25">
      <c r="A25" s="133">
        <v>20</v>
      </c>
      <c r="B25" s="141" t="s">
        <v>583</v>
      </c>
      <c r="C25" s="142" t="s">
        <v>7</v>
      </c>
      <c r="D25" s="56">
        <v>550</v>
      </c>
      <c r="E25" s="8" t="str">
        <f t="shared" ref="E25:E30" si="3">IF(D25&gt;5000,D25-5000," ")</f>
        <v xml:space="preserve"> </v>
      </c>
      <c r="F25" s="56">
        <v>550</v>
      </c>
      <c r="G25" s="56">
        <v>310</v>
      </c>
      <c r="H25" s="44">
        <f t="shared" ref="H25:H30" si="4">F25*0.06+G25*0.04</f>
        <v>45.4</v>
      </c>
      <c r="I25" s="48">
        <f t="shared" si="1"/>
        <v>43.199999999999996</v>
      </c>
    </row>
    <row r="26" spans="1:9" ht="15.75" x14ac:dyDescent="0.25">
      <c r="A26" s="133">
        <v>21</v>
      </c>
      <c r="B26" s="7" t="s">
        <v>578</v>
      </c>
      <c r="C26" s="6" t="s">
        <v>7</v>
      </c>
      <c r="D26" s="56">
        <v>739</v>
      </c>
      <c r="E26" s="8" t="str">
        <f t="shared" si="3"/>
        <v xml:space="preserve"> </v>
      </c>
      <c r="F26" s="56">
        <v>739</v>
      </c>
      <c r="G26" s="56">
        <v>421</v>
      </c>
      <c r="H26" s="44">
        <f t="shared" si="4"/>
        <v>61.179999999999993</v>
      </c>
      <c r="I26" s="48">
        <f t="shared" si="1"/>
        <v>58.97999999999999</v>
      </c>
    </row>
    <row r="27" spans="1:9" ht="15.75" x14ac:dyDescent="0.25">
      <c r="A27" s="133">
        <v>22</v>
      </c>
      <c r="B27" s="141" t="s">
        <v>579</v>
      </c>
      <c r="C27" s="142" t="s">
        <v>7</v>
      </c>
      <c r="D27" s="56">
        <v>1052</v>
      </c>
      <c r="E27" s="8" t="str">
        <f t="shared" si="3"/>
        <v xml:space="preserve"> </v>
      </c>
      <c r="F27" s="56">
        <v>1052</v>
      </c>
      <c r="G27" s="56">
        <v>1052</v>
      </c>
      <c r="H27" s="44">
        <f t="shared" si="4"/>
        <v>105.19999999999999</v>
      </c>
      <c r="I27" s="48">
        <f t="shared" si="1"/>
        <v>102.99999999999999</v>
      </c>
    </row>
    <row r="28" spans="1:9" ht="15.75" x14ac:dyDescent="0.25">
      <c r="A28" s="133">
        <v>23</v>
      </c>
      <c r="B28" s="141" t="s">
        <v>580</v>
      </c>
      <c r="C28" s="142" t="s">
        <v>7</v>
      </c>
      <c r="D28" s="56">
        <v>537</v>
      </c>
      <c r="E28" s="8" t="str">
        <f t="shared" si="3"/>
        <v xml:space="preserve"> </v>
      </c>
      <c r="F28" s="56">
        <v>200</v>
      </c>
      <c r="G28" s="56"/>
      <c r="H28" s="44">
        <f t="shared" si="4"/>
        <v>12</v>
      </c>
      <c r="I28" s="48">
        <f t="shared" si="1"/>
        <v>9.8000000000000007</v>
      </c>
    </row>
    <row r="29" spans="1:9" ht="15.75" x14ac:dyDescent="0.25">
      <c r="A29" s="133">
        <v>24</v>
      </c>
      <c r="B29" s="141" t="s">
        <v>581</v>
      </c>
      <c r="C29" s="142" t="s">
        <v>7</v>
      </c>
      <c r="D29" s="56">
        <v>544</v>
      </c>
      <c r="E29" s="8" t="str">
        <f t="shared" si="3"/>
        <v xml:space="preserve"> </v>
      </c>
      <c r="F29" s="56">
        <v>211</v>
      </c>
      <c r="G29" s="56">
        <v>211</v>
      </c>
      <c r="H29" s="44">
        <f t="shared" si="4"/>
        <v>21.1</v>
      </c>
      <c r="I29" s="48">
        <f t="shared" si="1"/>
        <v>18.900000000000002</v>
      </c>
    </row>
    <row r="30" spans="1:9" ht="15.75" x14ac:dyDescent="0.25">
      <c r="A30" s="133">
        <v>25</v>
      </c>
      <c r="B30" s="141" t="s">
        <v>582</v>
      </c>
      <c r="C30" s="142" t="s">
        <v>7</v>
      </c>
      <c r="D30" s="56">
        <v>457</v>
      </c>
      <c r="E30" s="8" t="str">
        <f t="shared" si="3"/>
        <v xml:space="preserve"> </v>
      </c>
      <c r="F30" s="56">
        <v>169</v>
      </c>
      <c r="G30" s="56">
        <v>169</v>
      </c>
      <c r="H30" s="44">
        <f t="shared" si="4"/>
        <v>16.899999999999999</v>
      </c>
      <c r="I30" s="48">
        <f t="shared" si="1"/>
        <v>14.7</v>
      </c>
    </row>
    <row r="31" spans="1:9" ht="15.75" x14ac:dyDescent="0.25">
      <c r="A31" s="133">
        <v>26</v>
      </c>
      <c r="B31" s="7" t="s">
        <v>605</v>
      </c>
      <c r="C31" s="142" t="s">
        <v>7</v>
      </c>
      <c r="D31" s="16">
        <v>6303</v>
      </c>
      <c r="E31" s="16">
        <v>1303</v>
      </c>
      <c r="F31" s="16">
        <v>6303</v>
      </c>
      <c r="G31" s="16">
        <v>6303</v>
      </c>
      <c r="H31" s="143">
        <f t="shared" ref="H31" si="5">F31*0.06+G31*0.04+E31*0.01</f>
        <v>643.32999999999993</v>
      </c>
      <c r="I31" s="48">
        <f t="shared" si="1"/>
        <v>641.12999999999988</v>
      </c>
    </row>
    <row r="32" spans="1:9" ht="15.75" x14ac:dyDescent="0.25">
      <c r="A32" s="133">
        <v>27</v>
      </c>
      <c r="B32" s="5" t="s">
        <v>644</v>
      </c>
      <c r="C32" s="6" t="s">
        <v>7</v>
      </c>
      <c r="D32" s="8">
        <v>6509</v>
      </c>
      <c r="E32" s="8"/>
      <c r="F32" s="8">
        <v>3260</v>
      </c>
      <c r="G32" s="8">
        <v>0</v>
      </c>
      <c r="H32" s="44">
        <f>F32*0.06+G32*0.04+E32*0.01</f>
        <v>195.6</v>
      </c>
      <c r="I32" s="48">
        <f t="shared" si="1"/>
        <v>193.4</v>
      </c>
    </row>
    <row r="33" spans="1:9" ht="15.75" x14ac:dyDescent="0.25">
      <c r="A33" s="133">
        <v>28</v>
      </c>
      <c r="B33" s="7" t="s">
        <v>645</v>
      </c>
      <c r="C33" s="6" t="s">
        <v>7</v>
      </c>
      <c r="D33" s="8">
        <v>503</v>
      </c>
      <c r="E33" s="8"/>
      <c r="F33" s="8">
        <v>305</v>
      </c>
      <c r="G33" s="8">
        <v>0</v>
      </c>
      <c r="H33" s="44">
        <f>F33*0.06+G33*0.04+E33*0.01</f>
        <v>18.3</v>
      </c>
      <c r="I33" s="48">
        <f t="shared" si="1"/>
        <v>16.100000000000001</v>
      </c>
    </row>
    <row r="34" spans="1:9" ht="27" customHeight="1" x14ac:dyDescent="0.25">
      <c r="A34" s="195" t="s">
        <v>18</v>
      </c>
      <c r="B34" s="196"/>
      <c r="C34" s="197"/>
      <c r="D34" s="88">
        <f t="shared" ref="D34:H34" si="6">SUM(D6:D33)</f>
        <v>36675</v>
      </c>
      <c r="E34" s="88">
        <f t="shared" si="6"/>
        <v>1303</v>
      </c>
      <c r="F34" s="88">
        <f t="shared" si="6"/>
        <v>27711</v>
      </c>
      <c r="G34" s="88">
        <f t="shared" si="6"/>
        <v>19526</v>
      </c>
      <c r="H34" s="29">
        <f t="shared" si="6"/>
        <v>2456.73</v>
      </c>
      <c r="I34" s="17">
        <f>SUM(I6:I33)</f>
        <v>2395.13</v>
      </c>
    </row>
  </sheetData>
  <mergeCells count="2">
    <mergeCell ref="A34:C34"/>
    <mergeCell ref="A3:I4"/>
  </mergeCells>
  <conditionalFormatting sqref="B35:B1048576 B1:B2 B5 B13:B32 B7:B11">
    <cfRule type="duplicateValues" dxfId="8" priority="1397"/>
  </conditionalFormatting>
  <conditionalFormatting sqref="B34:B1048576 B13:B32 B1:B5 B7:B11">
    <cfRule type="duplicateValues" dxfId="7" priority="1402"/>
    <cfRule type="duplicateValues" dxfId="6" priority="1403"/>
  </conditionalFormatting>
  <conditionalFormatting sqref="B34:B1048576 B13:B32 B1:B5 B7:B11">
    <cfRule type="duplicateValues" dxfId="5" priority="1410"/>
  </conditionalFormatting>
  <conditionalFormatting sqref="B12">
    <cfRule type="duplicateValues" dxfId="4" priority="1414"/>
  </conditionalFormatting>
  <conditionalFormatting sqref="B33">
    <cfRule type="duplicateValues" dxfId="3" priority="1416"/>
  </conditionalFormatting>
  <conditionalFormatting sqref="B6">
    <cfRule type="duplicateValues" dxfId="2" priority="1418"/>
  </conditionalFormatting>
  <conditionalFormatting sqref="B1:B1048576">
    <cfRule type="duplicateValues" dxfId="1" priority="142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L23" sqref="L23"/>
    </sheetView>
  </sheetViews>
  <sheetFormatPr defaultRowHeight="15" x14ac:dyDescent="0.25"/>
  <cols>
    <col min="1" max="1" width="6.85546875" customWidth="1"/>
    <col min="2" max="2" width="12.5703125" customWidth="1"/>
    <col min="3" max="3" width="11.5703125" customWidth="1"/>
    <col min="4" max="4" width="9.7109375" customWidth="1"/>
    <col min="5" max="5" width="10.42578125" customWidth="1"/>
    <col min="6" max="6" width="10.28515625" customWidth="1"/>
    <col min="7" max="7" width="9.7109375" customWidth="1"/>
    <col min="8" max="8" width="15" customWidth="1"/>
  </cols>
  <sheetData>
    <row r="1" spans="1:15" ht="39" customHeight="1" x14ac:dyDescent="0.25"/>
    <row r="2" spans="1:15" ht="23.25" customHeight="1" x14ac:dyDescent="0.25">
      <c r="A2" s="194" t="s">
        <v>34</v>
      </c>
      <c r="B2" s="194"/>
      <c r="C2" s="194"/>
      <c r="D2" s="194"/>
      <c r="E2" s="194"/>
      <c r="F2" s="194"/>
      <c r="G2" s="194"/>
      <c r="H2" s="194"/>
    </row>
    <row r="3" spans="1:15" ht="22.5" customHeight="1" x14ac:dyDescent="0.25">
      <c r="A3" s="194"/>
      <c r="B3" s="194"/>
      <c r="C3" s="194"/>
      <c r="D3" s="194"/>
      <c r="E3" s="194"/>
      <c r="F3" s="194"/>
      <c r="G3" s="194"/>
      <c r="H3" s="194"/>
    </row>
    <row r="4" spans="1:15" ht="15" customHeight="1" x14ac:dyDescent="0.25">
      <c r="A4" s="204" t="s">
        <v>20</v>
      </c>
      <c r="B4" s="204" t="s">
        <v>2</v>
      </c>
      <c r="C4" s="204" t="s">
        <v>23</v>
      </c>
      <c r="D4" s="201" t="s">
        <v>3</v>
      </c>
      <c r="E4" s="202">
        <v>0.01</v>
      </c>
      <c r="F4" s="202">
        <v>0.06</v>
      </c>
      <c r="G4" s="202">
        <v>0.04</v>
      </c>
      <c r="H4" s="203" t="s">
        <v>5</v>
      </c>
    </row>
    <row r="5" spans="1:15" ht="15" customHeight="1" x14ac:dyDescent="0.25">
      <c r="A5" s="204"/>
      <c r="B5" s="204"/>
      <c r="C5" s="204"/>
      <c r="D5" s="201"/>
      <c r="E5" s="202"/>
      <c r="F5" s="202"/>
      <c r="G5" s="202"/>
      <c r="H5" s="203"/>
    </row>
    <row r="6" spans="1:15" x14ac:dyDescent="0.25">
      <c r="A6" s="204"/>
      <c r="B6" s="204"/>
      <c r="C6" s="204"/>
      <c r="D6" s="201"/>
      <c r="E6" s="202"/>
      <c r="F6" s="202"/>
      <c r="G6" s="202"/>
      <c r="H6" s="203"/>
    </row>
    <row r="7" spans="1:15" ht="20.100000000000001" customHeight="1" x14ac:dyDescent="0.25">
      <c r="A7" s="95">
        <v>1</v>
      </c>
      <c r="B7" s="96" t="s">
        <v>17</v>
      </c>
      <c r="C7" s="61">
        <v>42</v>
      </c>
      <c r="D7" s="61">
        <f>Ulcinj!D48</f>
        <v>64676</v>
      </c>
      <c r="E7" s="61">
        <f>Ulcinj!E48</f>
        <v>430</v>
      </c>
      <c r="F7" s="61">
        <f>Ulcinj!F48</f>
        <v>53632</v>
      </c>
      <c r="G7" s="61">
        <f>Ulcinj!G48</f>
        <v>40948</v>
      </c>
      <c r="H7" s="97">
        <f>Ulcinj!$I$48</f>
        <v>4767.74</v>
      </c>
    </row>
    <row r="8" spans="1:15" ht="20.100000000000001" customHeight="1" x14ac:dyDescent="0.25">
      <c r="A8" s="95">
        <v>2</v>
      </c>
      <c r="B8" s="96" t="s">
        <v>12</v>
      </c>
      <c r="C8" s="61">
        <v>53</v>
      </c>
      <c r="D8" s="61">
        <f>Podgorica!D59</f>
        <v>106221</v>
      </c>
      <c r="E8" s="61">
        <f>Podgorica!E59</f>
        <v>21733</v>
      </c>
      <c r="F8" s="61">
        <f>Podgorica!F59</f>
        <v>98372</v>
      </c>
      <c r="G8" s="61">
        <f>Podgorica!G59</f>
        <v>88163</v>
      </c>
      <c r="H8" s="48">
        <f>Podgorica!$I$59</f>
        <v>9529.57</v>
      </c>
    </row>
    <row r="9" spans="1:15" ht="20.100000000000001" customHeight="1" x14ac:dyDescent="0.25">
      <c r="A9" s="95">
        <v>3</v>
      </c>
      <c r="B9" s="96" t="s">
        <v>13</v>
      </c>
      <c r="C9" s="61">
        <v>77</v>
      </c>
      <c r="D9" s="61">
        <f>Tuzi!D83</f>
        <v>113788</v>
      </c>
      <c r="E9" s="61">
        <f>Tuzi!E83</f>
        <v>10087</v>
      </c>
      <c r="F9" s="61">
        <f>Tuzi!F83</f>
        <v>110783</v>
      </c>
      <c r="G9" s="61">
        <f>Tuzi!G83</f>
        <v>85209</v>
      </c>
      <c r="H9" s="48">
        <f>Tuzi!$I$83</f>
        <v>10289.809999999998</v>
      </c>
    </row>
    <row r="10" spans="1:15" ht="20.100000000000001" customHeight="1" x14ac:dyDescent="0.25">
      <c r="A10" s="95">
        <v>4</v>
      </c>
      <c r="B10" s="96" t="s">
        <v>32</v>
      </c>
      <c r="C10" s="61">
        <v>1</v>
      </c>
      <c r="D10" s="61">
        <v>8051</v>
      </c>
      <c r="E10" s="61">
        <v>3051</v>
      </c>
      <c r="F10" s="61">
        <f>'Kotor Pravna lica'!G7</f>
        <v>5645</v>
      </c>
      <c r="G10" s="61">
        <f>'Kotor Pravna lica'!H7</f>
        <v>2406</v>
      </c>
      <c r="H10" s="48">
        <f>'Kotor Pravna lica'!$J$7</f>
        <v>636.53</v>
      </c>
    </row>
    <row r="11" spans="1:15" ht="20.100000000000001" customHeight="1" x14ac:dyDescent="0.25">
      <c r="A11" s="95">
        <v>5</v>
      </c>
      <c r="B11" s="96" t="s">
        <v>9</v>
      </c>
      <c r="C11" s="61">
        <v>69</v>
      </c>
      <c r="D11" s="61">
        <f>Danilovgrad!D75</f>
        <v>183292</v>
      </c>
      <c r="E11" s="61">
        <f>Danilovgrad!E75</f>
        <v>50647</v>
      </c>
      <c r="F11" s="61">
        <f>Danilovgrad!F75</f>
        <v>167971</v>
      </c>
      <c r="G11" s="61">
        <f>Danilovgrad!G75</f>
        <v>153791</v>
      </c>
      <c r="H11" s="48">
        <f>Danilovgrad!$I$75</f>
        <v>16582.369999999992</v>
      </c>
    </row>
    <row r="12" spans="1:15" ht="20.100000000000001" customHeight="1" x14ac:dyDescent="0.25">
      <c r="A12" s="95">
        <v>6</v>
      </c>
      <c r="B12" s="96" t="s">
        <v>16</v>
      </c>
      <c r="C12" s="61">
        <v>1</v>
      </c>
      <c r="D12" s="78">
        <f>'Cetinje pravna lica'!D6</f>
        <v>36800</v>
      </c>
      <c r="E12" s="78">
        <f>'Cetinje pravna lica'!E6</f>
        <v>13400</v>
      </c>
      <c r="F12" s="84">
        <f>'Cetinje pravna lica'!F6</f>
        <v>18400</v>
      </c>
      <c r="G12" s="78">
        <f>'Cetinje pravna lica'!G6</f>
        <v>18400</v>
      </c>
      <c r="H12" s="48">
        <f>'Cetinje pravna lica'!$I$6</f>
        <v>1963</v>
      </c>
    </row>
    <row r="13" spans="1:15" ht="20.100000000000001" customHeight="1" x14ac:dyDescent="0.25">
      <c r="A13" s="95">
        <v>7</v>
      </c>
      <c r="B13" s="96" t="s">
        <v>14</v>
      </c>
      <c r="C13" s="61">
        <v>237</v>
      </c>
      <c r="D13" s="64">
        <f>Nikšić!D237+94678</f>
        <v>688701</v>
      </c>
      <c r="E13" s="64">
        <f>Nikšić!E237+65680</f>
        <v>241358</v>
      </c>
      <c r="F13" s="64">
        <f>Nikšić!F237+94678</f>
        <v>667599</v>
      </c>
      <c r="G13" s="64">
        <f>Nikšić!G237+44963</f>
        <v>592366</v>
      </c>
      <c r="H13" s="48">
        <f>Nikšić!$I$237+9066.5</f>
        <v>66584.259999999995</v>
      </c>
      <c r="J13" s="37"/>
      <c r="K13" s="37"/>
      <c r="L13" s="37"/>
      <c r="M13" s="37"/>
      <c r="N13" s="37"/>
      <c r="O13" s="37"/>
    </row>
    <row r="14" spans="1:15" ht="20.100000000000001" customHeight="1" x14ac:dyDescent="0.25">
      <c r="A14" s="95">
        <v>8</v>
      </c>
      <c r="B14" s="96" t="s">
        <v>19</v>
      </c>
      <c r="C14" s="61">
        <v>37</v>
      </c>
      <c r="D14" s="61">
        <f>Berane!D43</f>
        <v>31437</v>
      </c>
      <c r="E14" s="61">
        <f>Berane!E43</f>
        <v>0</v>
      </c>
      <c r="F14" s="61">
        <f>Berane!F43</f>
        <v>26652</v>
      </c>
      <c r="G14" s="61">
        <f>Berane!G43</f>
        <v>25474</v>
      </c>
      <c r="H14" s="48">
        <f>Berane!$I$43</f>
        <v>2534.48</v>
      </c>
    </row>
    <row r="15" spans="1:15" ht="20.100000000000001" customHeight="1" x14ac:dyDescent="0.25">
      <c r="A15" s="95">
        <v>9</v>
      </c>
      <c r="B15" s="96" t="s">
        <v>21</v>
      </c>
      <c r="C15" s="61">
        <v>1</v>
      </c>
      <c r="D15" s="25">
        <f>Andrijevica!D6</f>
        <v>811</v>
      </c>
      <c r="E15" s="25">
        <f>Andrijevica!E6</f>
        <v>0</v>
      </c>
      <c r="F15" s="25">
        <f>Andrijevica!F6</f>
        <v>811</v>
      </c>
      <c r="G15" s="25">
        <f>Andrijevica!G6</f>
        <v>811</v>
      </c>
      <c r="H15" s="97">
        <f>Andrijevica!$I$7</f>
        <v>78.899999999999991</v>
      </c>
    </row>
    <row r="16" spans="1:15" ht="20.100000000000001" customHeight="1" x14ac:dyDescent="0.25">
      <c r="A16" s="95">
        <v>10</v>
      </c>
      <c r="B16" s="96" t="s">
        <v>22</v>
      </c>
      <c r="C16" s="61">
        <v>35</v>
      </c>
      <c r="D16" s="99">
        <f>Rožaje!D41</f>
        <v>89032</v>
      </c>
      <c r="E16" s="99">
        <f>Rožaje!E41</f>
        <v>44120</v>
      </c>
      <c r="F16" s="99">
        <f>Rožaje!F41</f>
        <v>83169</v>
      </c>
      <c r="G16" s="99">
        <f>Rožaje!G41</f>
        <v>80231</v>
      </c>
      <c r="H16" s="48">
        <f>Rožaje!$I$41</f>
        <v>8563.58</v>
      </c>
    </row>
    <row r="17" spans="1:11" ht="20.100000000000001" customHeight="1" x14ac:dyDescent="0.25">
      <c r="A17" s="95">
        <v>11</v>
      </c>
      <c r="B17" s="96" t="s">
        <v>7</v>
      </c>
      <c r="C17" s="61">
        <v>28</v>
      </c>
      <c r="D17" s="61">
        <f>Petnjica!D34</f>
        <v>36675</v>
      </c>
      <c r="E17" s="100">
        <f>Petnjica!E34</f>
        <v>1303</v>
      </c>
      <c r="F17" s="100">
        <f>Petnjica!F34</f>
        <v>27711</v>
      </c>
      <c r="G17" s="100">
        <f>Petnjica!G34</f>
        <v>19526</v>
      </c>
      <c r="H17" s="17">
        <f>Petnjica!$I$34</f>
        <v>2395.13</v>
      </c>
    </row>
    <row r="18" spans="1:11" ht="20.100000000000001" customHeight="1" x14ac:dyDescent="0.25">
      <c r="A18" s="95">
        <v>12</v>
      </c>
      <c r="B18" s="96" t="s">
        <v>6</v>
      </c>
      <c r="C18" s="61">
        <v>153</v>
      </c>
      <c r="D18" s="61">
        <f>'Bijelo Polje'!D158</f>
        <v>195955</v>
      </c>
      <c r="E18" s="61">
        <f>'Bijelo Polje'!E158</f>
        <v>11213</v>
      </c>
      <c r="F18" s="61">
        <f>'Bijelo Polje'!F158</f>
        <v>174258</v>
      </c>
      <c r="G18" s="61">
        <f>'Bijelo Polje'!G158</f>
        <v>147323</v>
      </c>
      <c r="H18" s="48">
        <f>'Bijelo Polje'!$I$158</f>
        <v>16123.930000000004</v>
      </c>
    </row>
    <row r="19" spans="1:11" ht="20.100000000000001" customHeight="1" x14ac:dyDescent="0.25">
      <c r="A19" s="95">
        <v>13</v>
      </c>
      <c r="B19" s="96" t="s">
        <v>10</v>
      </c>
      <c r="C19" s="61">
        <v>8</v>
      </c>
      <c r="D19" s="64">
        <f>Mojkovac!D14</f>
        <v>4745</v>
      </c>
      <c r="E19" s="64">
        <f>Mojkovac!E14</f>
        <v>0</v>
      </c>
      <c r="F19" s="64">
        <f>Mojkovac!F14</f>
        <v>3662</v>
      </c>
      <c r="G19" s="64">
        <f>Mojkovac!G14</f>
        <v>3049</v>
      </c>
      <c r="H19" s="97">
        <f>Mojkovac!$I$14</f>
        <v>324.08</v>
      </c>
    </row>
    <row r="20" spans="1:11" s="85" customFormat="1" ht="20.100000000000001" customHeight="1" x14ac:dyDescent="0.25">
      <c r="A20" s="95">
        <v>14</v>
      </c>
      <c r="B20" s="96" t="s">
        <v>11</v>
      </c>
      <c r="C20" s="61">
        <v>108</v>
      </c>
      <c r="D20" s="61">
        <f>Pljevlja!D114</f>
        <v>131481</v>
      </c>
      <c r="E20" s="61">
        <f>Pljevlja!E114</f>
        <v>3826</v>
      </c>
      <c r="F20" s="61">
        <f>Pljevlja!F114</f>
        <v>120415</v>
      </c>
      <c r="G20" s="61">
        <f>Pljevlja!G114</f>
        <v>112862</v>
      </c>
      <c r="H20" s="97">
        <f>Pljevlja!$I$114</f>
        <v>11537.839999999998</v>
      </c>
      <c r="K20" s="98"/>
    </row>
    <row r="21" spans="1:11" s="85" customFormat="1" ht="20.100000000000001" customHeight="1" x14ac:dyDescent="0.25">
      <c r="A21" s="95">
        <v>15</v>
      </c>
      <c r="B21" s="96" t="s">
        <v>15</v>
      </c>
      <c r="C21" s="61">
        <v>9</v>
      </c>
      <c r="D21" s="25">
        <v>12163</v>
      </c>
      <c r="E21" s="25">
        <v>0</v>
      </c>
      <c r="F21" s="25">
        <v>11662</v>
      </c>
      <c r="G21" s="25">
        <v>9682</v>
      </c>
      <c r="H21" s="97">
        <f>Žabljak!$I$15</f>
        <v>665.80000000000007</v>
      </c>
    </row>
    <row r="22" spans="1:11" s="37" customFormat="1" ht="32.25" customHeight="1" x14ac:dyDescent="0.25">
      <c r="A22" s="199" t="s">
        <v>18</v>
      </c>
      <c r="B22" s="200"/>
      <c r="C22" s="41">
        <f t="shared" ref="C22:G22" si="0">SUM(C7:C21)</f>
        <v>859</v>
      </c>
      <c r="D22" s="42">
        <f t="shared" si="0"/>
        <v>1703828</v>
      </c>
      <c r="E22" s="41">
        <f t="shared" si="0"/>
        <v>401168</v>
      </c>
      <c r="F22" s="41">
        <f t="shared" si="0"/>
        <v>1570742</v>
      </c>
      <c r="G22" s="41">
        <f t="shared" si="0"/>
        <v>1380241</v>
      </c>
      <c r="H22" s="43">
        <f>SUM(H7:H21)</f>
        <v>152577.01999999996</v>
      </c>
    </row>
  </sheetData>
  <mergeCells count="10">
    <mergeCell ref="A2:H3"/>
    <mergeCell ref="H4:H6"/>
    <mergeCell ref="A4:A6"/>
    <mergeCell ref="B4:B6"/>
    <mergeCell ref="C4:C6"/>
    <mergeCell ref="A22:B22"/>
    <mergeCell ref="D4:D6"/>
    <mergeCell ref="E4:E6"/>
    <mergeCell ref="G4:G6"/>
    <mergeCell ref="F4:F6"/>
  </mergeCells>
  <conditionalFormatting sqref="B4:C4">
    <cfRule type="duplicateValues" dxfId="0" priority="3"/>
  </conditionalFormatting>
  <pageMargins left="0.98425196850393704" right="0.98425196850393704" top="0.98425196850393704" bottom="0.98425196850393704" header="0.51181102362204722" footer="0.51181102362204722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5"/>
  <sheetViews>
    <sheetView workbookViewId="0">
      <selection activeCell="E30" sqref="E30"/>
    </sheetView>
  </sheetViews>
  <sheetFormatPr defaultRowHeight="15" x14ac:dyDescent="0.25"/>
  <cols>
    <col min="1" max="1" width="6.42578125" style="1" customWidth="1"/>
    <col min="2" max="2" width="24.140625" customWidth="1"/>
    <col min="3" max="3" width="7.85546875" bestFit="1" customWidth="1"/>
    <col min="4" max="4" width="8.28515625" bestFit="1" customWidth="1"/>
    <col min="5" max="5" width="5.85546875" customWidth="1"/>
    <col min="6" max="6" width="5.7109375" customWidth="1"/>
    <col min="7" max="7" width="5.5703125" customWidth="1"/>
    <col min="8" max="8" width="12" bestFit="1" customWidth="1"/>
    <col min="9" max="9" width="13.28515625" customWidth="1"/>
  </cols>
  <sheetData>
    <row r="3" spans="1:9" ht="15" customHeight="1" x14ac:dyDescent="0.25">
      <c r="A3" s="194" t="s">
        <v>36</v>
      </c>
      <c r="B3" s="194"/>
      <c r="C3" s="194"/>
      <c r="D3" s="194"/>
      <c r="E3" s="194"/>
      <c r="F3" s="194"/>
      <c r="G3" s="194"/>
      <c r="H3" s="194"/>
      <c r="I3" s="194"/>
    </row>
    <row r="4" spans="1:9" ht="34.5" customHeight="1" x14ac:dyDescent="0.25">
      <c r="A4" s="194"/>
      <c r="B4" s="194"/>
      <c r="C4" s="194"/>
      <c r="D4" s="194"/>
      <c r="E4" s="194"/>
      <c r="F4" s="194"/>
      <c r="G4" s="194"/>
      <c r="H4" s="194"/>
      <c r="I4" s="194"/>
    </row>
    <row r="5" spans="1:9" ht="37.5" customHeight="1" x14ac:dyDescent="0.25">
      <c r="A5" s="62" t="s">
        <v>0</v>
      </c>
      <c r="B5" s="10" t="s">
        <v>1</v>
      </c>
      <c r="C5" s="10" t="s">
        <v>2</v>
      </c>
      <c r="D5" s="13" t="s">
        <v>3</v>
      </c>
      <c r="E5" s="13">
        <v>0.01</v>
      </c>
      <c r="F5" s="13">
        <v>0.06</v>
      </c>
      <c r="G5" s="13">
        <v>0.04</v>
      </c>
      <c r="H5" s="14" t="s">
        <v>27</v>
      </c>
      <c r="I5" s="14" t="s">
        <v>5</v>
      </c>
    </row>
    <row r="6" spans="1:9" ht="15.75" x14ac:dyDescent="0.25">
      <c r="A6" s="34">
        <v>1</v>
      </c>
      <c r="B6" s="54" t="s">
        <v>529</v>
      </c>
      <c r="C6" s="33" t="s">
        <v>15</v>
      </c>
      <c r="D6" s="34">
        <v>802</v>
      </c>
      <c r="E6" s="8">
        <v>0</v>
      </c>
      <c r="F6" s="8">
        <v>364</v>
      </c>
      <c r="G6" s="8">
        <v>364</v>
      </c>
      <c r="H6" s="47">
        <f>E6*0.01+F6*0.06+G6*0.04</f>
        <v>36.4</v>
      </c>
      <c r="I6" s="17">
        <f>H6-2.2</f>
        <v>34.199999999999996</v>
      </c>
    </row>
    <row r="7" spans="1:9" ht="15.75" x14ac:dyDescent="0.25">
      <c r="A7" s="34">
        <v>2</v>
      </c>
      <c r="B7" s="54" t="s">
        <v>530</v>
      </c>
      <c r="C7" s="33" t="s">
        <v>15</v>
      </c>
      <c r="D7" s="34">
        <v>795</v>
      </c>
      <c r="E7" s="8">
        <v>0</v>
      </c>
      <c r="F7" s="8">
        <v>795</v>
      </c>
      <c r="G7" s="8">
        <v>795</v>
      </c>
      <c r="H7" s="47">
        <f t="shared" ref="H7:H14" si="0">E7*0.01+F7*0.06+G7*0.04</f>
        <v>79.5</v>
      </c>
      <c r="I7" s="17">
        <f t="shared" ref="I7:I14" si="1">H7-2.2</f>
        <v>77.3</v>
      </c>
    </row>
    <row r="8" spans="1:9" ht="15.75" x14ac:dyDescent="0.25">
      <c r="A8" s="34">
        <v>3</v>
      </c>
      <c r="B8" s="54" t="s">
        <v>531</v>
      </c>
      <c r="C8" s="33" t="s">
        <v>15</v>
      </c>
      <c r="D8" s="34">
        <v>3025</v>
      </c>
      <c r="E8" s="8">
        <v>0</v>
      </c>
      <c r="F8" s="8">
        <v>1370</v>
      </c>
      <c r="G8" s="8">
        <v>1370</v>
      </c>
      <c r="H8" s="47">
        <f t="shared" si="0"/>
        <v>137</v>
      </c>
      <c r="I8" s="17">
        <f t="shared" si="1"/>
        <v>134.80000000000001</v>
      </c>
    </row>
    <row r="9" spans="1:9" ht="15.75" x14ac:dyDescent="0.25">
      <c r="A9" s="34">
        <v>4</v>
      </c>
      <c r="B9" s="54" t="s">
        <v>532</v>
      </c>
      <c r="C9" s="33" t="s">
        <v>15</v>
      </c>
      <c r="D9" s="34">
        <v>2075</v>
      </c>
      <c r="E9" s="8">
        <v>0</v>
      </c>
      <c r="F9" s="8">
        <v>2075</v>
      </c>
      <c r="G9" s="8">
        <v>2075</v>
      </c>
      <c r="H9" s="47">
        <f t="shared" si="0"/>
        <v>207.5</v>
      </c>
      <c r="I9" s="17">
        <f t="shared" si="1"/>
        <v>205.3</v>
      </c>
    </row>
    <row r="10" spans="1:9" ht="15.75" x14ac:dyDescent="0.25">
      <c r="A10" s="34">
        <v>5</v>
      </c>
      <c r="B10" s="54" t="s">
        <v>533</v>
      </c>
      <c r="C10" s="33" t="s">
        <v>15</v>
      </c>
      <c r="D10" s="34">
        <v>563</v>
      </c>
      <c r="E10" s="8">
        <v>0</v>
      </c>
      <c r="F10" s="8">
        <v>278</v>
      </c>
      <c r="G10" s="8">
        <v>278</v>
      </c>
      <c r="H10" s="47">
        <f t="shared" si="0"/>
        <v>27.8</v>
      </c>
      <c r="I10" s="17">
        <f t="shared" si="1"/>
        <v>25.6</v>
      </c>
    </row>
    <row r="11" spans="1:9" ht="15.75" x14ac:dyDescent="0.25">
      <c r="A11" s="34">
        <v>6</v>
      </c>
      <c r="B11" s="54" t="s">
        <v>534</v>
      </c>
      <c r="C11" s="33" t="s">
        <v>15</v>
      </c>
      <c r="D11" s="34">
        <v>482</v>
      </c>
      <c r="E11" s="8">
        <v>0</v>
      </c>
      <c r="F11" s="8">
        <v>259</v>
      </c>
      <c r="G11" s="8">
        <v>259</v>
      </c>
      <c r="H11" s="47">
        <f t="shared" si="0"/>
        <v>25.9</v>
      </c>
      <c r="I11" s="17">
        <f t="shared" si="1"/>
        <v>23.7</v>
      </c>
    </row>
    <row r="12" spans="1:9" ht="15.75" x14ac:dyDescent="0.25">
      <c r="A12" s="34">
        <v>7</v>
      </c>
      <c r="B12" s="54" t="s">
        <v>535</v>
      </c>
      <c r="C12" s="33" t="s">
        <v>15</v>
      </c>
      <c r="D12" s="34">
        <v>459</v>
      </c>
      <c r="E12" s="8">
        <v>0</v>
      </c>
      <c r="F12" s="8">
        <v>459</v>
      </c>
      <c r="G12" s="8">
        <v>459</v>
      </c>
      <c r="H12" s="47">
        <f t="shared" si="0"/>
        <v>45.9</v>
      </c>
      <c r="I12" s="17">
        <f t="shared" si="1"/>
        <v>43.699999999999996</v>
      </c>
    </row>
    <row r="13" spans="1:9" ht="15.75" x14ac:dyDescent="0.25">
      <c r="A13" s="34">
        <v>8</v>
      </c>
      <c r="B13" s="54" t="s">
        <v>536</v>
      </c>
      <c r="C13" s="33" t="s">
        <v>15</v>
      </c>
      <c r="D13" s="34">
        <v>1124</v>
      </c>
      <c r="E13" s="8">
        <v>0</v>
      </c>
      <c r="F13" s="8">
        <v>637</v>
      </c>
      <c r="G13" s="8">
        <v>637</v>
      </c>
      <c r="H13" s="47">
        <f t="shared" si="0"/>
        <v>63.7</v>
      </c>
      <c r="I13" s="17">
        <f t="shared" si="1"/>
        <v>61.5</v>
      </c>
    </row>
    <row r="14" spans="1:9" ht="15.75" x14ac:dyDescent="0.25">
      <c r="A14" s="34">
        <v>9</v>
      </c>
      <c r="B14" s="54" t="s">
        <v>537</v>
      </c>
      <c r="C14" s="33" t="s">
        <v>15</v>
      </c>
      <c r="D14" s="34">
        <v>1027</v>
      </c>
      <c r="E14" s="8">
        <v>0</v>
      </c>
      <c r="F14" s="8">
        <v>619</v>
      </c>
      <c r="G14" s="8">
        <v>619</v>
      </c>
      <c r="H14" s="47">
        <f t="shared" si="0"/>
        <v>61.900000000000006</v>
      </c>
      <c r="I14" s="17">
        <f t="shared" si="1"/>
        <v>59.7</v>
      </c>
    </row>
    <row r="15" spans="1:9" ht="33" customHeight="1" x14ac:dyDescent="0.25">
      <c r="A15" s="195" t="s">
        <v>18</v>
      </c>
      <c r="B15" s="196"/>
      <c r="C15" s="197"/>
      <c r="D15" s="51">
        <f t="shared" ref="D15:G15" si="2">SUM(D6:D14)</f>
        <v>10352</v>
      </c>
      <c r="E15" s="51">
        <f t="shared" si="2"/>
        <v>0</v>
      </c>
      <c r="F15" s="51">
        <f t="shared" si="2"/>
        <v>6856</v>
      </c>
      <c r="G15" s="51">
        <f t="shared" si="2"/>
        <v>6856</v>
      </c>
      <c r="H15" s="29">
        <f>SUM(H6:H14)</f>
        <v>685.6</v>
      </c>
      <c r="I15" s="17">
        <f>SUM(I6:I14)</f>
        <v>665.80000000000007</v>
      </c>
    </row>
  </sheetData>
  <mergeCells count="2">
    <mergeCell ref="A15:C15"/>
    <mergeCell ref="A3:I4"/>
  </mergeCells>
  <conditionalFormatting sqref="B1:B1048576">
    <cfRule type="duplicateValues" dxfId="133" priority="113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9"/>
  <sheetViews>
    <sheetView topLeftCell="A85" workbookViewId="0">
      <selection activeCell="M80" sqref="M80"/>
    </sheetView>
  </sheetViews>
  <sheetFormatPr defaultRowHeight="16.5" x14ac:dyDescent="0.3"/>
  <cols>
    <col min="1" max="1" width="6.140625" style="2" customWidth="1"/>
    <col min="2" max="2" width="30.42578125" style="40" customWidth="1"/>
    <col min="3" max="3" width="7.85546875" style="37" bestFit="1" customWidth="1"/>
    <col min="4" max="4" width="9.5703125" style="37" bestFit="1" customWidth="1"/>
    <col min="5" max="5" width="7" style="37" bestFit="1" customWidth="1"/>
    <col min="6" max="7" width="7.5703125" style="37" bestFit="1" customWidth="1"/>
    <col min="8" max="8" width="12" style="55" bestFit="1" customWidth="1"/>
    <col min="9" max="9" width="14.42578125" customWidth="1"/>
  </cols>
  <sheetData>
    <row r="2" spans="1:9" ht="16.5" customHeight="1" x14ac:dyDescent="0.25">
      <c r="A2" s="194" t="s">
        <v>37</v>
      </c>
      <c r="B2" s="194"/>
      <c r="C2" s="194"/>
      <c r="D2" s="194"/>
      <c r="E2" s="194"/>
      <c r="F2" s="194"/>
      <c r="G2" s="194"/>
      <c r="H2" s="194"/>
      <c r="I2" s="194"/>
    </row>
    <row r="3" spans="1:9" ht="27" customHeight="1" x14ac:dyDescent="0.25">
      <c r="A3" s="194"/>
      <c r="B3" s="194"/>
      <c r="C3" s="194"/>
      <c r="D3" s="194"/>
      <c r="E3" s="194"/>
      <c r="F3" s="194"/>
      <c r="G3" s="194"/>
      <c r="H3" s="194"/>
      <c r="I3" s="194"/>
    </row>
    <row r="4" spans="1:9" ht="39.75" customHeight="1" x14ac:dyDescent="0.25">
      <c r="A4" s="58" t="s">
        <v>0</v>
      </c>
      <c r="B4" s="91" t="s">
        <v>1</v>
      </c>
      <c r="C4" s="59" t="s">
        <v>2</v>
      </c>
      <c r="D4" s="58" t="s">
        <v>3</v>
      </c>
      <c r="E4" s="58">
        <v>0.01</v>
      </c>
      <c r="F4" s="58">
        <v>0.06</v>
      </c>
      <c r="G4" s="58">
        <v>0.04</v>
      </c>
      <c r="H4" s="60" t="s">
        <v>27</v>
      </c>
      <c r="I4" s="14" t="s">
        <v>5</v>
      </c>
    </row>
    <row r="5" spans="1:9" ht="15.75" x14ac:dyDescent="0.25">
      <c r="A5" s="8">
        <v>1</v>
      </c>
      <c r="B5" s="130" t="s">
        <v>54</v>
      </c>
      <c r="C5" s="36" t="s">
        <v>14</v>
      </c>
      <c r="D5" s="36">
        <v>4365</v>
      </c>
      <c r="E5" s="36">
        <v>0</v>
      </c>
      <c r="F5" s="36">
        <v>4365</v>
      </c>
      <c r="G5" s="36">
        <v>4365</v>
      </c>
      <c r="H5" s="44">
        <f t="shared" ref="H5:H67" si="0">E5*0.01+F5*0.06+G5*0.04</f>
        <v>436.5</v>
      </c>
      <c r="I5" s="17">
        <f>H5-2.2</f>
        <v>434.3</v>
      </c>
    </row>
    <row r="6" spans="1:9" ht="15.75" x14ac:dyDescent="0.25">
      <c r="A6" s="8">
        <v>2</v>
      </c>
      <c r="B6" s="130" t="s">
        <v>55</v>
      </c>
      <c r="C6" s="36" t="s">
        <v>14</v>
      </c>
      <c r="D6" s="36">
        <v>995</v>
      </c>
      <c r="E6" s="36">
        <v>0</v>
      </c>
      <c r="F6" s="36">
        <v>995</v>
      </c>
      <c r="G6" s="36">
        <v>995</v>
      </c>
      <c r="H6" s="44">
        <f t="shared" si="0"/>
        <v>99.5</v>
      </c>
      <c r="I6" s="17">
        <f t="shared" ref="I6:I63" si="1">H6-2.2</f>
        <v>97.3</v>
      </c>
    </row>
    <row r="7" spans="1:9" ht="15.75" x14ac:dyDescent="0.25">
      <c r="A7" s="8">
        <v>3</v>
      </c>
      <c r="B7" s="130" t="s">
        <v>56</v>
      </c>
      <c r="C7" s="36" t="s">
        <v>14</v>
      </c>
      <c r="D7" s="36">
        <v>1242</v>
      </c>
      <c r="E7" s="36">
        <v>0</v>
      </c>
      <c r="F7" s="36">
        <v>1242</v>
      </c>
      <c r="G7" s="36">
        <v>1242</v>
      </c>
      <c r="H7" s="44">
        <f t="shared" si="0"/>
        <v>124.19999999999999</v>
      </c>
      <c r="I7" s="17">
        <f t="shared" si="1"/>
        <v>121.99999999999999</v>
      </c>
    </row>
    <row r="8" spans="1:9" ht="15.75" x14ac:dyDescent="0.25">
      <c r="A8" s="8">
        <v>4</v>
      </c>
      <c r="B8" s="130" t="s">
        <v>57</v>
      </c>
      <c r="C8" s="36" t="s">
        <v>14</v>
      </c>
      <c r="D8" s="36">
        <v>2223</v>
      </c>
      <c r="E8" s="36">
        <v>0</v>
      </c>
      <c r="F8" s="36">
        <v>1231</v>
      </c>
      <c r="G8" s="36">
        <v>1231</v>
      </c>
      <c r="H8" s="44">
        <f t="shared" si="0"/>
        <v>123.1</v>
      </c>
      <c r="I8" s="17">
        <f t="shared" si="1"/>
        <v>120.89999999999999</v>
      </c>
    </row>
    <row r="9" spans="1:9" ht="15.75" x14ac:dyDescent="0.25">
      <c r="A9" s="8">
        <v>5</v>
      </c>
      <c r="B9" s="130" t="s">
        <v>58</v>
      </c>
      <c r="C9" s="36" t="s">
        <v>14</v>
      </c>
      <c r="D9" s="36">
        <v>6699</v>
      </c>
      <c r="E9" s="36">
        <v>1699</v>
      </c>
      <c r="F9" s="36">
        <v>6699</v>
      </c>
      <c r="G9" s="36">
        <v>6699</v>
      </c>
      <c r="H9" s="44">
        <f t="shared" si="0"/>
        <v>686.89</v>
      </c>
      <c r="I9" s="17">
        <f t="shared" si="1"/>
        <v>684.68999999999994</v>
      </c>
    </row>
    <row r="10" spans="1:9" ht="15.75" x14ac:dyDescent="0.25">
      <c r="A10" s="8">
        <v>6</v>
      </c>
      <c r="B10" s="130" t="s">
        <v>59</v>
      </c>
      <c r="C10" s="36" t="s">
        <v>14</v>
      </c>
      <c r="D10" s="36">
        <v>765</v>
      </c>
      <c r="E10" s="36">
        <v>0</v>
      </c>
      <c r="F10" s="36">
        <v>765</v>
      </c>
      <c r="G10" s="36">
        <v>765</v>
      </c>
      <c r="H10" s="44">
        <f t="shared" si="0"/>
        <v>76.5</v>
      </c>
      <c r="I10" s="17">
        <f t="shared" si="1"/>
        <v>74.3</v>
      </c>
    </row>
    <row r="11" spans="1:9" ht="15.75" x14ac:dyDescent="0.25">
      <c r="A11" s="8">
        <v>7</v>
      </c>
      <c r="B11" s="130" t="s">
        <v>60</v>
      </c>
      <c r="C11" s="36" t="s">
        <v>14</v>
      </c>
      <c r="D11" s="36">
        <v>475</v>
      </c>
      <c r="E11" s="36">
        <v>0</v>
      </c>
      <c r="F11" s="36">
        <v>475</v>
      </c>
      <c r="G11" s="36">
        <v>475</v>
      </c>
      <c r="H11" s="44">
        <f t="shared" si="0"/>
        <v>47.5</v>
      </c>
      <c r="I11" s="17">
        <f t="shared" si="1"/>
        <v>45.3</v>
      </c>
    </row>
    <row r="12" spans="1:9" ht="15.75" x14ac:dyDescent="0.25">
      <c r="A12" s="8">
        <v>8</v>
      </c>
      <c r="B12" s="130" t="s">
        <v>61</v>
      </c>
      <c r="C12" s="36" t="s">
        <v>14</v>
      </c>
      <c r="D12" s="36">
        <v>728</v>
      </c>
      <c r="E12" s="36">
        <v>0</v>
      </c>
      <c r="F12" s="36">
        <v>728</v>
      </c>
      <c r="G12" s="36">
        <v>307</v>
      </c>
      <c r="H12" s="44">
        <f t="shared" si="0"/>
        <v>55.96</v>
      </c>
      <c r="I12" s="17">
        <f t="shared" si="1"/>
        <v>53.76</v>
      </c>
    </row>
    <row r="13" spans="1:9" ht="15.75" x14ac:dyDescent="0.25">
      <c r="A13" s="8">
        <v>9</v>
      </c>
      <c r="B13" s="130" t="s">
        <v>62</v>
      </c>
      <c r="C13" s="36" t="s">
        <v>14</v>
      </c>
      <c r="D13" s="36">
        <v>511</v>
      </c>
      <c r="E13" s="36">
        <v>0</v>
      </c>
      <c r="F13" s="36">
        <v>253</v>
      </c>
      <c r="G13" s="36">
        <v>0</v>
      </c>
      <c r="H13" s="44">
        <f t="shared" si="0"/>
        <v>15.18</v>
      </c>
      <c r="I13" s="17">
        <f t="shared" si="1"/>
        <v>12.98</v>
      </c>
    </row>
    <row r="14" spans="1:9" ht="15.75" x14ac:dyDescent="0.25">
      <c r="A14" s="8">
        <v>10</v>
      </c>
      <c r="B14" s="130" t="s">
        <v>63</v>
      </c>
      <c r="C14" s="36" t="s">
        <v>14</v>
      </c>
      <c r="D14" s="36">
        <v>425</v>
      </c>
      <c r="E14" s="36">
        <v>0</v>
      </c>
      <c r="F14" s="36">
        <v>168</v>
      </c>
      <c r="G14" s="36">
        <v>168</v>
      </c>
      <c r="H14" s="44">
        <f t="shared" si="0"/>
        <v>16.8</v>
      </c>
      <c r="I14" s="17">
        <f t="shared" si="1"/>
        <v>14.600000000000001</v>
      </c>
    </row>
    <row r="15" spans="1:9" ht="15.75" x14ac:dyDescent="0.25">
      <c r="A15" s="8">
        <v>11</v>
      </c>
      <c r="B15" s="130" t="s">
        <v>64</v>
      </c>
      <c r="C15" s="36" t="s">
        <v>14</v>
      </c>
      <c r="D15" s="36">
        <v>1485</v>
      </c>
      <c r="E15" s="36">
        <v>0</v>
      </c>
      <c r="F15" s="36">
        <v>1485</v>
      </c>
      <c r="G15" s="36">
        <v>1485</v>
      </c>
      <c r="H15" s="44">
        <f t="shared" si="0"/>
        <v>148.5</v>
      </c>
      <c r="I15" s="17">
        <f t="shared" si="1"/>
        <v>146.30000000000001</v>
      </c>
    </row>
    <row r="16" spans="1:9" ht="15.75" x14ac:dyDescent="0.25">
      <c r="A16" s="8">
        <v>12</v>
      </c>
      <c r="B16" s="130" t="s">
        <v>65</v>
      </c>
      <c r="C16" s="36" t="s">
        <v>14</v>
      </c>
      <c r="D16" s="36">
        <v>1058</v>
      </c>
      <c r="E16" s="36">
        <v>0</v>
      </c>
      <c r="F16" s="36">
        <v>1058</v>
      </c>
      <c r="G16" s="36">
        <v>1058</v>
      </c>
      <c r="H16" s="44">
        <f t="shared" si="0"/>
        <v>105.8</v>
      </c>
      <c r="I16" s="17">
        <f t="shared" si="1"/>
        <v>103.6</v>
      </c>
    </row>
    <row r="17" spans="1:9" ht="15.75" x14ac:dyDescent="0.25">
      <c r="A17" s="8">
        <v>13</v>
      </c>
      <c r="B17" s="130" t="s">
        <v>66</v>
      </c>
      <c r="C17" s="36" t="s">
        <v>14</v>
      </c>
      <c r="D17" s="36">
        <v>750</v>
      </c>
      <c r="E17" s="36">
        <v>0</v>
      </c>
      <c r="F17" s="36">
        <v>750</v>
      </c>
      <c r="G17" s="36">
        <v>360</v>
      </c>
      <c r="H17" s="44">
        <f t="shared" si="0"/>
        <v>59.4</v>
      </c>
      <c r="I17" s="17">
        <f t="shared" si="1"/>
        <v>57.199999999999996</v>
      </c>
    </row>
    <row r="18" spans="1:9" ht="15.75" x14ac:dyDescent="0.25">
      <c r="A18" s="8">
        <v>14</v>
      </c>
      <c r="B18" s="130" t="s">
        <v>67</v>
      </c>
      <c r="C18" s="36" t="s">
        <v>14</v>
      </c>
      <c r="D18" s="36">
        <v>1220</v>
      </c>
      <c r="E18" s="36">
        <v>0</v>
      </c>
      <c r="F18" s="36">
        <v>1220</v>
      </c>
      <c r="G18" s="36">
        <v>1220</v>
      </c>
      <c r="H18" s="44">
        <f t="shared" si="0"/>
        <v>122</v>
      </c>
      <c r="I18" s="17">
        <f t="shared" si="1"/>
        <v>119.8</v>
      </c>
    </row>
    <row r="19" spans="1:9" ht="15.75" x14ac:dyDescent="0.25">
      <c r="A19" s="8">
        <v>15</v>
      </c>
      <c r="B19" s="130" t="s">
        <v>68</v>
      </c>
      <c r="C19" s="36" t="s">
        <v>14</v>
      </c>
      <c r="D19" s="36">
        <v>1535</v>
      </c>
      <c r="E19" s="36">
        <v>0</v>
      </c>
      <c r="F19" s="36">
        <v>1535</v>
      </c>
      <c r="G19" s="36">
        <v>1535</v>
      </c>
      <c r="H19" s="44">
        <f t="shared" si="0"/>
        <v>153.5</v>
      </c>
      <c r="I19" s="17">
        <f t="shared" si="1"/>
        <v>151.30000000000001</v>
      </c>
    </row>
    <row r="20" spans="1:9" ht="15.75" x14ac:dyDescent="0.25">
      <c r="A20" s="8">
        <v>16</v>
      </c>
      <c r="B20" s="130" t="s">
        <v>69</v>
      </c>
      <c r="C20" s="36" t="s">
        <v>14</v>
      </c>
      <c r="D20" s="36">
        <v>680</v>
      </c>
      <c r="E20" s="36">
        <v>0</v>
      </c>
      <c r="F20" s="36">
        <v>680</v>
      </c>
      <c r="G20" s="36">
        <v>680</v>
      </c>
      <c r="H20" s="44">
        <f t="shared" si="0"/>
        <v>68</v>
      </c>
      <c r="I20" s="17">
        <f t="shared" si="1"/>
        <v>65.8</v>
      </c>
    </row>
    <row r="21" spans="1:9" ht="15.75" x14ac:dyDescent="0.25">
      <c r="A21" s="8">
        <v>17</v>
      </c>
      <c r="B21" s="130" t="s">
        <v>70</v>
      </c>
      <c r="C21" s="36" t="s">
        <v>14</v>
      </c>
      <c r="D21" s="36">
        <v>720</v>
      </c>
      <c r="E21" s="36">
        <v>0</v>
      </c>
      <c r="F21" s="36">
        <v>720</v>
      </c>
      <c r="G21" s="36">
        <v>720</v>
      </c>
      <c r="H21" s="44">
        <f t="shared" si="0"/>
        <v>72</v>
      </c>
      <c r="I21" s="17">
        <f t="shared" si="1"/>
        <v>69.8</v>
      </c>
    </row>
    <row r="22" spans="1:9" ht="15.75" x14ac:dyDescent="0.25">
      <c r="A22" s="8">
        <v>18</v>
      </c>
      <c r="B22" s="130" t="s">
        <v>71</v>
      </c>
      <c r="C22" s="36" t="s">
        <v>14</v>
      </c>
      <c r="D22" s="36">
        <v>637</v>
      </c>
      <c r="E22" s="36">
        <v>0</v>
      </c>
      <c r="F22" s="36">
        <v>336</v>
      </c>
      <c r="G22" s="36">
        <v>336</v>
      </c>
      <c r="H22" s="44">
        <f t="shared" si="0"/>
        <v>33.6</v>
      </c>
      <c r="I22" s="17">
        <f t="shared" si="1"/>
        <v>31.400000000000002</v>
      </c>
    </row>
    <row r="23" spans="1:9" ht="15.75" x14ac:dyDescent="0.25">
      <c r="A23" s="8">
        <v>19</v>
      </c>
      <c r="B23" s="130" t="s">
        <v>72</v>
      </c>
      <c r="C23" s="36" t="s">
        <v>14</v>
      </c>
      <c r="D23" s="36">
        <v>455</v>
      </c>
      <c r="E23" s="36">
        <v>0</v>
      </c>
      <c r="F23" s="36">
        <v>455</v>
      </c>
      <c r="G23" s="36">
        <v>455</v>
      </c>
      <c r="H23" s="44">
        <f t="shared" si="0"/>
        <v>45.5</v>
      </c>
      <c r="I23" s="17">
        <f t="shared" si="1"/>
        <v>43.3</v>
      </c>
    </row>
    <row r="24" spans="1:9" ht="15.75" x14ac:dyDescent="0.25">
      <c r="A24" s="8">
        <v>20</v>
      </c>
      <c r="B24" s="130" t="s">
        <v>73</v>
      </c>
      <c r="C24" s="36" t="s">
        <v>14</v>
      </c>
      <c r="D24" s="36">
        <v>519</v>
      </c>
      <c r="E24" s="36">
        <v>0</v>
      </c>
      <c r="F24" s="36">
        <v>519</v>
      </c>
      <c r="G24" s="36">
        <v>519</v>
      </c>
      <c r="H24" s="44">
        <f t="shared" si="0"/>
        <v>51.900000000000006</v>
      </c>
      <c r="I24" s="17">
        <f t="shared" si="1"/>
        <v>49.7</v>
      </c>
    </row>
    <row r="25" spans="1:9" ht="15.75" x14ac:dyDescent="0.25">
      <c r="A25" s="8">
        <v>21</v>
      </c>
      <c r="B25" s="130" t="s">
        <v>74</v>
      </c>
      <c r="C25" s="36" t="s">
        <v>14</v>
      </c>
      <c r="D25" s="36">
        <v>575</v>
      </c>
      <c r="E25" s="36">
        <v>0</v>
      </c>
      <c r="F25" s="36">
        <v>575</v>
      </c>
      <c r="G25" s="36">
        <v>575</v>
      </c>
      <c r="H25" s="44">
        <f t="shared" si="0"/>
        <v>57.5</v>
      </c>
      <c r="I25" s="17">
        <f t="shared" si="1"/>
        <v>55.3</v>
      </c>
    </row>
    <row r="26" spans="1:9" ht="15.75" x14ac:dyDescent="0.25">
      <c r="A26" s="8">
        <v>22</v>
      </c>
      <c r="B26" s="130" t="s">
        <v>75</v>
      </c>
      <c r="C26" s="36" t="s">
        <v>14</v>
      </c>
      <c r="D26" s="36">
        <v>988</v>
      </c>
      <c r="E26" s="36">
        <v>0</v>
      </c>
      <c r="F26" s="36">
        <v>489</v>
      </c>
      <c r="G26" s="36">
        <v>0</v>
      </c>
      <c r="H26" s="44">
        <f t="shared" si="0"/>
        <v>29.34</v>
      </c>
      <c r="I26" s="17">
        <f t="shared" si="1"/>
        <v>27.14</v>
      </c>
    </row>
    <row r="27" spans="1:9" ht="15.75" x14ac:dyDescent="0.25">
      <c r="A27" s="8">
        <v>23</v>
      </c>
      <c r="B27" s="130" t="s">
        <v>76</v>
      </c>
      <c r="C27" s="36" t="s">
        <v>14</v>
      </c>
      <c r="D27" s="36">
        <v>1120</v>
      </c>
      <c r="E27" s="36">
        <v>0</v>
      </c>
      <c r="F27" s="36">
        <v>1120</v>
      </c>
      <c r="G27" s="36">
        <v>1120</v>
      </c>
      <c r="H27" s="44">
        <f t="shared" si="0"/>
        <v>112</v>
      </c>
      <c r="I27" s="17">
        <f t="shared" si="1"/>
        <v>109.8</v>
      </c>
    </row>
    <row r="28" spans="1:9" ht="15.75" x14ac:dyDescent="0.25">
      <c r="A28" s="8">
        <v>24</v>
      </c>
      <c r="B28" s="130" t="s">
        <v>77</v>
      </c>
      <c r="C28" s="36" t="s">
        <v>14</v>
      </c>
      <c r="D28" s="36">
        <v>1134</v>
      </c>
      <c r="E28" s="36">
        <v>0</v>
      </c>
      <c r="F28" s="36">
        <v>1134</v>
      </c>
      <c r="G28" s="36">
        <v>1134</v>
      </c>
      <c r="H28" s="44">
        <f t="shared" si="0"/>
        <v>113.39999999999999</v>
      </c>
      <c r="I28" s="17">
        <f t="shared" si="1"/>
        <v>111.19999999999999</v>
      </c>
    </row>
    <row r="29" spans="1:9" ht="15.75" x14ac:dyDescent="0.25">
      <c r="A29" s="8">
        <v>25</v>
      </c>
      <c r="B29" s="130" t="s">
        <v>78</v>
      </c>
      <c r="C29" s="36" t="s">
        <v>14</v>
      </c>
      <c r="D29" s="36">
        <v>2495</v>
      </c>
      <c r="E29" s="36">
        <v>0</v>
      </c>
      <c r="F29" s="36">
        <v>2495</v>
      </c>
      <c r="G29" s="36">
        <v>2495</v>
      </c>
      <c r="H29" s="44">
        <f t="shared" si="0"/>
        <v>249.5</v>
      </c>
      <c r="I29" s="17">
        <f t="shared" si="1"/>
        <v>247.3</v>
      </c>
    </row>
    <row r="30" spans="1:9" ht="15.75" x14ac:dyDescent="0.25">
      <c r="A30" s="8">
        <v>26</v>
      </c>
      <c r="B30" s="130" t="s">
        <v>79</v>
      </c>
      <c r="C30" s="36" t="s">
        <v>14</v>
      </c>
      <c r="D30" s="36">
        <v>460</v>
      </c>
      <c r="E30" s="36">
        <v>0</v>
      </c>
      <c r="F30" s="36">
        <v>213</v>
      </c>
      <c r="G30" s="36">
        <v>213</v>
      </c>
      <c r="H30" s="44">
        <f t="shared" si="0"/>
        <v>21.299999999999997</v>
      </c>
      <c r="I30" s="17">
        <f t="shared" si="1"/>
        <v>19.099999999999998</v>
      </c>
    </row>
    <row r="31" spans="1:9" ht="15.75" x14ac:dyDescent="0.25">
      <c r="A31" s="8">
        <v>27</v>
      </c>
      <c r="B31" s="130" t="s">
        <v>80</v>
      </c>
      <c r="C31" s="36" t="s">
        <v>14</v>
      </c>
      <c r="D31" s="36">
        <v>33607</v>
      </c>
      <c r="E31" s="36">
        <v>28607</v>
      </c>
      <c r="F31" s="36">
        <v>33607</v>
      </c>
      <c r="G31" s="36">
        <v>33607</v>
      </c>
      <c r="H31" s="44">
        <f t="shared" si="0"/>
        <v>3646.7699999999995</v>
      </c>
      <c r="I31" s="17">
        <f t="shared" si="1"/>
        <v>3644.5699999999997</v>
      </c>
    </row>
    <row r="32" spans="1:9" ht="15.75" x14ac:dyDescent="0.25">
      <c r="A32" s="8">
        <v>28</v>
      </c>
      <c r="B32" s="130" t="s">
        <v>81</v>
      </c>
      <c r="C32" s="36" t="s">
        <v>14</v>
      </c>
      <c r="D32" s="36">
        <v>6690</v>
      </c>
      <c r="E32" s="36">
        <v>1690</v>
      </c>
      <c r="F32" s="36">
        <v>6690</v>
      </c>
      <c r="G32" s="36">
        <v>6690</v>
      </c>
      <c r="H32" s="44">
        <f t="shared" si="0"/>
        <v>685.9</v>
      </c>
      <c r="I32" s="17">
        <f t="shared" si="1"/>
        <v>683.69999999999993</v>
      </c>
    </row>
    <row r="33" spans="1:9" ht="15.75" x14ac:dyDescent="0.25">
      <c r="A33" s="8">
        <v>29</v>
      </c>
      <c r="B33" s="130" t="s">
        <v>82</v>
      </c>
      <c r="C33" s="36" t="s">
        <v>14</v>
      </c>
      <c r="D33" s="36">
        <v>970</v>
      </c>
      <c r="E33" s="36">
        <v>0</v>
      </c>
      <c r="F33" s="36">
        <v>521</v>
      </c>
      <c r="G33" s="36">
        <v>521</v>
      </c>
      <c r="H33" s="44">
        <f t="shared" si="0"/>
        <v>52.099999999999994</v>
      </c>
      <c r="I33" s="17">
        <f t="shared" si="1"/>
        <v>49.899999999999991</v>
      </c>
    </row>
    <row r="34" spans="1:9" ht="15.75" x14ac:dyDescent="0.25">
      <c r="A34" s="8">
        <v>30</v>
      </c>
      <c r="B34" s="130" t="s">
        <v>83</v>
      </c>
      <c r="C34" s="36" t="s">
        <v>14</v>
      </c>
      <c r="D34" s="36">
        <v>1799</v>
      </c>
      <c r="E34" s="36">
        <v>0</v>
      </c>
      <c r="F34" s="36">
        <v>1799</v>
      </c>
      <c r="G34" s="36">
        <v>1799</v>
      </c>
      <c r="H34" s="44">
        <f t="shared" si="0"/>
        <v>179.9</v>
      </c>
      <c r="I34" s="17">
        <f t="shared" si="1"/>
        <v>177.70000000000002</v>
      </c>
    </row>
    <row r="35" spans="1:9" ht="15.75" x14ac:dyDescent="0.25">
      <c r="A35" s="8">
        <v>31</v>
      </c>
      <c r="B35" s="130" t="s">
        <v>84</v>
      </c>
      <c r="C35" s="36" t="s">
        <v>14</v>
      </c>
      <c r="D35" s="36">
        <v>785</v>
      </c>
      <c r="E35" s="36">
        <v>0</v>
      </c>
      <c r="F35" s="36">
        <v>785</v>
      </c>
      <c r="G35" s="36">
        <v>785</v>
      </c>
      <c r="H35" s="44">
        <f t="shared" si="0"/>
        <v>78.5</v>
      </c>
      <c r="I35" s="17">
        <f t="shared" si="1"/>
        <v>76.3</v>
      </c>
    </row>
    <row r="36" spans="1:9" ht="15.75" x14ac:dyDescent="0.25">
      <c r="A36" s="8">
        <v>32</v>
      </c>
      <c r="B36" s="130" t="s">
        <v>85</v>
      </c>
      <c r="C36" s="36" t="s">
        <v>14</v>
      </c>
      <c r="D36" s="36">
        <v>1828</v>
      </c>
      <c r="E36" s="36">
        <v>0</v>
      </c>
      <c r="F36" s="36">
        <v>1828</v>
      </c>
      <c r="G36" s="36">
        <v>1828</v>
      </c>
      <c r="H36" s="44">
        <f t="shared" si="0"/>
        <v>182.8</v>
      </c>
      <c r="I36" s="17">
        <f t="shared" si="1"/>
        <v>180.60000000000002</v>
      </c>
    </row>
    <row r="37" spans="1:9" ht="15.75" x14ac:dyDescent="0.25">
      <c r="A37" s="8">
        <v>33</v>
      </c>
      <c r="B37" s="130" t="s">
        <v>86</v>
      </c>
      <c r="C37" s="36" t="s">
        <v>14</v>
      </c>
      <c r="D37" s="36">
        <v>1352</v>
      </c>
      <c r="E37" s="36">
        <v>0</v>
      </c>
      <c r="F37" s="36">
        <v>1352</v>
      </c>
      <c r="G37" s="36">
        <v>1352</v>
      </c>
      <c r="H37" s="44">
        <f t="shared" si="0"/>
        <v>135.19999999999999</v>
      </c>
      <c r="I37" s="17">
        <f t="shared" si="1"/>
        <v>133</v>
      </c>
    </row>
    <row r="38" spans="1:9" ht="15.75" x14ac:dyDescent="0.25">
      <c r="A38" s="8">
        <v>34</v>
      </c>
      <c r="B38" s="130" t="s">
        <v>87</v>
      </c>
      <c r="C38" s="36" t="s">
        <v>14</v>
      </c>
      <c r="D38" s="36">
        <v>614</v>
      </c>
      <c r="E38" s="36">
        <v>0</v>
      </c>
      <c r="F38" s="36">
        <v>258</v>
      </c>
      <c r="G38" s="36">
        <v>258</v>
      </c>
      <c r="H38" s="44">
        <f t="shared" si="0"/>
        <v>25.799999999999997</v>
      </c>
      <c r="I38" s="17">
        <f t="shared" si="1"/>
        <v>23.599999999999998</v>
      </c>
    </row>
    <row r="39" spans="1:9" ht="15.75" x14ac:dyDescent="0.25">
      <c r="A39" s="8">
        <v>35</v>
      </c>
      <c r="B39" s="130" t="s">
        <v>88</v>
      </c>
      <c r="C39" s="36" t="s">
        <v>14</v>
      </c>
      <c r="D39" s="36">
        <v>970</v>
      </c>
      <c r="E39" s="36">
        <v>0</v>
      </c>
      <c r="F39" s="36">
        <v>970</v>
      </c>
      <c r="G39" s="36">
        <v>970</v>
      </c>
      <c r="H39" s="44">
        <f t="shared" si="0"/>
        <v>97</v>
      </c>
      <c r="I39" s="17">
        <f t="shared" si="1"/>
        <v>94.8</v>
      </c>
    </row>
    <row r="40" spans="1:9" ht="15.75" x14ac:dyDescent="0.25">
      <c r="A40" s="8">
        <v>36</v>
      </c>
      <c r="B40" s="130" t="s">
        <v>89</v>
      </c>
      <c r="C40" s="36" t="s">
        <v>14</v>
      </c>
      <c r="D40" s="36">
        <v>504</v>
      </c>
      <c r="E40" s="36">
        <v>0</v>
      </c>
      <c r="F40" s="36">
        <v>504</v>
      </c>
      <c r="G40" s="36">
        <v>504</v>
      </c>
      <c r="H40" s="44">
        <f t="shared" si="0"/>
        <v>50.4</v>
      </c>
      <c r="I40" s="17">
        <f t="shared" si="1"/>
        <v>48.199999999999996</v>
      </c>
    </row>
    <row r="41" spans="1:9" ht="15.75" x14ac:dyDescent="0.25">
      <c r="A41" s="8">
        <v>37</v>
      </c>
      <c r="B41" s="130" t="s">
        <v>90</v>
      </c>
      <c r="C41" s="36" t="s">
        <v>14</v>
      </c>
      <c r="D41" s="36">
        <v>478</v>
      </c>
      <c r="E41" s="36">
        <v>0</v>
      </c>
      <c r="F41" s="36">
        <v>478</v>
      </c>
      <c r="G41" s="36">
        <v>478</v>
      </c>
      <c r="H41" s="44">
        <f t="shared" si="0"/>
        <v>47.8</v>
      </c>
      <c r="I41" s="17">
        <f t="shared" si="1"/>
        <v>45.599999999999994</v>
      </c>
    </row>
    <row r="42" spans="1:9" ht="15.75" x14ac:dyDescent="0.25">
      <c r="A42" s="8">
        <v>38</v>
      </c>
      <c r="B42" s="130" t="s">
        <v>91</v>
      </c>
      <c r="C42" s="36" t="s">
        <v>14</v>
      </c>
      <c r="D42" s="36">
        <v>743</v>
      </c>
      <c r="E42" s="36">
        <v>0</v>
      </c>
      <c r="F42" s="36">
        <v>743</v>
      </c>
      <c r="G42" s="36">
        <v>743</v>
      </c>
      <c r="H42" s="44">
        <f t="shared" si="0"/>
        <v>74.3</v>
      </c>
      <c r="I42" s="17">
        <f t="shared" si="1"/>
        <v>72.099999999999994</v>
      </c>
    </row>
    <row r="43" spans="1:9" ht="15.75" x14ac:dyDescent="0.25">
      <c r="A43" s="8">
        <v>39</v>
      </c>
      <c r="B43" s="130" t="s">
        <v>92</v>
      </c>
      <c r="C43" s="36" t="s">
        <v>14</v>
      </c>
      <c r="D43" s="36">
        <v>523</v>
      </c>
      <c r="E43" s="36">
        <v>0</v>
      </c>
      <c r="F43" s="36">
        <v>523</v>
      </c>
      <c r="G43" s="36">
        <v>523</v>
      </c>
      <c r="H43" s="44">
        <f t="shared" si="0"/>
        <v>52.3</v>
      </c>
      <c r="I43" s="17">
        <f t="shared" si="1"/>
        <v>50.099999999999994</v>
      </c>
    </row>
    <row r="44" spans="1:9" ht="15.75" x14ac:dyDescent="0.25">
      <c r="A44" s="8">
        <v>40</v>
      </c>
      <c r="B44" s="130" t="s">
        <v>93</v>
      </c>
      <c r="C44" s="36" t="s">
        <v>14</v>
      </c>
      <c r="D44" s="36">
        <v>1324</v>
      </c>
      <c r="E44" s="36">
        <v>0</v>
      </c>
      <c r="F44" s="36">
        <v>1324</v>
      </c>
      <c r="G44" s="36">
        <v>1324</v>
      </c>
      <c r="H44" s="44">
        <f t="shared" si="0"/>
        <v>132.4</v>
      </c>
      <c r="I44" s="17">
        <f t="shared" si="1"/>
        <v>130.20000000000002</v>
      </c>
    </row>
    <row r="45" spans="1:9" ht="15.75" x14ac:dyDescent="0.25">
      <c r="A45" s="8">
        <v>41</v>
      </c>
      <c r="B45" s="130" t="s">
        <v>94</v>
      </c>
      <c r="C45" s="36" t="s">
        <v>14</v>
      </c>
      <c r="D45" s="36">
        <v>850</v>
      </c>
      <c r="E45" s="36">
        <v>0</v>
      </c>
      <c r="F45" s="36">
        <v>470</v>
      </c>
      <c r="G45" s="36">
        <v>470</v>
      </c>
      <c r="H45" s="44">
        <f t="shared" si="0"/>
        <v>47</v>
      </c>
      <c r="I45" s="17">
        <f t="shared" si="1"/>
        <v>44.8</v>
      </c>
    </row>
    <row r="46" spans="1:9" ht="15.75" x14ac:dyDescent="0.25">
      <c r="A46" s="8">
        <v>42</v>
      </c>
      <c r="B46" s="130" t="s">
        <v>95</v>
      </c>
      <c r="C46" s="36" t="s">
        <v>14</v>
      </c>
      <c r="D46" s="36">
        <v>473</v>
      </c>
      <c r="E46" s="36">
        <v>0</v>
      </c>
      <c r="F46" s="36">
        <v>473</v>
      </c>
      <c r="G46" s="36">
        <v>473</v>
      </c>
      <c r="H46" s="44">
        <f t="shared" si="0"/>
        <v>47.3</v>
      </c>
      <c r="I46" s="17">
        <f t="shared" si="1"/>
        <v>45.099999999999994</v>
      </c>
    </row>
    <row r="47" spans="1:9" ht="15.75" x14ac:dyDescent="0.25">
      <c r="A47" s="8">
        <v>43</v>
      </c>
      <c r="B47" s="130" t="s">
        <v>96</v>
      </c>
      <c r="C47" s="36" t="s">
        <v>14</v>
      </c>
      <c r="D47" s="36">
        <v>554</v>
      </c>
      <c r="E47" s="36">
        <v>0</v>
      </c>
      <c r="F47" s="36">
        <v>257</v>
      </c>
      <c r="G47" s="36">
        <v>257</v>
      </c>
      <c r="H47" s="44">
        <f t="shared" si="0"/>
        <v>25.7</v>
      </c>
      <c r="I47" s="17">
        <f t="shared" si="1"/>
        <v>23.5</v>
      </c>
    </row>
    <row r="48" spans="1:9" ht="15.75" x14ac:dyDescent="0.25">
      <c r="A48" s="8">
        <v>44</v>
      </c>
      <c r="B48" s="130" t="s">
        <v>97</v>
      </c>
      <c r="C48" s="36" t="s">
        <v>14</v>
      </c>
      <c r="D48" s="36">
        <v>673</v>
      </c>
      <c r="E48" s="36">
        <v>0</v>
      </c>
      <c r="F48" s="36">
        <v>673</v>
      </c>
      <c r="G48" s="36">
        <v>673</v>
      </c>
      <c r="H48" s="44">
        <f t="shared" si="0"/>
        <v>67.3</v>
      </c>
      <c r="I48" s="17">
        <f t="shared" si="1"/>
        <v>65.099999999999994</v>
      </c>
    </row>
    <row r="49" spans="1:9" ht="15.75" x14ac:dyDescent="0.25">
      <c r="A49" s="8">
        <v>45</v>
      </c>
      <c r="B49" s="130" t="s">
        <v>98</v>
      </c>
      <c r="C49" s="36" t="s">
        <v>14</v>
      </c>
      <c r="D49" s="36">
        <v>1065</v>
      </c>
      <c r="E49" s="36">
        <v>0</v>
      </c>
      <c r="F49" s="36">
        <v>1065</v>
      </c>
      <c r="G49" s="36">
        <v>1065</v>
      </c>
      <c r="H49" s="44">
        <f t="shared" si="0"/>
        <v>106.5</v>
      </c>
      <c r="I49" s="17">
        <f t="shared" si="1"/>
        <v>104.3</v>
      </c>
    </row>
    <row r="50" spans="1:9" ht="15.75" x14ac:dyDescent="0.25">
      <c r="A50" s="8">
        <v>46</v>
      </c>
      <c r="B50" s="130" t="s">
        <v>99</v>
      </c>
      <c r="C50" s="36" t="s">
        <v>14</v>
      </c>
      <c r="D50" s="36">
        <v>3184</v>
      </c>
      <c r="E50" s="36">
        <v>0</v>
      </c>
      <c r="F50" s="36">
        <v>3184</v>
      </c>
      <c r="G50" s="36">
        <v>3184</v>
      </c>
      <c r="H50" s="44">
        <f t="shared" si="0"/>
        <v>318.39999999999998</v>
      </c>
      <c r="I50" s="17">
        <f t="shared" si="1"/>
        <v>316.2</v>
      </c>
    </row>
    <row r="51" spans="1:9" ht="15.75" x14ac:dyDescent="0.25">
      <c r="A51" s="8">
        <v>47</v>
      </c>
      <c r="B51" s="130" t="s">
        <v>100</v>
      </c>
      <c r="C51" s="36" t="s">
        <v>14</v>
      </c>
      <c r="D51" s="36">
        <v>563</v>
      </c>
      <c r="E51" s="36">
        <v>0</v>
      </c>
      <c r="F51" s="36">
        <v>563</v>
      </c>
      <c r="G51" s="36">
        <v>0</v>
      </c>
      <c r="H51" s="44">
        <f t="shared" si="0"/>
        <v>33.78</v>
      </c>
      <c r="I51" s="17">
        <f t="shared" si="1"/>
        <v>31.580000000000002</v>
      </c>
    </row>
    <row r="52" spans="1:9" ht="15.75" x14ac:dyDescent="0.25">
      <c r="A52" s="8">
        <v>48</v>
      </c>
      <c r="B52" s="130" t="s">
        <v>101</v>
      </c>
      <c r="C52" s="36" t="s">
        <v>14</v>
      </c>
      <c r="D52" s="36">
        <v>1657</v>
      </c>
      <c r="E52" s="36">
        <v>0</v>
      </c>
      <c r="F52" s="36">
        <v>1657</v>
      </c>
      <c r="G52" s="36">
        <v>1657</v>
      </c>
      <c r="H52" s="44">
        <f t="shared" si="0"/>
        <v>165.7</v>
      </c>
      <c r="I52" s="17">
        <f t="shared" si="1"/>
        <v>163.5</v>
      </c>
    </row>
    <row r="53" spans="1:9" ht="15.75" x14ac:dyDescent="0.25">
      <c r="A53" s="8">
        <v>49</v>
      </c>
      <c r="B53" s="130" t="s">
        <v>102</v>
      </c>
      <c r="C53" s="36" t="s">
        <v>14</v>
      </c>
      <c r="D53" s="36">
        <v>6858</v>
      </c>
      <c r="E53" s="36">
        <v>1858</v>
      </c>
      <c r="F53" s="36">
        <v>6858</v>
      </c>
      <c r="G53" s="36">
        <v>6858</v>
      </c>
      <c r="H53" s="44">
        <f t="shared" si="0"/>
        <v>704.37999999999988</v>
      </c>
      <c r="I53" s="17">
        <f t="shared" si="1"/>
        <v>702.17999999999984</v>
      </c>
    </row>
    <row r="54" spans="1:9" ht="15.75" x14ac:dyDescent="0.25">
      <c r="A54" s="8">
        <v>50</v>
      </c>
      <c r="B54" s="130" t="s">
        <v>103</v>
      </c>
      <c r="C54" s="36" t="s">
        <v>14</v>
      </c>
      <c r="D54" s="36">
        <v>1055</v>
      </c>
      <c r="E54" s="36">
        <v>0</v>
      </c>
      <c r="F54" s="36">
        <v>475</v>
      </c>
      <c r="G54" s="36">
        <v>0</v>
      </c>
      <c r="H54" s="44">
        <f t="shared" si="0"/>
        <v>28.5</v>
      </c>
      <c r="I54" s="17">
        <f t="shared" si="1"/>
        <v>26.3</v>
      </c>
    </row>
    <row r="55" spans="1:9" ht="15.75" x14ac:dyDescent="0.25">
      <c r="A55" s="8">
        <v>51</v>
      </c>
      <c r="B55" s="130" t="s">
        <v>104</v>
      </c>
      <c r="C55" s="36" t="s">
        <v>14</v>
      </c>
      <c r="D55" s="36">
        <v>774</v>
      </c>
      <c r="E55" s="36">
        <v>0</v>
      </c>
      <c r="F55" s="36">
        <v>774</v>
      </c>
      <c r="G55" s="36">
        <v>774</v>
      </c>
      <c r="H55" s="44">
        <f t="shared" si="0"/>
        <v>77.400000000000006</v>
      </c>
      <c r="I55" s="17">
        <f t="shared" si="1"/>
        <v>75.2</v>
      </c>
    </row>
    <row r="56" spans="1:9" ht="15.75" x14ac:dyDescent="0.25">
      <c r="A56" s="8">
        <v>52</v>
      </c>
      <c r="B56" s="130" t="s">
        <v>105</v>
      </c>
      <c r="C56" s="36" t="s">
        <v>14</v>
      </c>
      <c r="D56" s="36">
        <v>6167</v>
      </c>
      <c r="E56" s="36">
        <v>1167</v>
      </c>
      <c r="F56" s="36">
        <v>6167</v>
      </c>
      <c r="G56" s="36">
        <v>6167</v>
      </c>
      <c r="H56" s="44">
        <f t="shared" si="0"/>
        <v>628.37</v>
      </c>
      <c r="I56" s="17">
        <f t="shared" si="1"/>
        <v>626.16999999999996</v>
      </c>
    </row>
    <row r="57" spans="1:9" ht="15.75" x14ac:dyDescent="0.25">
      <c r="A57" s="8">
        <v>53</v>
      </c>
      <c r="B57" s="130" t="s">
        <v>106</v>
      </c>
      <c r="C57" s="36" t="s">
        <v>14</v>
      </c>
      <c r="D57" s="36">
        <v>1925</v>
      </c>
      <c r="E57" s="36">
        <v>0</v>
      </c>
      <c r="F57" s="36">
        <v>1925</v>
      </c>
      <c r="G57" s="36">
        <v>1925</v>
      </c>
      <c r="H57" s="44">
        <f t="shared" si="0"/>
        <v>192.5</v>
      </c>
      <c r="I57" s="17">
        <f t="shared" si="1"/>
        <v>190.3</v>
      </c>
    </row>
    <row r="58" spans="1:9" ht="15.75" x14ac:dyDescent="0.25">
      <c r="A58" s="8">
        <v>54</v>
      </c>
      <c r="B58" s="130" t="s">
        <v>107</v>
      </c>
      <c r="C58" s="36" t="s">
        <v>14</v>
      </c>
      <c r="D58" s="36">
        <v>5020</v>
      </c>
      <c r="E58" s="36">
        <v>20</v>
      </c>
      <c r="F58" s="36">
        <v>5020</v>
      </c>
      <c r="G58" s="36">
        <v>5020</v>
      </c>
      <c r="H58" s="44">
        <f t="shared" si="0"/>
        <v>502.2</v>
      </c>
      <c r="I58" s="17">
        <f t="shared" si="1"/>
        <v>500</v>
      </c>
    </row>
    <row r="59" spans="1:9" ht="15.75" x14ac:dyDescent="0.25">
      <c r="A59" s="8">
        <v>55</v>
      </c>
      <c r="B59" s="130" t="s">
        <v>108</v>
      </c>
      <c r="C59" s="36" t="s">
        <v>14</v>
      </c>
      <c r="D59" s="36">
        <v>796</v>
      </c>
      <c r="E59" s="36">
        <v>0</v>
      </c>
      <c r="F59" s="36">
        <v>796</v>
      </c>
      <c r="G59" s="36">
        <v>796</v>
      </c>
      <c r="H59" s="44">
        <f t="shared" si="0"/>
        <v>79.599999999999994</v>
      </c>
      <c r="I59" s="17">
        <f t="shared" si="1"/>
        <v>77.399999999999991</v>
      </c>
    </row>
    <row r="60" spans="1:9" ht="15.75" x14ac:dyDescent="0.25">
      <c r="A60" s="8">
        <v>56</v>
      </c>
      <c r="B60" s="130" t="s">
        <v>109</v>
      </c>
      <c r="C60" s="36" t="s">
        <v>14</v>
      </c>
      <c r="D60" s="36">
        <v>18260</v>
      </c>
      <c r="E60" s="36">
        <v>13260</v>
      </c>
      <c r="F60" s="36">
        <v>18260</v>
      </c>
      <c r="G60" s="36">
        <v>18260</v>
      </c>
      <c r="H60" s="44">
        <f t="shared" si="0"/>
        <v>1958.6</v>
      </c>
      <c r="I60" s="17">
        <f t="shared" si="1"/>
        <v>1956.3999999999999</v>
      </c>
    </row>
    <row r="61" spans="1:9" ht="15.75" x14ac:dyDescent="0.25">
      <c r="A61" s="8">
        <v>57</v>
      </c>
      <c r="B61" s="130" t="s">
        <v>110</v>
      </c>
      <c r="C61" s="36" t="s">
        <v>14</v>
      </c>
      <c r="D61" s="36">
        <v>745</v>
      </c>
      <c r="E61" s="36">
        <v>0</v>
      </c>
      <c r="F61" s="36">
        <v>360</v>
      </c>
      <c r="G61" s="36">
        <v>360</v>
      </c>
      <c r="H61" s="44">
        <f t="shared" si="0"/>
        <v>36</v>
      </c>
      <c r="I61" s="17">
        <f t="shared" si="1"/>
        <v>33.799999999999997</v>
      </c>
    </row>
    <row r="62" spans="1:9" ht="15.75" x14ac:dyDescent="0.25">
      <c r="A62" s="8">
        <v>58</v>
      </c>
      <c r="B62" s="130" t="s">
        <v>111</v>
      </c>
      <c r="C62" s="36" t="s">
        <v>14</v>
      </c>
      <c r="D62" s="36">
        <v>421</v>
      </c>
      <c r="E62" s="36">
        <v>0</v>
      </c>
      <c r="F62" s="36">
        <v>421</v>
      </c>
      <c r="G62" s="36">
        <v>421</v>
      </c>
      <c r="H62" s="44">
        <f t="shared" si="0"/>
        <v>42.099999999999994</v>
      </c>
      <c r="I62" s="17">
        <f t="shared" si="1"/>
        <v>39.899999999999991</v>
      </c>
    </row>
    <row r="63" spans="1:9" ht="15.75" x14ac:dyDescent="0.25">
      <c r="A63" s="8">
        <v>59</v>
      </c>
      <c r="B63" s="130" t="s">
        <v>112</v>
      </c>
      <c r="C63" s="36" t="s">
        <v>14</v>
      </c>
      <c r="D63" s="36">
        <v>1421</v>
      </c>
      <c r="E63" s="36">
        <v>0</v>
      </c>
      <c r="F63" s="36">
        <v>1421</v>
      </c>
      <c r="G63" s="36">
        <v>1421</v>
      </c>
      <c r="H63" s="44">
        <f t="shared" si="0"/>
        <v>142.1</v>
      </c>
      <c r="I63" s="17">
        <f t="shared" si="1"/>
        <v>139.9</v>
      </c>
    </row>
    <row r="64" spans="1:9" ht="15.75" x14ac:dyDescent="0.25">
      <c r="A64" s="8">
        <v>60</v>
      </c>
      <c r="B64" s="130" t="s">
        <v>113</v>
      </c>
      <c r="C64" s="36" t="s">
        <v>14</v>
      </c>
      <c r="D64" s="36">
        <v>603</v>
      </c>
      <c r="E64" s="36">
        <v>0</v>
      </c>
      <c r="F64" s="36">
        <v>603</v>
      </c>
      <c r="G64" s="36">
        <v>603</v>
      </c>
      <c r="H64" s="44">
        <f t="shared" si="0"/>
        <v>60.3</v>
      </c>
      <c r="I64" s="17">
        <f t="shared" ref="I64:I126" si="2">H64-2.2</f>
        <v>58.099999999999994</v>
      </c>
    </row>
    <row r="65" spans="1:9" ht="15.75" x14ac:dyDescent="0.25">
      <c r="A65" s="8">
        <v>61</v>
      </c>
      <c r="B65" s="130" t="s">
        <v>114</v>
      </c>
      <c r="C65" s="36" t="s">
        <v>14</v>
      </c>
      <c r="D65" s="36">
        <v>5307</v>
      </c>
      <c r="E65" s="36">
        <v>307</v>
      </c>
      <c r="F65" s="36">
        <v>5307</v>
      </c>
      <c r="G65" s="36">
        <v>2755</v>
      </c>
      <c r="H65" s="44">
        <f t="shared" si="0"/>
        <v>431.69</v>
      </c>
      <c r="I65" s="17">
        <f t="shared" si="2"/>
        <v>429.49</v>
      </c>
    </row>
    <row r="66" spans="1:9" ht="15.75" x14ac:dyDescent="0.25">
      <c r="A66" s="8">
        <v>62</v>
      </c>
      <c r="B66" s="130" t="s">
        <v>115</v>
      </c>
      <c r="C66" s="36" t="s">
        <v>14</v>
      </c>
      <c r="D66" s="36">
        <v>815</v>
      </c>
      <c r="E66" s="36">
        <v>0</v>
      </c>
      <c r="F66" s="36">
        <v>815</v>
      </c>
      <c r="G66" s="36">
        <v>815</v>
      </c>
      <c r="H66" s="44">
        <f t="shared" si="0"/>
        <v>81.5</v>
      </c>
      <c r="I66" s="17">
        <f t="shared" si="2"/>
        <v>79.3</v>
      </c>
    </row>
    <row r="67" spans="1:9" ht="15.75" x14ac:dyDescent="0.25">
      <c r="A67" s="8">
        <v>63</v>
      </c>
      <c r="B67" s="130" t="s">
        <v>116</v>
      </c>
      <c r="C67" s="36" t="s">
        <v>14</v>
      </c>
      <c r="D67" s="36">
        <v>1835</v>
      </c>
      <c r="E67" s="36">
        <v>0</v>
      </c>
      <c r="F67" s="36">
        <v>1835</v>
      </c>
      <c r="G67" s="36">
        <v>1835</v>
      </c>
      <c r="H67" s="44">
        <f t="shared" si="0"/>
        <v>183.5</v>
      </c>
      <c r="I67" s="17">
        <f t="shared" si="2"/>
        <v>181.3</v>
      </c>
    </row>
    <row r="68" spans="1:9" ht="15.75" x14ac:dyDescent="0.25">
      <c r="A68" s="8">
        <v>64</v>
      </c>
      <c r="B68" s="130" t="s">
        <v>117</v>
      </c>
      <c r="C68" s="36" t="s">
        <v>14</v>
      </c>
      <c r="D68" s="36">
        <v>739</v>
      </c>
      <c r="E68" s="36">
        <v>0</v>
      </c>
      <c r="F68" s="36">
        <v>739</v>
      </c>
      <c r="G68" s="36">
        <v>739</v>
      </c>
      <c r="H68" s="44">
        <f t="shared" ref="H68:H131" si="3">E68*0.01+F68*0.06+G68*0.04</f>
        <v>73.900000000000006</v>
      </c>
      <c r="I68" s="17">
        <f t="shared" si="2"/>
        <v>71.7</v>
      </c>
    </row>
    <row r="69" spans="1:9" ht="15.75" x14ac:dyDescent="0.25">
      <c r="A69" s="8">
        <v>65</v>
      </c>
      <c r="B69" s="130" t="s">
        <v>118</v>
      </c>
      <c r="C69" s="36" t="s">
        <v>14</v>
      </c>
      <c r="D69" s="36">
        <v>2728</v>
      </c>
      <c r="E69" s="36">
        <v>0</v>
      </c>
      <c r="F69" s="36">
        <v>2728</v>
      </c>
      <c r="G69" s="36">
        <v>2728</v>
      </c>
      <c r="H69" s="44">
        <f t="shared" si="3"/>
        <v>272.8</v>
      </c>
      <c r="I69" s="17">
        <f t="shared" si="2"/>
        <v>270.60000000000002</v>
      </c>
    </row>
    <row r="70" spans="1:9" ht="15.75" x14ac:dyDescent="0.25">
      <c r="A70" s="8">
        <v>66</v>
      </c>
      <c r="B70" s="130" t="s">
        <v>119</v>
      </c>
      <c r="C70" s="36" t="s">
        <v>14</v>
      </c>
      <c r="D70" s="36">
        <v>1047</v>
      </c>
      <c r="E70" s="36">
        <v>0</v>
      </c>
      <c r="F70" s="36">
        <v>484</v>
      </c>
      <c r="G70" s="36">
        <v>0</v>
      </c>
      <c r="H70" s="44">
        <f t="shared" si="3"/>
        <v>29.04</v>
      </c>
      <c r="I70" s="17">
        <f t="shared" si="2"/>
        <v>26.84</v>
      </c>
    </row>
    <row r="71" spans="1:9" ht="15.75" x14ac:dyDescent="0.25">
      <c r="A71" s="8">
        <v>67</v>
      </c>
      <c r="B71" s="130" t="s">
        <v>120</v>
      </c>
      <c r="C71" s="36" t="s">
        <v>14</v>
      </c>
      <c r="D71" s="36">
        <v>468</v>
      </c>
      <c r="E71" s="36">
        <v>0</v>
      </c>
      <c r="F71" s="36">
        <v>468</v>
      </c>
      <c r="G71" s="36">
        <v>0</v>
      </c>
      <c r="H71" s="44">
        <f t="shared" si="3"/>
        <v>28.08</v>
      </c>
      <c r="I71" s="17">
        <f t="shared" si="2"/>
        <v>25.88</v>
      </c>
    </row>
    <row r="72" spans="1:9" ht="15.75" x14ac:dyDescent="0.25">
      <c r="A72" s="8">
        <v>68</v>
      </c>
      <c r="B72" s="130" t="s">
        <v>121</v>
      </c>
      <c r="C72" s="36" t="s">
        <v>14</v>
      </c>
      <c r="D72" s="36">
        <v>440</v>
      </c>
      <c r="E72" s="36">
        <v>0</v>
      </c>
      <c r="F72" s="36">
        <v>440</v>
      </c>
      <c r="G72" s="36">
        <v>440</v>
      </c>
      <c r="H72" s="44">
        <f t="shared" si="3"/>
        <v>44</v>
      </c>
      <c r="I72" s="17">
        <f t="shared" si="2"/>
        <v>41.8</v>
      </c>
    </row>
    <row r="73" spans="1:9" ht="15.75" x14ac:dyDescent="0.25">
      <c r="A73" s="8">
        <v>69</v>
      </c>
      <c r="B73" s="130" t="s">
        <v>122</v>
      </c>
      <c r="C73" s="36" t="s">
        <v>14</v>
      </c>
      <c r="D73" s="36">
        <v>990</v>
      </c>
      <c r="E73" s="36">
        <v>0</v>
      </c>
      <c r="F73" s="36">
        <v>990</v>
      </c>
      <c r="G73" s="36">
        <v>990</v>
      </c>
      <c r="H73" s="44">
        <f t="shared" si="3"/>
        <v>99</v>
      </c>
      <c r="I73" s="17">
        <f t="shared" si="2"/>
        <v>96.8</v>
      </c>
    </row>
    <row r="74" spans="1:9" ht="15.75" x14ac:dyDescent="0.25">
      <c r="A74" s="8">
        <v>70</v>
      </c>
      <c r="B74" s="130" t="s">
        <v>123</v>
      </c>
      <c r="C74" s="36" t="s">
        <v>14</v>
      </c>
      <c r="D74" s="36">
        <v>3107</v>
      </c>
      <c r="E74" s="36">
        <v>0</v>
      </c>
      <c r="F74" s="36">
        <v>3107</v>
      </c>
      <c r="G74" s="36">
        <v>3107</v>
      </c>
      <c r="H74" s="44">
        <f t="shared" si="3"/>
        <v>310.7</v>
      </c>
      <c r="I74" s="17">
        <f t="shared" si="2"/>
        <v>308.5</v>
      </c>
    </row>
    <row r="75" spans="1:9" ht="15.75" x14ac:dyDescent="0.25">
      <c r="A75" s="8">
        <v>71</v>
      </c>
      <c r="B75" s="130" t="s">
        <v>124</v>
      </c>
      <c r="C75" s="36" t="s">
        <v>14</v>
      </c>
      <c r="D75" s="36">
        <v>1401</v>
      </c>
      <c r="E75" s="36">
        <v>0</v>
      </c>
      <c r="F75" s="36">
        <v>1401</v>
      </c>
      <c r="G75" s="36">
        <v>1401</v>
      </c>
      <c r="H75" s="44">
        <f t="shared" si="3"/>
        <v>140.1</v>
      </c>
      <c r="I75" s="17">
        <f t="shared" si="2"/>
        <v>137.9</v>
      </c>
    </row>
    <row r="76" spans="1:9" ht="15.75" x14ac:dyDescent="0.25">
      <c r="A76" s="8">
        <v>72</v>
      </c>
      <c r="B76" s="130" t="s">
        <v>125</v>
      </c>
      <c r="C76" s="36" t="s">
        <v>14</v>
      </c>
      <c r="D76" s="36">
        <v>1367</v>
      </c>
      <c r="E76" s="36">
        <v>0</v>
      </c>
      <c r="F76" s="36">
        <v>1367</v>
      </c>
      <c r="G76" s="36">
        <v>1367</v>
      </c>
      <c r="H76" s="44">
        <f t="shared" si="3"/>
        <v>136.69999999999999</v>
      </c>
      <c r="I76" s="17">
        <f t="shared" si="2"/>
        <v>134.5</v>
      </c>
    </row>
    <row r="77" spans="1:9" ht="15.75" x14ac:dyDescent="0.25">
      <c r="A77" s="8">
        <v>73</v>
      </c>
      <c r="B77" s="130" t="s">
        <v>126</v>
      </c>
      <c r="C77" s="36" t="s">
        <v>14</v>
      </c>
      <c r="D77" s="36">
        <v>541</v>
      </c>
      <c r="E77" s="36">
        <v>0</v>
      </c>
      <c r="F77" s="36">
        <v>259</v>
      </c>
      <c r="G77" s="36">
        <v>0</v>
      </c>
      <c r="H77" s="44">
        <f t="shared" si="3"/>
        <v>15.54</v>
      </c>
      <c r="I77" s="17">
        <f t="shared" si="2"/>
        <v>13.34</v>
      </c>
    </row>
    <row r="78" spans="1:9" ht="15.75" x14ac:dyDescent="0.25">
      <c r="A78" s="8">
        <v>74</v>
      </c>
      <c r="B78" s="130" t="s">
        <v>127</v>
      </c>
      <c r="C78" s="36" t="s">
        <v>14</v>
      </c>
      <c r="D78" s="36">
        <v>14771</v>
      </c>
      <c r="E78" s="36">
        <v>9771</v>
      </c>
      <c r="F78" s="36">
        <v>14771</v>
      </c>
      <c r="G78" s="36">
        <v>14771</v>
      </c>
      <c r="H78" s="44">
        <f t="shared" si="3"/>
        <v>1574.81</v>
      </c>
      <c r="I78" s="17">
        <f t="shared" si="2"/>
        <v>1572.61</v>
      </c>
    </row>
    <row r="79" spans="1:9" ht="15.75" x14ac:dyDescent="0.25">
      <c r="A79" s="8">
        <v>75</v>
      </c>
      <c r="B79" s="130" t="s">
        <v>128</v>
      </c>
      <c r="C79" s="36" t="s">
        <v>14</v>
      </c>
      <c r="D79" s="36">
        <v>947</v>
      </c>
      <c r="E79" s="36">
        <v>0</v>
      </c>
      <c r="F79" s="36">
        <v>484</v>
      </c>
      <c r="G79" s="36">
        <v>0</v>
      </c>
      <c r="H79" s="44">
        <f t="shared" si="3"/>
        <v>29.04</v>
      </c>
      <c r="I79" s="17">
        <f t="shared" si="2"/>
        <v>26.84</v>
      </c>
    </row>
    <row r="80" spans="1:9" ht="15.75" x14ac:dyDescent="0.25">
      <c r="A80" s="8">
        <v>76</v>
      </c>
      <c r="B80" s="130" t="s">
        <v>129</v>
      </c>
      <c r="C80" s="36" t="s">
        <v>14</v>
      </c>
      <c r="D80" s="36">
        <v>531</v>
      </c>
      <c r="E80" s="36">
        <v>0</v>
      </c>
      <c r="F80" s="36">
        <v>312</v>
      </c>
      <c r="G80" s="36">
        <v>0</v>
      </c>
      <c r="H80" s="44">
        <f t="shared" si="3"/>
        <v>18.72</v>
      </c>
      <c r="I80" s="17">
        <f t="shared" si="2"/>
        <v>16.52</v>
      </c>
    </row>
    <row r="81" spans="1:9" ht="15.75" x14ac:dyDescent="0.25">
      <c r="A81" s="8">
        <v>77</v>
      </c>
      <c r="B81" s="130" t="s">
        <v>130</v>
      </c>
      <c r="C81" s="36" t="s">
        <v>14</v>
      </c>
      <c r="D81" s="36">
        <v>2692</v>
      </c>
      <c r="E81" s="36">
        <v>0</v>
      </c>
      <c r="F81" s="36">
        <v>2692</v>
      </c>
      <c r="G81" s="36">
        <v>2692</v>
      </c>
      <c r="H81" s="44">
        <f t="shared" si="3"/>
        <v>269.2</v>
      </c>
      <c r="I81" s="17">
        <f t="shared" si="2"/>
        <v>267</v>
      </c>
    </row>
    <row r="82" spans="1:9" ht="15.75" x14ac:dyDescent="0.25">
      <c r="A82" s="8">
        <v>78</v>
      </c>
      <c r="B82" s="130" t="s">
        <v>131</v>
      </c>
      <c r="C82" s="36" t="s">
        <v>14</v>
      </c>
      <c r="D82" s="36">
        <v>525</v>
      </c>
      <c r="E82" s="36">
        <v>0</v>
      </c>
      <c r="F82" s="36">
        <v>525</v>
      </c>
      <c r="G82" s="36">
        <v>525</v>
      </c>
      <c r="H82" s="44">
        <f t="shared" si="3"/>
        <v>52.5</v>
      </c>
      <c r="I82" s="17">
        <f t="shared" si="2"/>
        <v>50.3</v>
      </c>
    </row>
    <row r="83" spans="1:9" ht="15.75" x14ac:dyDescent="0.25">
      <c r="A83" s="8">
        <v>79</v>
      </c>
      <c r="B83" s="130" t="s">
        <v>132</v>
      </c>
      <c r="C83" s="36" t="s">
        <v>14</v>
      </c>
      <c r="D83" s="36">
        <v>1066</v>
      </c>
      <c r="E83" s="36">
        <v>0</v>
      </c>
      <c r="F83" s="36">
        <v>1066</v>
      </c>
      <c r="G83" s="36">
        <v>1066</v>
      </c>
      <c r="H83" s="44">
        <f t="shared" si="3"/>
        <v>106.6</v>
      </c>
      <c r="I83" s="17">
        <f t="shared" si="2"/>
        <v>104.39999999999999</v>
      </c>
    </row>
    <row r="84" spans="1:9" ht="15.75" x14ac:dyDescent="0.25">
      <c r="A84" s="8">
        <v>80</v>
      </c>
      <c r="B84" s="130" t="s">
        <v>133</v>
      </c>
      <c r="C84" s="36" t="s">
        <v>14</v>
      </c>
      <c r="D84" s="36">
        <v>758</v>
      </c>
      <c r="E84" s="36">
        <v>0</v>
      </c>
      <c r="F84" s="36">
        <v>758</v>
      </c>
      <c r="G84" s="36">
        <v>336</v>
      </c>
      <c r="H84" s="44">
        <f t="shared" si="3"/>
        <v>58.919999999999995</v>
      </c>
      <c r="I84" s="17">
        <f t="shared" si="2"/>
        <v>56.719999999999992</v>
      </c>
    </row>
    <row r="85" spans="1:9" ht="15.75" x14ac:dyDescent="0.25">
      <c r="A85" s="8">
        <v>81</v>
      </c>
      <c r="B85" s="130" t="s">
        <v>134</v>
      </c>
      <c r="C85" s="36" t="s">
        <v>14</v>
      </c>
      <c r="D85" s="36">
        <v>3362</v>
      </c>
      <c r="E85" s="36">
        <v>0</v>
      </c>
      <c r="F85" s="36">
        <v>3362</v>
      </c>
      <c r="G85" s="36">
        <v>3362</v>
      </c>
      <c r="H85" s="44">
        <f t="shared" si="3"/>
        <v>336.2</v>
      </c>
      <c r="I85" s="17">
        <f t="shared" si="2"/>
        <v>334</v>
      </c>
    </row>
    <row r="86" spans="1:9" ht="15.75" x14ac:dyDescent="0.25">
      <c r="A86" s="8">
        <v>82</v>
      </c>
      <c r="B86" s="130" t="s">
        <v>135</v>
      </c>
      <c r="C86" s="36" t="s">
        <v>14</v>
      </c>
      <c r="D86" s="36">
        <v>2011</v>
      </c>
      <c r="E86" s="36">
        <v>0</v>
      </c>
      <c r="F86" s="36">
        <v>2011</v>
      </c>
      <c r="G86" s="36">
        <v>2011</v>
      </c>
      <c r="H86" s="44">
        <f t="shared" si="3"/>
        <v>201.1</v>
      </c>
      <c r="I86" s="17">
        <f t="shared" si="2"/>
        <v>198.9</v>
      </c>
    </row>
    <row r="87" spans="1:9" ht="15.75" x14ac:dyDescent="0.25">
      <c r="A87" s="8">
        <v>83</v>
      </c>
      <c r="B87" s="130" t="s">
        <v>136</v>
      </c>
      <c r="C87" s="36" t="s">
        <v>14</v>
      </c>
      <c r="D87" s="36">
        <v>17968</v>
      </c>
      <c r="E87" s="36">
        <v>12968</v>
      </c>
      <c r="F87" s="36">
        <v>17968</v>
      </c>
      <c r="G87" s="36">
        <v>17968</v>
      </c>
      <c r="H87" s="44">
        <f t="shared" si="3"/>
        <v>1926.48</v>
      </c>
      <c r="I87" s="17">
        <f t="shared" si="2"/>
        <v>1924.28</v>
      </c>
    </row>
    <row r="88" spans="1:9" ht="15.75" x14ac:dyDescent="0.25">
      <c r="A88" s="8">
        <v>84</v>
      </c>
      <c r="B88" s="130" t="s">
        <v>137</v>
      </c>
      <c r="C88" s="36" t="s">
        <v>14</v>
      </c>
      <c r="D88" s="36">
        <v>2961</v>
      </c>
      <c r="E88" s="36">
        <v>0</v>
      </c>
      <c r="F88" s="36">
        <v>2961</v>
      </c>
      <c r="G88" s="36">
        <v>2961</v>
      </c>
      <c r="H88" s="44">
        <f t="shared" si="3"/>
        <v>296.10000000000002</v>
      </c>
      <c r="I88" s="17">
        <f t="shared" si="2"/>
        <v>293.90000000000003</v>
      </c>
    </row>
    <row r="89" spans="1:9" ht="15.75" x14ac:dyDescent="0.25">
      <c r="A89" s="8">
        <v>85</v>
      </c>
      <c r="B89" s="130" t="s">
        <v>138</v>
      </c>
      <c r="C89" s="36" t="s">
        <v>14</v>
      </c>
      <c r="D89" s="36">
        <v>1970</v>
      </c>
      <c r="E89" s="36">
        <v>0</v>
      </c>
      <c r="F89" s="36">
        <v>1970</v>
      </c>
      <c r="G89" s="36">
        <v>978</v>
      </c>
      <c r="H89" s="44">
        <f t="shared" si="3"/>
        <v>157.32</v>
      </c>
      <c r="I89" s="17">
        <f t="shared" si="2"/>
        <v>155.12</v>
      </c>
    </row>
    <row r="90" spans="1:9" ht="15.75" x14ac:dyDescent="0.25">
      <c r="A90" s="8">
        <v>86</v>
      </c>
      <c r="B90" s="130" t="s">
        <v>139</v>
      </c>
      <c r="C90" s="36" t="s">
        <v>14</v>
      </c>
      <c r="D90" s="36">
        <v>2041</v>
      </c>
      <c r="E90" s="36">
        <v>0</v>
      </c>
      <c r="F90" s="36">
        <v>2041</v>
      </c>
      <c r="G90" s="36">
        <v>2041</v>
      </c>
      <c r="H90" s="44">
        <f t="shared" si="3"/>
        <v>204.1</v>
      </c>
      <c r="I90" s="17">
        <f t="shared" si="2"/>
        <v>201.9</v>
      </c>
    </row>
    <row r="91" spans="1:9" ht="15.75" x14ac:dyDescent="0.25">
      <c r="A91" s="8">
        <v>87</v>
      </c>
      <c r="B91" s="130" t="s">
        <v>140</v>
      </c>
      <c r="C91" s="36" t="s">
        <v>14</v>
      </c>
      <c r="D91" s="36">
        <v>473</v>
      </c>
      <c r="E91" s="36">
        <v>0</v>
      </c>
      <c r="F91" s="36">
        <v>473</v>
      </c>
      <c r="G91" s="36">
        <v>473</v>
      </c>
      <c r="H91" s="44">
        <f t="shared" si="3"/>
        <v>47.3</v>
      </c>
      <c r="I91" s="17">
        <f t="shared" si="2"/>
        <v>45.099999999999994</v>
      </c>
    </row>
    <row r="92" spans="1:9" ht="15.75" x14ac:dyDescent="0.25">
      <c r="A92" s="8">
        <v>88</v>
      </c>
      <c r="B92" s="130" t="s">
        <v>141</v>
      </c>
      <c r="C92" s="36" t="s">
        <v>14</v>
      </c>
      <c r="D92" s="36">
        <v>652</v>
      </c>
      <c r="E92" s="36">
        <v>0</v>
      </c>
      <c r="F92" s="36">
        <v>652</v>
      </c>
      <c r="G92" s="36">
        <v>652</v>
      </c>
      <c r="H92" s="44">
        <f t="shared" si="3"/>
        <v>65.2</v>
      </c>
      <c r="I92" s="17">
        <f t="shared" si="2"/>
        <v>63</v>
      </c>
    </row>
    <row r="93" spans="1:9" ht="15.75" x14ac:dyDescent="0.25">
      <c r="A93" s="8">
        <v>89</v>
      </c>
      <c r="B93" s="130" t="s">
        <v>142</v>
      </c>
      <c r="C93" s="36" t="s">
        <v>14</v>
      </c>
      <c r="D93" s="36">
        <v>1177</v>
      </c>
      <c r="E93" s="36">
        <v>0</v>
      </c>
      <c r="F93" s="36">
        <v>1177</v>
      </c>
      <c r="G93" s="36">
        <v>1177</v>
      </c>
      <c r="H93" s="44">
        <f t="shared" si="3"/>
        <v>117.69999999999999</v>
      </c>
      <c r="I93" s="17">
        <f t="shared" si="2"/>
        <v>115.49999999999999</v>
      </c>
    </row>
    <row r="94" spans="1:9" ht="15.75" x14ac:dyDescent="0.25">
      <c r="A94" s="8">
        <v>90</v>
      </c>
      <c r="B94" s="130" t="s">
        <v>143</v>
      </c>
      <c r="C94" s="36" t="s">
        <v>14</v>
      </c>
      <c r="D94" s="36">
        <v>1388</v>
      </c>
      <c r="E94" s="36">
        <v>0</v>
      </c>
      <c r="F94" s="36">
        <v>1388</v>
      </c>
      <c r="G94" s="36">
        <v>1388</v>
      </c>
      <c r="H94" s="44">
        <f t="shared" si="3"/>
        <v>138.80000000000001</v>
      </c>
      <c r="I94" s="17">
        <f t="shared" si="2"/>
        <v>136.60000000000002</v>
      </c>
    </row>
    <row r="95" spans="1:9" ht="15.75" x14ac:dyDescent="0.25">
      <c r="A95" s="8">
        <v>91</v>
      </c>
      <c r="B95" s="130" t="s">
        <v>144</v>
      </c>
      <c r="C95" s="36" t="s">
        <v>14</v>
      </c>
      <c r="D95" s="36">
        <v>1944</v>
      </c>
      <c r="E95" s="36">
        <v>0</v>
      </c>
      <c r="F95" s="36">
        <v>1944</v>
      </c>
      <c r="G95" s="36">
        <v>1944</v>
      </c>
      <c r="H95" s="44">
        <f t="shared" si="3"/>
        <v>194.4</v>
      </c>
      <c r="I95" s="17">
        <f t="shared" si="2"/>
        <v>192.20000000000002</v>
      </c>
    </row>
    <row r="96" spans="1:9" ht="15.75" x14ac:dyDescent="0.25">
      <c r="A96" s="8">
        <v>92</v>
      </c>
      <c r="B96" s="130" t="s">
        <v>145</v>
      </c>
      <c r="C96" s="36" t="s">
        <v>14</v>
      </c>
      <c r="D96" s="36">
        <v>1150</v>
      </c>
      <c r="E96" s="36">
        <v>0</v>
      </c>
      <c r="F96" s="36">
        <v>1150</v>
      </c>
      <c r="G96" s="36">
        <v>0</v>
      </c>
      <c r="H96" s="44">
        <f t="shared" si="3"/>
        <v>69</v>
      </c>
      <c r="I96" s="17">
        <f t="shared" si="2"/>
        <v>66.8</v>
      </c>
    </row>
    <row r="97" spans="1:9" ht="15.75" x14ac:dyDescent="0.25">
      <c r="A97" s="8">
        <v>93</v>
      </c>
      <c r="B97" s="130" t="s">
        <v>146</v>
      </c>
      <c r="C97" s="36" t="s">
        <v>14</v>
      </c>
      <c r="D97" s="36">
        <v>829</v>
      </c>
      <c r="E97" s="36">
        <v>0</v>
      </c>
      <c r="F97" s="36">
        <v>380</v>
      </c>
      <c r="G97" s="36">
        <v>380</v>
      </c>
      <c r="H97" s="44">
        <f t="shared" si="3"/>
        <v>38</v>
      </c>
      <c r="I97" s="17">
        <f t="shared" si="2"/>
        <v>35.799999999999997</v>
      </c>
    </row>
    <row r="98" spans="1:9" ht="15.75" x14ac:dyDescent="0.25">
      <c r="A98" s="8">
        <v>94</v>
      </c>
      <c r="B98" s="130" t="s">
        <v>147</v>
      </c>
      <c r="C98" s="36" t="s">
        <v>14</v>
      </c>
      <c r="D98" s="36">
        <v>13910</v>
      </c>
      <c r="E98" s="36">
        <v>8910</v>
      </c>
      <c r="F98" s="36">
        <v>13910</v>
      </c>
      <c r="G98" s="36">
        <v>13910</v>
      </c>
      <c r="H98" s="44">
        <f t="shared" si="3"/>
        <v>1480.1</v>
      </c>
      <c r="I98" s="17">
        <f t="shared" si="2"/>
        <v>1477.8999999999999</v>
      </c>
    </row>
    <row r="99" spans="1:9" ht="15.75" x14ac:dyDescent="0.25">
      <c r="A99" s="8">
        <v>95</v>
      </c>
      <c r="B99" s="130" t="s">
        <v>148</v>
      </c>
      <c r="C99" s="36" t="s">
        <v>14</v>
      </c>
      <c r="D99" s="36">
        <v>831</v>
      </c>
      <c r="E99" s="36">
        <v>0</v>
      </c>
      <c r="F99" s="36">
        <v>831</v>
      </c>
      <c r="G99" s="36">
        <v>831</v>
      </c>
      <c r="H99" s="44">
        <f t="shared" si="3"/>
        <v>83.1</v>
      </c>
      <c r="I99" s="17">
        <f t="shared" si="2"/>
        <v>80.899999999999991</v>
      </c>
    </row>
    <row r="100" spans="1:9" ht="15.75" x14ac:dyDescent="0.25">
      <c r="A100" s="8">
        <v>96</v>
      </c>
      <c r="B100" s="130" t="s">
        <v>149</v>
      </c>
      <c r="C100" s="36" t="s">
        <v>14</v>
      </c>
      <c r="D100" s="36">
        <v>570</v>
      </c>
      <c r="E100" s="36">
        <v>0</v>
      </c>
      <c r="F100" s="36">
        <v>570</v>
      </c>
      <c r="G100" s="36">
        <v>275</v>
      </c>
      <c r="H100" s="44">
        <f t="shared" si="3"/>
        <v>45.199999999999996</v>
      </c>
      <c r="I100" s="17">
        <f t="shared" si="2"/>
        <v>42.999999999999993</v>
      </c>
    </row>
    <row r="101" spans="1:9" ht="15.75" x14ac:dyDescent="0.25">
      <c r="A101" s="8">
        <v>97</v>
      </c>
      <c r="B101" s="130" t="s">
        <v>150</v>
      </c>
      <c r="C101" s="36" t="s">
        <v>14</v>
      </c>
      <c r="D101" s="36">
        <v>750</v>
      </c>
      <c r="E101" s="36">
        <v>0</v>
      </c>
      <c r="F101" s="36">
        <v>750</v>
      </c>
      <c r="G101" s="36">
        <v>0</v>
      </c>
      <c r="H101" s="44">
        <f t="shared" si="3"/>
        <v>45</v>
      </c>
      <c r="I101" s="17">
        <f t="shared" si="2"/>
        <v>42.8</v>
      </c>
    </row>
    <row r="102" spans="1:9" ht="15.75" x14ac:dyDescent="0.25">
      <c r="A102" s="8">
        <v>98</v>
      </c>
      <c r="B102" s="130" t="s">
        <v>151</v>
      </c>
      <c r="C102" s="36" t="s">
        <v>14</v>
      </c>
      <c r="D102" s="36">
        <v>518</v>
      </c>
      <c r="E102" s="36">
        <v>0</v>
      </c>
      <c r="F102" s="36">
        <v>518</v>
      </c>
      <c r="G102" s="36">
        <v>518</v>
      </c>
      <c r="H102" s="44">
        <f t="shared" si="3"/>
        <v>51.8</v>
      </c>
      <c r="I102" s="17">
        <f t="shared" si="2"/>
        <v>49.599999999999994</v>
      </c>
    </row>
    <row r="103" spans="1:9" ht="15.75" x14ac:dyDescent="0.25">
      <c r="A103" s="8">
        <v>99</v>
      </c>
      <c r="B103" s="130" t="s">
        <v>152</v>
      </c>
      <c r="C103" s="36" t="s">
        <v>14</v>
      </c>
      <c r="D103" s="36">
        <v>3564</v>
      </c>
      <c r="E103" s="36">
        <v>0</v>
      </c>
      <c r="F103" s="36">
        <v>3564</v>
      </c>
      <c r="G103" s="36">
        <v>3564</v>
      </c>
      <c r="H103" s="44">
        <f t="shared" si="3"/>
        <v>356.4</v>
      </c>
      <c r="I103" s="17">
        <f t="shared" si="2"/>
        <v>354.2</v>
      </c>
    </row>
    <row r="104" spans="1:9" ht="15.75" x14ac:dyDescent="0.25">
      <c r="A104" s="8">
        <v>100</v>
      </c>
      <c r="B104" s="130" t="s">
        <v>153</v>
      </c>
      <c r="C104" s="36" t="s">
        <v>14</v>
      </c>
      <c r="D104" s="36">
        <v>1048</v>
      </c>
      <c r="E104" s="36">
        <v>0</v>
      </c>
      <c r="F104" s="36">
        <v>1048</v>
      </c>
      <c r="G104" s="36">
        <v>1048</v>
      </c>
      <c r="H104" s="44">
        <f t="shared" si="3"/>
        <v>104.8</v>
      </c>
      <c r="I104" s="17">
        <f t="shared" si="2"/>
        <v>102.6</v>
      </c>
    </row>
    <row r="105" spans="1:9" ht="15.75" x14ac:dyDescent="0.25">
      <c r="A105" s="8">
        <v>101</v>
      </c>
      <c r="B105" s="130" t="s">
        <v>154</v>
      </c>
      <c r="C105" s="36" t="s">
        <v>14</v>
      </c>
      <c r="D105" s="36">
        <v>9982</v>
      </c>
      <c r="E105" s="36">
        <v>4982</v>
      </c>
      <c r="F105" s="36">
        <v>9982</v>
      </c>
      <c r="G105" s="36">
        <v>9982</v>
      </c>
      <c r="H105" s="44">
        <f t="shared" si="3"/>
        <v>1048.02</v>
      </c>
      <c r="I105" s="17">
        <f t="shared" si="2"/>
        <v>1045.82</v>
      </c>
    </row>
    <row r="106" spans="1:9" ht="15.75" x14ac:dyDescent="0.25">
      <c r="A106" s="8">
        <v>102</v>
      </c>
      <c r="B106" s="130" t="s">
        <v>155</v>
      </c>
      <c r="C106" s="36" t="s">
        <v>14</v>
      </c>
      <c r="D106" s="36">
        <v>1866</v>
      </c>
      <c r="E106" s="36">
        <v>0</v>
      </c>
      <c r="F106" s="36">
        <v>1866</v>
      </c>
      <c r="G106" s="36">
        <v>1866</v>
      </c>
      <c r="H106" s="44">
        <f t="shared" si="3"/>
        <v>186.6</v>
      </c>
      <c r="I106" s="17">
        <f t="shared" si="2"/>
        <v>184.4</v>
      </c>
    </row>
    <row r="107" spans="1:9" ht="15.75" x14ac:dyDescent="0.25">
      <c r="A107" s="8">
        <v>103</v>
      </c>
      <c r="B107" s="130" t="s">
        <v>156</v>
      </c>
      <c r="C107" s="36" t="s">
        <v>14</v>
      </c>
      <c r="D107" s="36">
        <v>485</v>
      </c>
      <c r="E107" s="36">
        <v>0</v>
      </c>
      <c r="F107" s="36">
        <v>485</v>
      </c>
      <c r="G107" s="36">
        <v>485</v>
      </c>
      <c r="H107" s="44">
        <f t="shared" si="3"/>
        <v>48.5</v>
      </c>
      <c r="I107" s="17">
        <f t="shared" si="2"/>
        <v>46.3</v>
      </c>
    </row>
    <row r="108" spans="1:9" ht="15.75" x14ac:dyDescent="0.25">
      <c r="A108" s="8">
        <v>104</v>
      </c>
      <c r="B108" s="130" t="s">
        <v>157</v>
      </c>
      <c r="C108" s="36" t="s">
        <v>14</v>
      </c>
      <c r="D108" s="36">
        <v>581</v>
      </c>
      <c r="E108" s="36">
        <v>0</v>
      </c>
      <c r="F108" s="36">
        <v>581</v>
      </c>
      <c r="G108" s="36">
        <v>0</v>
      </c>
      <c r="H108" s="44">
        <f t="shared" si="3"/>
        <v>34.86</v>
      </c>
      <c r="I108" s="17">
        <f t="shared" si="2"/>
        <v>32.659999999999997</v>
      </c>
    </row>
    <row r="109" spans="1:9" ht="15.75" x14ac:dyDescent="0.25">
      <c r="A109" s="8">
        <v>105</v>
      </c>
      <c r="B109" s="130" t="s">
        <v>158</v>
      </c>
      <c r="C109" s="36" t="s">
        <v>14</v>
      </c>
      <c r="D109" s="36">
        <v>5003</v>
      </c>
      <c r="E109" s="36">
        <v>3</v>
      </c>
      <c r="F109" s="36">
        <v>2411</v>
      </c>
      <c r="G109" s="36">
        <v>2411</v>
      </c>
      <c r="H109" s="44">
        <f t="shared" si="3"/>
        <v>241.13</v>
      </c>
      <c r="I109" s="17">
        <f t="shared" si="2"/>
        <v>238.93</v>
      </c>
    </row>
    <row r="110" spans="1:9" ht="15.75" x14ac:dyDescent="0.25">
      <c r="A110" s="8">
        <v>106</v>
      </c>
      <c r="B110" s="130" t="s">
        <v>159</v>
      </c>
      <c r="C110" s="36" t="s">
        <v>14</v>
      </c>
      <c r="D110" s="36">
        <v>929</v>
      </c>
      <c r="E110" s="36">
        <v>0</v>
      </c>
      <c r="F110" s="36">
        <v>929</v>
      </c>
      <c r="G110" s="36">
        <v>929</v>
      </c>
      <c r="H110" s="44">
        <f t="shared" si="3"/>
        <v>92.9</v>
      </c>
      <c r="I110" s="17">
        <f t="shared" si="2"/>
        <v>90.7</v>
      </c>
    </row>
    <row r="111" spans="1:9" ht="15.75" x14ac:dyDescent="0.25">
      <c r="A111" s="8">
        <v>107</v>
      </c>
      <c r="B111" s="130" t="s">
        <v>160</v>
      </c>
      <c r="C111" s="36" t="s">
        <v>14</v>
      </c>
      <c r="D111" s="36">
        <v>658</v>
      </c>
      <c r="E111" s="36">
        <v>0</v>
      </c>
      <c r="F111" s="36">
        <v>658</v>
      </c>
      <c r="G111" s="36">
        <v>658</v>
      </c>
      <c r="H111" s="44">
        <f t="shared" si="3"/>
        <v>65.8</v>
      </c>
      <c r="I111" s="17">
        <f t="shared" si="2"/>
        <v>63.599999999999994</v>
      </c>
    </row>
    <row r="112" spans="1:9" ht="15.75" x14ac:dyDescent="0.25">
      <c r="A112" s="8">
        <v>108</v>
      </c>
      <c r="B112" s="130" t="s">
        <v>161</v>
      </c>
      <c r="C112" s="36" t="s">
        <v>14</v>
      </c>
      <c r="D112" s="36">
        <v>2800</v>
      </c>
      <c r="E112" s="36">
        <v>0</v>
      </c>
      <c r="F112" s="36">
        <v>2800</v>
      </c>
      <c r="G112" s="36">
        <v>2800</v>
      </c>
      <c r="H112" s="44">
        <f t="shared" si="3"/>
        <v>280</v>
      </c>
      <c r="I112" s="17">
        <f t="shared" si="2"/>
        <v>277.8</v>
      </c>
    </row>
    <row r="113" spans="1:9" ht="15.75" x14ac:dyDescent="0.25">
      <c r="A113" s="8">
        <v>109</v>
      </c>
      <c r="B113" s="130" t="s">
        <v>162</v>
      </c>
      <c r="C113" s="36" t="s">
        <v>14</v>
      </c>
      <c r="D113" s="36">
        <v>892</v>
      </c>
      <c r="E113" s="36">
        <v>0</v>
      </c>
      <c r="F113" s="36">
        <v>892</v>
      </c>
      <c r="G113" s="36">
        <v>422</v>
      </c>
      <c r="H113" s="44">
        <f t="shared" si="3"/>
        <v>70.399999999999991</v>
      </c>
      <c r="I113" s="17">
        <f t="shared" si="2"/>
        <v>68.199999999999989</v>
      </c>
    </row>
    <row r="114" spans="1:9" ht="15.75" x14ac:dyDescent="0.25">
      <c r="A114" s="8">
        <v>110</v>
      </c>
      <c r="B114" s="130" t="s">
        <v>163</v>
      </c>
      <c r="C114" s="36" t="s">
        <v>14</v>
      </c>
      <c r="D114" s="36">
        <v>21757</v>
      </c>
      <c r="E114" s="36">
        <v>16757</v>
      </c>
      <c r="F114" s="36">
        <v>21757</v>
      </c>
      <c r="G114" s="36">
        <v>21757</v>
      </c>
      <c r="H114" s="44">
        <f t="shared" si="3"/>
        <v>2343.2699999999995</v>
      </c>
      <c r="I114" s="17">
        <f t="shared" si="2"/>
        <v>2341.0699999999997</v>
      </c>
    </row>
    <row r="115" spans="1:9" ht="15.75" x14ac:dyDescent="0.25">
      <c r="A115" s="8">
        <v>111</v>
      </c>
      <c r="B115" s="130" t="s">
        <v>164</v>
      </c>
      <c r="C115" s="36" t="s">
        <v>14</v>
      </c>
      <c r="D115" s="36">
        <v>468</v>
      </c>
      <c r="E115" s="36">
        <v>0</v>
      </c>
      <c r="F115" s="36">
        <v>468</v>
      </c>
      <c r="G115" s="36">
        <v>468</v>
      </c>
      <c r="H115" s="44">
        <f t="shared" si="3"/>
        <v>46.8</v>
      </c>
      <c r="I115" s="17">
        <f t="shared" si="2"/>
        <v>44.599999999999994</v>
      </c>
    </row>
    <row r="116" spans="1:9" ht="15.75" x14ac:dyDescent="0.25">
      <c r="A116" s="8">
        <v>112</v>
      </c>
      <c r="B116" s="130" t="s">
        <v>165</v>
      </c>
      <c r="C116" s="36" t="s">
        <v>14</v>
      </c>
      <c r="D116" s="36">
        <v>423</v>
      </c>
      <c r="E116" s="36">
        <v>0</v>
      </c>
      <c r="F116" s="36">
        <v>423</v>
      </c>
      <c r="G116" s="36">
        <v>423</v>
      </c>
      <c r="H116" s="44">
        <f t="shared" si="3"/>
        <v>42.3</v>
      </c>
      <c r="I116" s="17">
        <f t="shared" si="2"/>
        <v>40.099999999999994</v>
      </c>
    </row>
    <row r="117" spans="1:9" ht="15.75" x14ac:dyDescent="0.25">
      <c r="A117" s="8">
        <v>113</v>
      </c>
      <c r="B117" s="130" t="s">
        <v>166</v>
      </c>
      <c r="C117" s="36" t="s">
        <v>14</v>
      </c>
      <c r="D117" s="36">
        <v>1125</v>
      </c>
      <c r="E117" s="36">
        <v>0</v>
      </c>
      <c r="F117" s="36">
        <v>1125</v>
      </c>
      <c r="G117" s="36">
        <v>1125</v>
      </c>
      <c r="H117" s="44">
        <f t="shared" si="3"/>
        <v>112.5</v>
      </c>
      <c r="I117" s="17">
        <f t="shared" si="2"/>
        <v>110.3</v>
      </c>
    </row>
    <row r="118" spans="1:9" ht="15.75" x14ac:dyDescent="0.25">
      <c r="A118" s="8">
        <v>114</v>
      </c>
      <c r="B118" s="130" t="s">
        <v>167</v>
      </c>
      <c r="C118" s="36" t="s">
        <v>14</v>
      </c>
      <c r="D118" s="36">
        <v>599</v>
      </c>
      <c r="E118" s="36">
        <v>0</v>
      </c>
      <c r="F118" s="36">
        <v>599</v>
      </c>
      <c r="G118" s="36">
        <v>599</v>
      </c>
      <c r="H118" s="44">
        <f t="shared" si="3"/>
        <v>59.9</v>
      </c>
      <c r="I118" s="17">
        <f t="shared" si="2"/>
        <v>57.699999999999996</v>
      </c>
    </row>
    <row r="119" spans="1:9" ht="15.75" x14ac:dyDescent="0.25">
      <c r="A119" s="8">
        <v>115</v>
      </c>
      <c r="B119" s="130" t="s">
        <v>168</v>
      </c>
      <c r="C119" s="36" t="s">
        <v>14</v>
      </c>
      <c r="D119" s="36">
        <v>10097</v>
      </c>
      <c r="E119" s="36">
        <v>5097</v>
      </c>
      <c r="F119" s="36">
        <v>10097</v>
      </c>
      <c r="G119" s="36">
        <v>10097</v>
      </c>
      <c r="H119" s="44">
        <f t="shared" si="3"/>
        <v>1060.67</v>
      </c>
      <c r="I119" s="17">
        <f t="shared" si="2"/>
        <v>1058.47</v>
      </c>
    </row>
    <row r="120" spans="1:9" ht="15.75" x14ac:dyDescent="0.25">
      <c r="A120" s="8">
        <v>116</v>
      </c>
      <c r="B120" s="130" t="s">
        <v>169</v>
      </c>
      <c r="C120" s="36" t="s">
        <v>14</v>
      </c>
      <c r="D120" s="36">
        <v>1432</v>
      </c>
      <c r="E120" s="36">
        <v>0</v>
      </c>
      <c r="F120" s="36">
        <v>770</v>
      </c>
      <c r="G120" s="36">
        <v>770</v>
      </c>
      <c r="H120" s="44">
        <f t="shared" si="3"/>
        <v>77</v>
      </c>
      <c r="I120" s="17">
        <f t="shared" si="2"/>
        <v>74.8</v>
      </c>
    </row>
    <row r="121" spans="1:9" ht="15.75" x14ac:dyDescent="0.25">
      <c r="A121" s="8">
        <v>117</v>
      </c>
      <c r="B121" s="130" t="s">
        <v>170</v>
      </c>
      <c r="C121" s="36" t="s">
        <v>14</v>
      </c>
      <c r="D121" s="36">
        <v>1544</v>
      </c>
      <c r="E121" s="36">
        <v>0</v>
      </c>
      <c r="F121" s="36">
        <v>1544</v>
      </c>
      <c r="G121" s="36">
        <v>1544</v>
      </c>
      <c r="H121" s="44">
        <f t="shared" si="3"/>
        <v>154.4</v>
      </c>
      <c r="I121" s="17">
        <f t="shared" si="2"/>
        <v>152.20000000000002</v>
      </c>
    </row>
    <row r="122" spans="1:9" ht="15.75" x14ac:dyDescent="0.25">
      <c r="A122" s="8">
        <v>118</v>
      </c>
      <c r="B122" s="130" t="s">
        <v>171</v>
      </c>
      <c r="C122" s="36" t="s">
        <v>14</v>
      </c>
      <c r="D122" s="36">
        <v>1593</v>
      </c>
      <c r="E122" s="36">
        <v>0</v>
      </c>
      <c r="F122" s="36">
        <v>1593</v>
      </c>
      <c r="G122" s="36">
        <v>1593</v>
      </c>
      <c r="H122" s="44">
        <f t="shared" si="3"/>
        <v>159.30000000000001</v>
      </c>
      <c r="I122" s="17">
        <f t="shared" si="2"/>
        <v>157.10000000000002</v>
      </c>
    </row>
    <row r="123" spans="1:9" ht="15.75" x14ac:dyDescent="0.25">
      <c r="A123" s="8">
        <v>119</v>
      </c>
      <c r="B123" s="130" t="s">
        <v>172</v>
      </c>
      <c r="C123" s="36" t="s">
        <v>14</v>
      </c>
      <c r="D123" s="36">
        <v>1258</v>
      </c>
      <c r="E123" s="36">
        <v>0</v>
      </c>
      <c r="F123" s="36">
        <v>1258</v>
      </c>
      <c r="G123" s="36">
        <v>1258</v>
      </c>
      <c r="H123" s="44">
        <f t="shared" si="3"/>
        <v>125.80000000000001</v>
      </c>
      <c r="I123" s="17">
        <f t="shared" si="2"/>
        <v>123.60000000000001</v>
      </c>
    </row>
    <row r="124" spans="1:9" ht="15.75" x14ac:dyDescent="0.25">
      <c r="A124" s="8">
        <v>120</v>
      </c>
      <c r="B124" s="130" t="s">
        <v>173</v>
      </c>
      <c r="C124" s="36" t="s">
        <v>14</v>
      </c>
      <c r="D124" s="36">
        <v>2021</v>
      </c>
      <c r="E124" s="36">
        <v>0</v>
      </c>
      <c r="F124" s="36">
        <v>2021</v>
      </c>
      <c r="G124" s="36">
        <v>929</v>
      </c>
      <c r="H124" s="44">
        <f t="shared" si="3"/>
        <v>158.41999999999999</v>
      </c>
      <c r="I124" s="17">
        <f t="shared" si="2"/>
        <v>156.22</v>
      </c>
    </row>
    <row r="125" spans="1:9" ht="15.75" x14ac:dyDescent="0.25">
      <c r="A125" s="8">
        <v>121</v>
      </c>
      <c r="B125" s="130" t="s">
        <v>174</v>
      </c>
      <c r="C125" s="36" t="s">
        <v>14</v>
      </c>
      <c r="D125" s="36">
        <v>2732</v>
      </c>
      <c r="E125" s="36">
        <v>0</v>
      </c>
      <c r="F125" s="36">
        <v>1367</v>
      </c>
      <c r="G125" s="36">
        <v>1367</v>
      </c>
      <c r="H125" s="44">
        <f t="shared" si="3"/>
        <v>136.69999999999999</v>
      </c>
      <c r="I125" s="17">
        <f t="shared" si="2"/>
        <v>134.5</v>
      </c>
    </row>
    <row r="126" spans="1:9" ht="15.75" x14ac:dyDescent="0.25">
      <c r="A126" s="8">
        <v>122</v>
      </c>
      <c r="B126" s="130" t="s">
        <v>175</v>
      </c>
      <c r="C126" s="36" t="s">
        <v>14</v>
      </c>
      <c r="D126" s="36">
        <v>2660</v>
      </c>
      <c r="E126" s="36">
        <v>0</v>
      </c>
      <c r="F126" s="36">
        <v>2660</v>
      </c>
      <c r="G126" s="36">
        <v>2660</v>
      </c>
      <c r="H126" s="44">
        <f t="shared" si="3"/>
        <v>266</v>
      </c>
      <c r="I126" s="17">
        <f t="shared" si="2"/>
        <v>263.8</v>
      </c>
    </row>
    <row r="127" spans="1:9" ht="15.75" x14ac:dyDescent="0.25">
      <c r="A127" s="8">
        <v>123</v>
      </c>
      <c r="B127" s="130" t="s">
        <v>176</v>
      </c>
      <c r="C127" s="36" t="s">
        <v>14</v>
      </c>
      <c r="D127" s="36">
        <v>1428</v>
      </c>
      <c r="E127" s="36">
        <v>0</v>
      </c>
      <c r="F127" s="36">
        <v>1428</v>
      </c>
      <c r="G127" s="36">
        <v>1428</v>
      </c>
      <c r="H127" s="44">
        <f t="shared" si="3"/>
        <v>142.80000000000001</v>
      </c>
      <c r="I127" s="17">
        <f t="shared" ref="I127:I184" si="4">H127-2.2</f>
        <v>140.60000000000002</v>
      </c>
    </row>
    <row r="128" spans="1:9" ht="15.75" x14ac:dyDescent="0.25">
      <c r="A128" s="8">
        <v>124</v>
      </c>
      <c r="B128" s="130" t="s">
        <v>177</v>
      </c>
      <c r="C128" s="36" t="s">
        <v>14</v>
      </c>
      <c r="D128" s="36">
        <v>409</v>
      </c>
      <c r="E128" s="36">
        <v>0</v>
      </c>
      <c r="F128" s="36">
        <v>409</v>
      </c>
      <c r="G128" s="36">
        <v>409</v>
      </c>
      <c r="H128" s="44">
        <f t="shared" si="3"/>
        <v>40.9</v>
      </c>
      <c r="I128" s="17">
        <f t="shared" si="4"/>
        <v>38.699999999999996</v>
      </c>
    </row>
    <row r="129" spans="1:9" ht="15.75" x14ac:dyDescent="0.25">
      <c r="A129" s="8">
        <v>125</v>
      </c>
      <c r="B129" s="130" t="s">
        <v>178</v>
      </c>
      <c r="C129" s="36" t="s">
        <v>14</v>
      </c>
      <c r="D129" s="36">
        <v>746</v>
      </c>
      <c r="E129" s="36">
        <v>0</v>
      </c>
      <c r="F129" s="36">
        <v>746</v>
      </c>
      <c r="G129" s="36">
        <v>369</v>
      </c>
      <c r="H129" s="44">
        <f t="shared" si="3"/>
        <v>59.519999999999996</v>
      </c>
      <c r="I129" s="17">
        <f t="shared" si="4"/>
        <v>57.319999999999993</v>
      </c>
    </row>
    <row r="130" spans="1:9" ht="15.75" x14ac:dyDescent="0.25">
      <c r="A130" s="8">
        <v>126</v>
      </c>
      <c r="B130" s="130" t="s">
        <v>179</v>
      </c>
      <c r="C130" s="36" t="s">
        <v>14</v>
      </c>
      <c r="D130" s="36">
        <v>2184</v>
      </c>
      <c r="E130" s="36">
        <v>0</v>
      </c>
      <c r="F130" s="36">
        <v>1208</v>
      </c>
      <c r="G130" s="36">
        <v>1208</v>
      </c>
      <c r="H130" s="44">
        <f t="shared" si="3"/>
        <v>120.80000000000001</v>
      </c>
      <c r="I130" s="17">
        <f t="shared" si="4"/>
        <v>118.60000000000001</v>
      </c>
    </row>
    <row r="131" spans="1:9" ht="15.75" x14ac:dyDescent="0.25">
      <c r="A131" s="8">
        <v>127</v>
      </c>
      <c r="B131" s="130" t="s">
        <v>180</v>
      </c>
      <c r="C131" s="36" t="s">
        <v>14</v>
      </c>
      <c r="D131" s="36">
        <v>491</v>
      </c>
      <c r="E131" s="36">
        <v>0</v>
      </c>
      <c r="F131" s="36">
        <v>491</v>
      </c>
      <c r="G131" s="36">
        <v>491</v>
      </c>
      <c r="H131" s="44">
        <f t="shared" si="3"/>
        <v>49.099999999999994</v>
      </c>
      <c r="I131" s="17">
        <f t="shared" si="4"/>
        <v>46.899999999999991</v>
      </c>
    </row>
    <row r="132" spans="1:9" ht="15.75" x14ac:dyDescent="0.25">
      <c r="A132" s="8">
        <v>128</v>
      </c>
      <c r="B132" s="130" t="s">
        <v>181</v>
      </c>
      <c r="C132" s="36" t="s">
        <v>14</v>
      </c>
      <c r="D132" s="36">
        <v>9720</v>
      </c>
      <c r="E132" s="36">
        <v>4720</v>
      </c>
      <c r="F132" s="36">
        <v>9720</v>
      </c>
      <c r="G132" s="36">
        <v>9720</v>
      </c>
      <c r="H132" s="44">
        <f t="shared" ref="H132:H173" si="5">E132*0.01+F132*0.06+G132*0.04</f>
        <v>1019.2</v>
      </c>
      <c r="I132" s="17">
        <f t="shared" si="4"/>
        <v>1017</v>
      </c>
    </row>
    <row r="133" spans="1:9" ht="15.75" x14ac:dyDescent="0.25">
      <c r="A133" s="8">
        <v>129</v>
      </c>
      <c r="B133" s="130" t="s">
        <v>182</v>
      </c>
      <c r="C133" s="36" t="s">
        <v>14</v>
      </c>
      <c r="D133" s="36">
        <v>9785</v>
      </c>
      <c r="E133" s="36">
        <v>4785</v>
      </c>
      <c r="F133" s="36">
        <v>9785</v>
      </c>
      <c r="G133" s="36">
        <v>9785</v>
      </c>
      <c r="H133" s="44">
        <f t="shared" si="5"/>
        <v>1026.3500000000001</v>
      </c>
      <c r="I133" s="17">
        <f t="shared" si="4"/>
        <v>1024.1500000000001</v>
      </c>
    </row>
    <row r="134" spans="1:9" ht="15.75" x14ac:dyDescent="0.25">
      <c r="A134" s="8">
        <v>130</v>
      </c>
      <c r="B134" s="130" t="s">
        <v>183</v>
      </c>
      <c r="C134" s="36" t="s">
        <v>14</v>
      </c>
      <c r="D134" s="36">
        <v>1206</v>
      </c>
      <c r="E134" s="36">
        <v>0</v>
      </c>
      <c r="F134" s="36">
        <v>1206</v>
      </c>
      <c r="G134" s="36">
        <v>1206</v>
      </c>
      <c r="H134" s="44">
        <f t="shared" si="5"/>
        <v>120.6</v>
      </c>
      <c r="I134" s="17">
        <f t="shared" si="4"/>
        <v>118.39999999999999</v>
      </c>
    </row>
    <row r="135" spans="1:9" ht="15.75" x14ac:dyDescent="0.25">
      <c r="A135" s="8">
        <v>131</v>
      </c>
      <c r="B135" s="27" t="s">
        <v>184</v>
      </c>
      <c r="C135" s="36" t="s">
        <v>14</v>
      </c>
      <c r="D135" s="28">
        <v>473</v>
      </c>
      <c r="E135" s="28">
        <v>0</v>
      </c>
      <c r="F135" s="28">
        <v>473</v>
      </c>
      <c r="G135" s="28">
        <v>0</v>
      </c>
      <c r="H135" s="44">
        <f t="shared" si="5"/>
        <v>28.38</v>
      </c>
      <c r="I135" s="17">
        <f t="shared" si="4"/>
        <v>26.18</v>
      </c>
    </row>
    <row r="136" spans="1:9" ht="15.75" x14ac:dyDescent="0.25">
      <c r="A136" s="8">
        <v>132</v>
      </c>
      <c r="B136" s="135" t="s">
        <v>361</v>
      </c>
      <c r="C136" s="26" t="s">
        <v>362</v>
      </c>
      <c r="D136" s="119">
        <v>819</v>
      </c>
      <c r="E136" s="119">
        <v>0</v>
      </c>
      <c r="F136" s="119">
        <v>819</v>
      </c>
      <c r="G136" s="120">
        <v>819</v>
      </c>
      <c r="H136" s="44">
        <f t="shared" si="5"/>
        <v>81.900000000000006</v>
      </c>
      <c r="I136" s="17">
        <f t="shared" si="4"/>
        <v>79.7</v>
      </c>
    </row>
    <row r="137" spans="1:9" ht="15.75" x14ac:dyDescent="0.25">
      <c r="A137" s="8">
        <v>133</v>
      </c>
      <c r="B137" s="7" t="s">
        <v>363</v>
      </c>
      <c r="C137" s="6" t="s">
        <v>362</v>
      </c>
      <c r="D137" s="8">
        <v>402</v>
      </c>
      <c r="E137" s="8">
        <v>0</v>
      </c>
      <c r="F137" s="8">
        <v>204</v>
      </c>
      <c r="G137" s="70">
        <v>204</v>
      </c>
      <c r="H137" s="44">
        <f t="shared" si="5"/>
        <v>20.399999999999999</v>
      </c>
      <c r="I137" s="17">
        <f t="shared" si="4"/>
        <v>18.2</v>
      </c>
    </row>
    <row r="138" spans="1:9" ht="15.75" x14ac:dyDescent="0.25">
      <c r="A138" s="8">
        <v>134</v>
      </c>
      <c r="B138" s="7" t="s">
        <v>364</v>
      </c>
      <c r="C138" s="6" t="s">
        <v>362</v>
      </c>
      <c r="D138" s="8">
        <v>1156</v>
      </c>
      <c r="E138" s="8">
        <v>0</v>
      </c>
      <c r="F138" s="8">
        <v>1156</v>
      </c>
      <c r="G138" s="70">
        <v>1156</v>
      </c>
      <c r="H138" s="44">
        <f t="shared" si="5"/>
        <v>115.6</v>
      </c>
      <c r="I138" s="17">
        <f t="shared" si="4"/>
        <v>113.39999999999999</v>
      </c>
    </row>
    <row r="139" spans="1:9" ht="15.75" x14ac:dyDescent="0.25">
      <c r="A139" s="8">
        <v>135</v>
      </c>
      <c r="B139" s="7" t="s">
        <v>365</v>
      </c>
      <c r="C139" s="6" t="s">
        <v>362</v>
      </c>
      <c r="D139" s="8">
        <v>1453</v>
      </c>
      <c r="E139" s="8">
        <v>0</v>
      </c>
      <c r="F139" s="8">
        <v>1453</v>
      </c>
      <c r="G139" s="70">
        <v>1453</v>
      </c>
      <c r="H139" s="44">
        <f t="shared" si="5"/>
        <v>145.30000000000001</v>
      </c>
      <c r="I139" s="17">
        <f t="shared" si="4"/>
        <v>143.10000000000002</v>
      </c>
    </row>
    <row r="140" spans="1:9" ht="15.75" x14ac:dyDescent="0.25">
      <c r="A140" s="8">
        <v>136</v>
      </c>
      <c r="B140" s="7" t="s">
        <v>366</v>
      </c>
      <c r="C140" s="6" t="s">
        <v>362</v>
      </c>
      <c r="D140" s="8">
        <v>1020</v>
      </c>
      <c r="E140" s="8">
        <v>0</v>
      </c>
      <c r="F140" s="8">
        <v>1020</v>
      </c>
      <c r="G140" s="70">
        <v>1020</v>
      </c>
      <c r="H140" s="44">
        <f t="shared" si="5"/>
        <v>102</v>
      </c>
      <c r="I140" s="17">
        <f t="shared" si="4"/>
        <v>99.8</v>
      </c>
    </row>
    <row r="141" spans="1:9" ht="15.75" x14ac:dyDescent="0.25">
      <c r="A141" s="8">
        <v>137</v>
      </c>
      <c r="B141" s="7" t="s">
        <v>367</v>
      </c>
      <c r="C141" s="6" t="s">
        <v>362</v>
      </c>
      <c r="D141" s="8">
        <v>867</v>
      </c>
      <c r="E141" s="8">
        <v>0</v>
      </c>
      <c r="F141" s="8">
        <v>867</v>
      </c>
      <c r="G141" s="70">
        <v>867</v>
      </c>
      <c r="H141" s="44">
        <f t="shared" si="5"/>
        <v>86.699999999999989</v>
      </c>
      <c r="I141" s="17">
        <f t="shared" si="4"/>
        <v>84.499999999999986</v>
      </c>
    </row>
    <row r="142" spans="1:9" ht="15.75" x14ac:dyDescent="0.25">
      <c r="A142" s="8">
        <v>138</v>
      </c>
      <c r="B142" s="7" t="s">
        <v>368</v>
      </c>
      <c r="C142" s="6" t="s">
        <v>362</v>
      </c>
      <c r="D142" s="8">
        <v>937</v>
      </c>
      <c r="E142" s="8">
        <v>0</v>
      </c>
      <c r="F142" s="8">
        <v>937</v>
      </c>
      <c r="G142" s="70">
        <v>937</v>
      </c>
      <c r="H142" s="44">
        <f t="shared" si="5"/>
        <v>93.7</v>
      </c>
      <c r="I142" s="17">
        <f t="shared" si="4"/>
        <v>91.5</v>
      </c>
    </row>
    <row r="143" spans="1:9" ht="15.75" x14ac:dyDescent="0.25">
      <c r="A143" s="8">
        <v>139</v>
      </c>
      <c r="B143" s="7" t="s">
        <v>369</v>
      </c>
      <c r="C143" s="6" t="s">
        <v>362</v>
      </c>
      <c r="D143" s="8">
        <v>406</v>
      </c>
      <c r="E143" s="8">
        <v>0</v>
      </c>
      <c r="F143" s="8">
        <v>406</v>
      </c>
      <c r="G143" s="70">
        <v>406</v>
      </c>
      <c r="H143" s="44">
        <f t="shared" si="5"/>
        <v>40.6</v>
      </c>
      <c r="I143" s="17">
        <f t="shared" si="4"/>
        <v>38.4</v>
      </c>
    </row>
    <row r="144" spans="1:9" ht="15.75" x14ac:dyDescent="0.25">
      <c r="A144" s="8">
        <v>140</v>
      </c>
      <c r="B144" s="7" t="s">
        <v>370</v>
      </c>
      <c r="C144" s="6" t="s">
        <v>362</v>
      </c>
      <c r="D144" s="8">
        <v>10431</v>
      </c>
      <c r="E144" s="8">
        <v>5431</v>
      </c>
      <c r="F144" s="8">
        <v>10431</v>
      </c>
      <c r="G144" s="70">
        <v>10431</v>
      </c>
      <c r="H144" s="44">
        <f t="shared" si="5"/>
        <v>1097.4100000000001</v>
      </c>
      <c r="I144" s="17">
        <f t="shared" si="4"/>
        <v>1095.21</v>
      </c>
    </row>
    <row r="145" spans="1:9" ht="15.75" x14ac:dyDescent="0.25">
      <c r="A145" s="8">
        <v>141</v>
      </c>
      <c r="B145" s="7" t="s">
        <v>371</v>
      </c>
      <c r="C145" s="6" t="s">
        <v>362</v>
      </c>
      <c r="D145" s="8">
        <v>708</v>
      </c>
      <c r="E145" s="8">
        <v>0</v>
      </c>
      <c r="F145" s="8">
        <v>708</v>
      </c>
      <c r="G145" s="70">
        <v>708</v>
      </c>
      <c r="H145" s="44">
        <f t="shared" si="5"/>
        <v>70.8</v>
      </c>
      <c r="I145" s="17">
        <f t="shared" si="4"/>
        <v>68.599999999999994</v>
      </c>
    </row>
    <row r="146" spans="1:9" ht="15.75" x14ac:dyDescent="0.25">
      <c r="A146" s="8">
        <v>142</v>
      </c>
      <c r="B146" s="7" t="s">
        <v>372</v>
      </c>
      <c r="C146" s="6" t="s">
        <v>362</v>
      </c>
      <c r="D146" s="8">
        <v>2633</v>
      </c>
      <c r="E146" s="8">
        <v>0</v>
      </c>
      <c r="F146" s="8">
        <v>2633</v>
      </c>
      <c r="G146" s="70">
        <v>2633</v>
      </c>
      <c r="H146" s="44">
        <f t="shared" si="5"/>
        <v>263.3</v>
      </c>
      <c r="I146" s="17">
        <f t="shared" si="4"/>
        <v>261.10000000000002</v>
      </c>
    </row>
    <row r="147" spans="1:9" ht="15.75" x14ac:dyDescent="0.25">
      <c r="A147" s="8">
        <v>143</v>
      </c>
      <c r="B147" s="7" t="s">
        <v>373</v>
      </c>
      <c r="C147" s="6" t="s">
        <v>362</v>
      </c>
      <c r="D147" s="8">
        <v>813</v>
      </c>
      <c r="E147" s="8">
        <v>0</v>
      </c>
      <c r="F147" s="8">
        <v>813</v>
      </c>
      <c r="G147" s="70">
        <v>445</v>
      </c>
      <c r="H147" s="44">
        <f t="shared" si="5"/>
        <v>66.58</v>
      </c>
      <c r="I147" s="17">
        <f t="shared" si="4"/>
        <v>64.38</v>
      </c>
    </row>
    <row r="148" spans="1:9" ht="15.75" x14ac:dyDescent="0.25">
      <c r="A148" s="8">
        <v>144</v>
      </c>
      <c r="B148" s="7" t="s">
        <v>374</v>
      </c>
      <c r="C148" s="6" t="s">
        <v>362</v>
      </c>
      <c r="D148" s="8">
        <v>1669</v>
      </c>
      <c r="E148" s="8">
        <v>0</v>
      </c>
      <c r="F148" s="8">
        <v>883</v>
      </c>
      <c r="G148" s="70">
        <v>883</v>
      </c>
      <c r="H148" s="44">
        <f t="shared" si="5"/>
        <v>88.3</v>
      </c>
      <c r="I148" s="17">
        <f t="shared" si="4"/>
        <v>86.1</v>
      </c>
    </row>
    <row r="149" spans="1:9" ht="15.75" x14ac:dyDescent="0.25">
      <c r="A149" s="8">
        <v>145</v>
      </c>
      <c r="B149" s="7" t="s">
        <v>375</v>
      </c>
      <c r="C149" s="6" t="s">
        <v>362</v>
      </c>
      <c r="D149" s="8">
        <v>1249</v>
      </c>
      <c r="E149" s="8">
        <v>0</v>
      </c>
      <c r="F149" s="8">
        <v>1249</v>
      </c>
      <c r="G149" s="70">
        <v>0</v>
      </c>
      <c r="H149" s="44">
        <f t="shared" si="5"/>
        <v>74.94</v>
      </c>
      <c r="I149" s="17">
        <f t="shared" si="4"/>
        <v>72.739999999999995</v>
      </c>
    </row>
    <row r="150" spans="1:9" ht="15.75" x14ac:dyDescent="0.25">
      <c r="A150" s="8">
        <v>146</v>
      </c>
      <c r="B150" s="7" t="s">
        <v>376</v>
      </c>
      <c r="C150" s="6" t="s">
        <v>362</v>
      </c>
      <c r="D150" s="8">
        <v>3208</v>
      </c>
      <c r="E150" s="8">
        <v>0</v>
      </c>
      <c r="F150" s="8">
        <v>3208</v>
      </c>
      <c r="G150" s="70">
        <v>3208</v>
      </c>
      <c r="H150" s="44">
        <f t="shared" si="5"/>
        <v>320.79999999999995</v>
      </c>
      <c r="I150" s="17">
        <f t="shared" si="4"/>
        <v>318.59999999999997</v>
      </c>
    </row>
    <row r="151" spans="1:9" ht="15.75" x14ac:dyDescent="0.25">
      <c r="A151" s="8">
        <v>147</v>
      </c>
      <c r="B151" s="7" t="s">
        <v>377</v>
      </c>
      <c r="C151" s="6" t="s">
        <v>362</v>
      </c>
      <c r="D151" s="8">
        <v>4162</v>
      </c>
      <c r="E151" s="8">
        <v>0</v>
      </c>
      <c r="F151" s="8">
        <v>4162</v>
      </c>
      <c r="G151" s="70">
        <v>4162</v>
      </c>
      <c r="H151" s="44">
        <f t="shared" si="5"/>
        <v>416.2</v>
      </c>
      <c r="I151" s="17">
        <f t="shared" si="4"/>
        <v>414</v>
      </c>
    </row>
    <row r="152" spans="1:9" ht="15.75" x14ac:dyDescent="0.25">
      <c r="A152" s="8">
        <v>148</v>
      </c>
      <c r="B152" s="7" t="s">
        <v>378</v>
      </c>
      <c r="C152" s="6" t="s">
        <v>362</v>
      </c>
      <c r="D152" s="8">
        <v>962</v>
      </c>
      <c r="E152" s="8">
        <v>0</v>
      </c>
      <c r="F152" s="8">
        <v>962</v>
      </c>
      <c r="G152" s="70">
        <v>962</v>
      </c>
      <c r="H152" s="44">
        <f t="shared" si="5"/>
        <v>96.2</v>
      </c>
      <c r="I152" s="17">
        <f t="shared" si="4"/>
        <v>94</v>
      </c>
    </row>
    <row r="153" spans="1:9" ht="15.75" x14ac:dyDescent="0.25">
      <c r="A153" s="8">
        <v>149</v>
      </c>
      <c r="B153" s="7" t="s">
        <v>379</v>
      </c>
      <c r="C153" s="6" t="s">
        <v>362</v>
      </c>
      <c r="D153" s="8">
        <v>1258</v>
      </c>
      <c r="E153" s="8">
        <v>0</v>
      </c>
      <c r="F153" s="8">
        <v>1258</v>
      </c>
      <c r="G153" s="70">
        <v>1258</v>
      </c>
      <c r="H153" s="44">
        <f t="shared" si="5"/>
        <v>125.80000000000001</v>
      </c>
      <c r="I153" s="17">
        <f t="shared" si="4"/>
        <v>123.60000000000001</v>
      </c>
    </row>
    <row r="154" spans="1:9" ht="15.75" x14ac:dyDescent="0.25">
      <c r="A154" s="8">
        <v>150</v>
      </c>
      <c r="B154" s="7" t="s">
        <v>380</v>
      </c>
      <c r="C154" s="6" t="s">
        <v>362</v>
      </c>
      <c r="D154" s="8">
        <v>1077</v>
      </c>
      <c r="E154" s="8">
        <v>0</v>
      </c>
      <c r="F154" s="8">
        <v>1077</v>
      </c>
      <c r="G154" s="70">
        <v>1077</v>
      </c>
      <c r="H154" s="44">
        <f t="shared" si="5"/>
        <v>107.7</v>
      </c>
      <c r="I154" s="17">
        <f t="shared" si="4"/>
        <v>105.5</v>
      </c>
    </row>
    <row r="155" spans="1:9" ht="15.75" x14ac:dyDescent="0.25">
      <c r="A155" s="8">
        <v>151</v>
      </c>
      <c r="B155" s="7" t="s">
        <v>381</v>
      </c>
      <c r="C155" s="6" t="s">
        <v>362</v>
      </c>
      <c r="D155" s="8">
        <v>1040</v>
      </c>
      <c r="E155" s="8">
        <v>0</v>
      </c>
      <c r="F155" s="8">
        <v>1040</v>
      </c>
      <c r="G155" s="70">
        <v>1040</v>
      </c>
      <c r="H155" s="44">
        <f t="shared" si="5"/>
        <v>104</v>
      </c>
      <c r="I155" s="17">
        <f t="shared" si="4"/>
        <v>101.8</v>
      </c>
    </row>
    <row r="156" spans="1:9" ht="15.75" x14ac:dyDescent="0.25">
      <c r="A156" s="8">
        <v>152</v>
      </c>
      <c r="B156" s="7" t="s">
        <v>382</v>
      </c>
      <c r="C156" s="6" t="s">
        <v>362</v>
      </c>
      <c r="D156" s="8">
        <v>553</v>
      </c>
      <c r="E156" s="8">
        <v>0</v>
      </c>
      <c r="F156" s="8">
        <v>553</v>
      </c>
      <c r="G156" s="70">
        <v>553</v>
      </c>
      <c r="H156" s="44">
        <f t="shared" si="5"/>
        <v>55.3</v>
      </c>
      <c r="I156" s="17">
        <f t="shared" si="4"/>
        <v>53.099999999999994</v>
      </c>
    </row>
    <row r="157" spans="1:9" ht="15.75" x14ac:dyDescent="0.25">
      <c r="A157" s="8">
        <v>153</v>
      </c>
      <c r="B157" s="7" t="s">
        <v>383</v>
      </c>
      <c r="C157" s="6" t="s">
        <v>362</v>
      </c>
      <c r="D157" s="8">
        <v>513</v>
      </c>
      <c r="E157" s="8">
        <v>0</v>
      </c>
      <c r="F157" s="8">
        <v>513</v>
      </c>
      <c r="G157" s="70">
        <v>513</v>
      </c>
      <c r="H157" s="44">
        <f t="shared" si="5"/>
        <v>51.3</v>
      </c>
      <c r="I157" s="17">
        <f t="shared" si="4"/>
        <v>49.099999999999994</v>
      </c>
    </row>
    <row r="158" spans="1:9" ht="15.75" x14ac:dyDescent="0.25">
      <c r="A158" s="8">
        <v>154</v>
      </c>
      <c r="B158" s="7" t="s">
        <v>384</v>
      </c>
      <c r="C158" s="6" t="s">
        <v>362</v>
      </c>
      <c r="D158" s="8">
        <v>614</v>
      </c>
      <c r="E158" s="8">
        <v>0</v>
      </c>
      <c r="F158" s="8">
        <v>614</v>
      </c>
      <c r="G158" s="70">
        <v>614</v>
      </c>
      <c r="H158" s="44">
        <f t="shared" si="5"/>
        <v>61.4</v>
      </c>
      <c r="I158" s="17">
        <f t="shared" si="4"/>
        <v>59.199999999999996</v>
      </c>
    </row>
    <row r="159" spans="1:9" ht="15.75" x14ac:dyDescent="0.25">
      <c r="A159" s="8">
        <v>155</v>
      </c>
      <c r="B159" s="7" t="s">
        <v>385</v>
      </c>
      <c r="C159" s="6" t="s">
        <v>362</v>
      </c>
      <c r="D159" s="8">
        <v>1080</v>
      </c>
      <c r="E159" s="8">
        <v>0</v>
      </c>
      <c r="F159" s="8">
        <v>1080</v>
      </c>
      <c r="G159" s="70">
        <v>1080</v>
      </c>
      <c r="H159" s="44">
        <f t="shared" si="5"/>
        <v>108</v>
      </c>
      <c r="I159" s="17">
        <f t="shared" si="4"/>
        <v>105.8</v>
      </c>
    </row>
    <row r="160" spans="1:9" ht="15.75" x14ac:dyDescent="0.25">
      <c r="A160" s="8">
        <v>156</v>
      </c>
      <c r="B160" s="7" t="s">
        <v>386</v>
      </c>
      <c r="C160" s="6" t="s">
        <v>362</v>
      </c>
      <c r="D160" s="8">
        <v>3080</v>
      </c>
      <c r="E160" s="8">
        <v>0</v>
      </c>
      <c r="F160" s="8">
        <v>3080</v>
      </c>
      <c r="G160" s="70">
        <v>3080</v>
      </c>
      <c r="H160" s="44">
        <f t="shared" si="5"/>
        <v>308</v>
      </c>
      <c r="I160" s="17">
        <f t="shared" si="4"/>
        <v>305.8</v>
      </c>
    </row>
    <row r="161" spans="1:9" ht="15.75" x14ac:dyDescent="0.25">
      <c r="A161" s="8">
        <v>157</v>
      </c>
      <c r="B161" s="7" t="s">
        <v>387</v>
      </c>
      <c r="C161" s="6" t="s">
        <v>362</v>
      </c>
      <c r="D161" s="8">
        <v>1207</v>
      </c>
      <c r="E161" s="8">
        <v>0</v>
      </c>
      <c r="F161" s="8">
        <v>1207</v>
      </c>
      <c r="G161" s="70">
        <v>1207</v>
      </c>
      <c r="H161" s="44">
        <f t="shared" si="5"/>
        <v>120.7</v>
      </c>
      <c r="I161" s="17">
        <f t="shared" si="4"/>
        <v>118.5</v>
      </c>
    </row>
    <row r="162" spans="1:9" ht="15.75" x14ac:dyDescent="0.25">
      <c r="A162" s="8">
        <v>158</v>
      </c>
      <c r="B162" s="7" t="s">
        <v>388</v>
      </c>
      <c r="C162" s="6" t="s">
        <v>362</v>
      </c>
      <c r="D162" s="8">
        <v>3831</v>
      </c>
      <c r="E162" s="8">
        <v>0</v>
      </c>
      <c r="F162" s="8">
        <v>3831</v>
      </c>
      <c r="G162" s="70">
        <v>3831</v>
      </c>
      <c r="H162" s="44">
        <f t="shared" si="5"/>
        <v>383.1</v>
      </c>
      <c r="I162" s="17">
        <f t="shared" si="4"/>
        <v>380.90000000000003</v>
      </c>
    </row>
    <row r="163" spans="1:9" ht="15.75" x14ac:dyDescent="0.25">
      <c r="A163" s="8">
        <v>159</v>
      </c>
      <c r="B163" s="7" t="s">
        <v>389</v>
      </c>
      <c r="C163" s="6" t="s">
        <v>362</v>
      </c>
      <c r="D163" s="8">
        <v>1057</v>
      </c>
      <c r="E163" s="8">
        <v>0</v>
      </c>
      <c r="F163" s="8">
        <v>1057</v>
      </c>
      <c r="G163" s="70">
        <v>0</v>
      </c>
      <c r="H163" s="44">
        <f t="shared" si="5"/>
        <v>63.419999999999995</v>
      </c>
      <c r="I163" s="17">
        <f t="shared" si="4"/>
        <v>61.219999999999992</v>
      </c>
    </row>
    <row r="164" spans="1:9" ht="15.75" x14ac:dyDescent="0.25">
      <c r="A164" s="8">
        <v>160</v>
      </c>
      <c r="B164" s="7" t="s">
        <v>390</v>
      </c>
      <c r="C164" s="6" t="s">
        <v>362</v>
      </c>
      <c r="D164" s="8">
        <v>1154</v>
      </c>
      <c r="E164" s="8">
        <v>0</v>
      </c>
      <c r="F164" s="8">
        <v>1154</v>
      </c>
      <c r="G164" s="70">
        <v>514</v>
      </c>
      <c r="H164" s="44">
        <f t="shared" si="5"/>
        <v>89.8</v>
      </c>
      <c r="I164" s="17">
        <f t="shared" si="4"/>
        <v>87.6</v>
      </c>
    </row>
    <row r="165" spans="1:9" ht="15.75" x14ac:dyDescent="0.25">
      <c r="A165" s="8">
        <v>161</v>
      </c>
      <c r="B165" s="7" t="s">
        <v>391</v>
      </c>
      <c r="C165" s="6" t="s">
        <v>362</v>
      </c>
      <c r="D165" s="8">
        <v>2041</v>
      </c>
      <c r="E165" s="8">
        <v>0</v>
      </c>
      <c r="F165" s="8">
        <v>2041</v>
      </c>
      <c r="G165" s="70">
        <v>2041</v>
      </c>
      <c r="H165" s="44">
        <f t="shared" si="5"/>
        <v>204.1</v>
      </c>
      <c r="I165" s="17">
        <f t="shared" si="4"/>
        <v>201.9</v>
      </c>
    </row>
    <row r="166" spans="1:9" ht="15.75" x14ac:dyDescent="0.25">
      <c r="A166" s="8">
        <v>162</v>
      </c>
      <c r="B166" s="7" t="s">
        <v>392</v>
      </c>
      <c r="C166" s="6" t="s">
        <v>362</v>
      </c>
      <c r="D166" s="8">
        <v>15862</v>
      </c>
      <c r="E166" s="8">
        <v>10862</v>
      </c>
      <c r="F166" s="8">
        <v>15862</v>
      </c>
      <c r="G166" s="70">
        <v>15862</v>
      </c>
      <c r="H166" s="44">
        <f t="shared" si="5"/>
        <v>1694.82</v>
      </c>
      <c r="I166" s="17">
        <f t="shared" si="4"/>
        <v>1692.62</v>
      </c>
    </row>
    <row r="167" spans="1:9" ht="15.75" x14ac:dyDescent="0.25">
      <c r="A167" s="8">
        <v>163</v>
      </c>
      <c r="B167" s="7" t="s">
        <v>393</v>
      </c>
      <c r="C167" s="6" t="s">
        <v>362</v>
      </c>
      <c r="D167" s="8">
        <v>859</v>
      </c>
      <c r="E167" s="8">
        <v>0</v>
      </c>
      <c r="F167" s="8">
        <v>859</v>
      </c>
      <c r="G167" s="70">
        <v>859</v>
      </c>
      <c r="H167" s="44">
        <f t="shared" si="5"/>
        <v>85.9</v>
      </c>
      <c r="I167" s="17">
        <f t="shared" si="4"/>
        <v>83.7</v>
      </c>
    </row>
    <row r="168" spans="1:9" ht="15.75" x14ac:dyDescent="0.25">
      <c r="A168" s="8">
        <v>164</v>
      </c>
      <c r="B168" s="7" t="s">
        <v>394</v>
      </c>
      <c r="C168" s="6" t="s">
        <v>362</v>
      </c>
      <c r="D168" s="8">
        <v>3685</v>
      </c>
      <c r="E168" s="8">
        <v>0</v>
      </c>
      <c r="F168" s="8">
        <v>3685</v>
      </c>
      <c r="G168" s="70">
        <v>3685</v>
      </c>
      <c r="H168" s="44">
        <f t="shared" si="5"/>
        <v>368.5</v>
      </c>
      <c r="I168" s="17">
        <f t="shared" si="4"/>
        <v>366.3</v>
      </c>
    </row>
    <row r="169" spans="1:9" ht="15.75" x14ac:dyDescent="0.25">
      <c r="A169" s="8">
        <v>165</v>
      </c>
      <c r="B169" s="7" t="s">
        <v>395</v>
      </c>
      <c r="C169" s="6" t="s">
        <v>362</v>
      </c>
      <c r="D169" s="8">
        <v>1413</v>
      </c>
      <c r="E169" s="8">
        <v>0</v>
      </c>
      <c r="F169" s="8">
        <v>763</v>
      </c>
      <c r="G169" s="70">
        <v>0</v>
      </c>
      <c r="H169" s="44">
        <f t="shared" si="5"/>
        <v>45.78</v>
      </c>
      <c r="I169" s="17">
        <f t="shared" si="4"/>
        <v>43.58</v>
      </c>
    </row>
    <row r="170" spans="1:9" ht="15.75" x14ac:dyDescent="0.25">
      <c r="A170" s="8">
        <v>166</v>
      </c>
      <c r="B170" s="7" t="s">
        <v>396</v>
      </c>
      <c r="C170" s="6" t="s">
        <v>362</v>
      </c>
      <c r="D170" s="8">
        <v>1285</v>
      </c>
      <c r="E170" s="8">
        <v>0</v>
      </c>
      <c r="F170" s="8">
        <v>1285</v>
      </c>
      <c r="G170" s="70">
        <v>1285</v>
      </c>
      <c r="H170" s="44">
        <f t="shared" si="5"/>
        <v>128.5</v>
      </c>
      <c r="I170" s="17">
        <f t="shared" si="4"/>
        <v>126.3</v>
      </c>
    </row>
    <row r="171" spans="1:9" ht="15.75" x14ac:dyDescent="0.25">
      <c r="A171" s="8">
        <v>167</v>
      </c>
      <c r="B171" s="7" t="s">
        <v>397</v>
      </c>
      <c r="C171" s="6" t="s">
        <v>362</v>
      </c>
      <c r="D171" s="8">
        <v>1421</v>
      </c>
      <c r="E171" s="8">
        <v>0</v>
      </c>
      <c r="F171" s="8">
        <v>1421</v>
      </c>
      <c r="G171" s="70">
        <v>1421</v>
      </c>
      <c r="H171" s="44">
        <f t="shared" si="5"/>
        <v>142.1</v>
      </c>
      <c r="I171" s="17">
        <f t="shared" si="4"/>
        <v>139.9</v>
      </c>
    </row>
    <row r="172" spans="1:9" ht="15.75" x14ac:dyDescent="0.25">
      <c r="A172" s="8">
        <v>168</v>
      </c>
      <c r="B172" s="7" t="s">
        <v>398</v>
      </c>
      <c r="C172" s="6" t="s">
        <v>362</v>
      </c>
      <c r="D172" s="8">
        <v>1985</v>
      </c>
      <c r="E172" s="8">
        <v>0</v>
      </c>
      <c r="F172" s="8">
        <v>1985</v>
      </c>
      <c r="G172" s="70">
        <v>1985</v>
      </c>
      <c r="H172" s="44">
        <f t="shared" si="5"/>
        <v>198.5</v>
      </c>
      <c r="I172" s="17">
        <f t="shared" si="4"/>
        <v>196.3</v>
      </c>
    </row>
    <row r="173" spans="1:9" ht="15.75" x14ac:dyDescent="0.25">
      <c r="A173" s="8">
        <v>169</v>
      </c>
      <c r="B173" s="136" t="s">
        <v>399</v>
      </c>
      <c r="C173" s="83" t="s">
        <v>362</v>
      </c>
      <c r="D173" s="118">
        <v>1658</v>
      </c>
      <c r="E173" s="118">
        <v>0</v>
      </c>
      <c r="F173" s="118">
        <v>1658</v>
      </c>
      <c r="G173" s="121">
        <v>1658</v>
      </c>
      <c r="H173" s="44">
        <f t="shared" si="5"/>
        <v>165.8</v>
      </c>
      <c r="I173" s="17">
        <f t="shared" si="4"/>
        <v>163.60000000000002</v>
      </c>
    </row>
    <row r="174" spans="1:9" ht="15.75" x14ac:dyDescent="0.25">
      <c r="A174" s="8">
        <v>170</v>
      </c>
      <c r="B174" s="54" t="s">
        <v>474</v>
      </c>
      <c r="C174" s="33" t="s">
        <v>14</v>
      </c>
      <c r="D174" s="137">
        <v>425</v>
      </c>
      <c r="E174" s="8">
        <v>0</v>
      </c>
      <c r="F174" s="8">
        <v>425</v>
      </c>
      <c r="G174" s="8">
        <v>425</v>
      </c>
      <c r="H174" s="44">
        <f>E174*0.01+F174*0.06+G174*0.04</f>
        <v>42.5</v>
      </c>
      <c r="I174" s="17">
        <f t="shared" si="4"/>
        <v>40.299999999999997</v>
      </c>
    </row>
    <row r="175" spans="1:9" ht="15.75" x14ac:dyDescent="0.25">
      <c r="A175" s="8">
        <v>171</v>
      </c>
      <c r="B175" s="54" t="s">
        <v>475</v>
      </c>
      <c r="C175" s="33" t="s">
        <v>14</v>
      </c>
      <c r="D175" s="137">
        <v>866</v>
      </c>
      <c r="E175" s="8">
        <v>0</v>
      </c>
      <c r="F175" s="8">
        <v>866</v>
      </c>
      <c r="G175" s="8">
        <v>866</v>
      </c>
      <c r="H175" s="44">
        <f t="shared" ref="H175:H236" si="6">E175*0.01+F175*0.06+G175*0.04</f>
        <v>86.6</v>
      </c>
      <c r="I175" s="17">
        <f t="shared" si="4"/>
        <v>84.399999999999991</v>
      </c>
    </row>
    <row r="176" spans="1:9" ht="15.75" x14ac:dyDescent="0.25">
      <c r="A176" s="8">
        <v>172</v>
      </c>
      <c r="B176" s="54" t="s">
        <v>476</v>
      </c>
      <c r="C176" s="33" t="s">
        <v>14</v>
      </c>
      <c r="D176" s="137">
        <v>1349</v>
      </c>
      <c r="E176" s="8">
        <v>0</v>
      </c>
      <c r="F176" s="8">
        <v>1349</v>
      </c>
      <c r="G176" s="8">
        <v>1349</v>
      </c>
      <c r="H176" s="44">
        <f t="shared" si="6"/>
        <v>134.9</v>
      </c>
      <c r="I176" s="17">
        <f t="shared" si="4"/>
        <v>132.70000000000002</v>
      </c>
    </row>
    <row r="177" spans="1:9" ht="15.75" x14ac:dyDescent="0.25">
      <c r="A177" s="8">
        <v>173</v>
      </c>
      <c r="B177" s="54" t="s">
        <v>477</v>
      </c>
      <c r="C177" s="33" t="s">
        <v>14</v>
      </c>
      <c r="D177" s="137">
        <v>649</v>
      </c>
      <c r="E177" s="8">
        <v>0</v>
      </c>
      <c r="F177" s="8">
        <v>649</v>
      </c>
      <c r="G177" s="8">
        <v>649</v>
      </c>
      <c r="H177" s="44">
        <f t="shared" si="6"/>
        <v>64.900000000000006</v>
      </c>
      <c r="I177" s="17">
        <f t="shared" si="4"/>
        <v>62.7</v>
      </c>
    </row>
    <row r="178" spans="1:9" ht="15.75" x14ac:dyDescent="0.25">
      <c r="A178" s="8">
        <v>174</v>
      </c>
      <c r="B178" s="54" t="s">
        <v>478</v>
      </c>
      <c r="C178" s="33" t="s">
        <v>14</v>
      </c>
      <c r="D178" s="137">
        <v>818</v>
      </c>
      <c r="E178" s="8">
        <v>0</v>
      </c>
      <c r="F178" s="8">
        <v>483</v>
      </c>
      <c r="G178" s="8">
        <v>0</v>
      </c>
      <c r="H178" s="44">
        <f t="shared" si="6"/>
        <v>28.98</v>
      </c>
      <c r="I178" s="17">
        <f t="shared" si="4"/>
        <v>26.78</v>
      </c>
    </row>
    <row r="179" spans="1:9" ht="15.75" x14ac:dyDescent="0.25">
      <c r="A179" s="8">
        <v>175</v>
      </c>
      <c r="B179" s="54" t="s">
        <v>479</v>
      </c>
      <c r="C179" s="33" t="s">
        <v>14</v>
      </c>
      <c r="D179" s="137">
        <v>928</v>
      </c>
      <c r="E179" s="8">
        <v>0</v>
      </c>
      <c r="F179" s="8">
        <v>494</v>
      </c>
      <c r="G179" s="8">
        <v>494</v>
      </c>
      <c r="H179" s="44">
        <f t="shared" si="6"/>
        <v>49.400000000000006</v>
      </c>
      <c r="I179" s="17">
        <f t="shared" si="4"/>
        <v>47.2</v>
      </c>
    </row>
    <row r="180" spans="1:9" ht="15.75" x14ac:dyDescent="0.25">
      <c r="A180" s="8">
        <v>176</v>
      </c>
      <c r="B180" s="54" t="s">
        <v>480</v>
      </c>
      <c r="C180" s="33" t="s">
        <v>14</v>
      </c>
      <c r="D180" s="137">
        <v>2353</v>
      </c>
      <c r="E180" s="8">
        <v>0</v>
      </c>
      <c r="F180" s="8">
        <v>2353</v>
      </c>
      <c r="G180" s="8">
        <v>0</v>
      </c>
      <c r="H180" s="44">
        <f t="shared" si="6"/>
        <v>141.18</v>
      </c>
      <c r="I180" s="17">
        <f t="shared" si="4"/>
        <v>138.98000000000002</v>
      </c>
    </row>
    <row r="181" spans="1:9" ht="15.75" x14ac:dyDescent="0.25">
      <c r="A181" s="8">
        <v>177</v>
      </c>
      <c r="B181" s="54" t="s">
        <v>481</v>
      </c>
      <c r="C181" s="33" t="s">
        <v>14</v>
      </c>
      <c r="D181" s="137">
        <v>3860</v>
      </c>
      <c r="E181" s="8">
        <v>0</v>
      </c>
      <c r="F181" s="8">
        <v>3860</v>
      </c>
      <c r="G181" s="8">
        <v>3860</v>
      </c>
      <c r="H181" s="44">
        <f t="shared" si="6"/>
        <v>386</v>
      </c>
      <c r="I181" s="17">
        <f t="shared" si="4"/>
        <v>383.8</v>
      </c>
    </row>
    <row r="182" spans="1:9" ht="15.75" x14ac:dyDescent="0.25">
      <c r="A182" s="8">
        <v>178</v>
      </c>
      <c r="B182" s="54" t="s">
        <v>482</v>
      </c>
      <c r="C182" s="33" t="s">
        <v>14</v>
      </c>
      <c r="D182" s="137">
        <v>784</v>
      </c>
      <c r="E182" s="8">
        <v>0</v>
      </c>
      <c r="F182" s="8">
        <v>245</v>
      </c>
      <c r="G182" s="8">
        <v>245</v>
      </c>
      <c r="H182" s="44">
        <f t="shared" si="6"/>
        <v>24.5</v>
      </c>
      <c r="I182" s="17">
        <f t="shared" si="4"/>
        <v>22.3</v>
      </c>
    </row>
    <row r="183" spans="1:9" ht="15.75" x14ac:dyDescent="0.25">
      <c r="A183" s="8">
        <v>179</v>
      </c>
      <c r="B183" s="54" t="s">
        <v>483</v>
      </c>
      <c r="C183" s="33" t="s">
        <v>14</v>
      </c>
      <c r="D183" s="137">
        <v>683</v>
      </c>
      <c r="E183" s="8">
        <v>0</v>
      </c>
      <c r="F183" s="8">
        <v>683</v>
      </c>
      <c r="G183" s="8">
        <v>683</v>
      </c>
      <c r="H183" s="44">
        <f t="shared" si="6"/>
        <v>68.3</v>
      </c>
      <c r="I183" s="17">
        <f t="shared" si="4"/>
        <v>66.099999999999994</v>
      </c>
    </row>
    <row r="184" spans="1:9" ht="15.75" x14ac:dyDescent="0.25">
      <c r="A184" s="8">
        <v>180</v>
      </c>
      <c r="B184" s="54" t="s">
        <v>484</v>
      </c>
      <c r="C184" s="33" t="s">
        <v>14</v>
      </c>
      <c r="D184" s="137">
        <v>508</v>
      </c>
      <c r="E184" s="8">
        <v>0</v>
      </c>
      <c r="F184" s="8">
        <v>508</v>
      </c>
      <c r="G184" s="8">
        <v>508</v>
      </c>
      <c r="H184" s="44">
        <f t="shared" si="6"/>
        <v>50.8</v>
      </c>
      <c r="I184" s="17">
        <f t="shared" si="4"/>
        <v>48.599999999999994</v>
      </c>
    </row>
    <row r="185" spans="1:9" ht="15.75" x14ac:dyDescent="0.25">
      <c r="A185" s="8">
        <v>181</v>
      </c>
      <c r="B185" s="54" t="s">
        <v>485</v>
      </c>
      <c r="C185" s="33" t="s">
        <v>14</v>
      </c>
      <c r="D185" s="137">
        <v>873</v>
      </c>
      <c r="E185" s="8">
        <v>0</v>
      </c>
      <c r="F185" s="8">
        <v>873</v>
      </c>
      <c r="G185" s="8">
        <v>873</v>
      </c>
      <c r="H185" s="44">
        <f t="shared" si="6"/>
        <v>87.3</v>
      </c>
      <c r="I185" s="17">
        <f t="shared" ref="I185:I236" si="7">H185-2.2</f>
        <v>85.1</v>
      </c>
    </row>
    <row r="186" spans="1:9" ht="15.75" x14ac:dyDescent="0.25">
      <c r="A186" s="8">
        <v>182</v>
      </c>
      <c r="B186" s="54" t="s">
        <v>486</v>
      </c>
      <c r="C186" s="33" t="s">
        <v>14</v>
      </c>
      <c r="D186" s="137">
        <v>592</v>
      </c>
      <c r="E186" s="8">
        <v>0</v>
      </c>
      <c r="F186" s="8">
        <v>592</v>
      </c>
      <c r="G186" s="8">
        <v>349</v>
      </c>
      <c r="H186" s="44">
        <f t="shared" si="6"/>
        <v>49.48</v>
      </c>
      <c r="I186" s="17">
        <f t="shared" si="7"/>
        <v>47.279999999999994</v>
      </c>
    </row>
    <row r="187" spans="1:9" ht="15.75" x14ac:dyDescent="0.25">
      <c r="A187" s="8">
        <v>183</v>
      </c>
      <c r="B187" s="54" t="s">
        <v>487</v>
      </c>
      <c r="C187" s="33" t="s">
        <v>14</v>
      </c>
      <c r="D187" s="33">
        <v>978</v>
      </c>
      <c r="E187" s="8">
        <v>0</v>
      </c>
      <c r="F187" s="8">
        <v>978</v>
      </c>
      <c r="G187" s="8">
        <v>978</v>
      </c>
      <c r="H187" s="44">
        <f t="shared" si="6"/>
        <v>97.8</v>
      </c>
      <c r="I187" s="17">
        <f t="shared" si="7"/>
        <v>95.6</v>
      </c>
    </row>
    <row r="188" spans="1:9" ht="15.75" x14ac:dyDescent="0.25">
      <c r="A188" s="8">
        <v>184</v>
      </c>
      <c r="B188" s="54" t="s">
        <v>488</v>
      </c>
      <c r="C188" s="33" t="s">
        <v>14</v>
      </c>
      <c r="D188" s="137">
        <v>519</v>
      </c>
      <c r="E188" s="8">
        <v>0</v>
      </c>
      <c r="F188" s="8">
        <v>305</v>
      </c>
      <c r="G188" s="8">
        <v>305</v>
      </c>
      <c r="H188" s="44">
        <f t="shared" si="6"/>
        <v>30.5</v>
      </c>
      <c r="I188" s="17">
        <f t="shared" si="7"/>
        <v>28.3</v>
      </c>
    </row>
    <row r="189" spans="1:9" ht="15.75" x14ac:dyDescent="0.25">
      <c r="A189" s="8">
        <v>185</v>
      </c>
      <c r="B189" s="54" t="s">
        <v>489</v>
      </c>
      <c r="C189" s="33" t="s">
        <v>14</v>
      </c>
      <c r="D189" s="137">
        <v>1212</v>
      </c>
      <c r="E189" s="8">
        <v>0</v>
      </c>
      <c r="F189" s="8">
        <v>1212</v>
      </c>
      <c r="G189" s="8">
        <v>1212</v>
      </c>
      <c r="H189" s="44">
        <f t="shared" si="6"/>
        <v>121.2</v>
      </c>
      <c r="I189" s="17">
        <f t="shared" si="7"/>
        <v>119</v>
      </c>
    </row>
    <row r="190" spans="1:9" ht="15.75" x14ac:dyDescent="0.25">
      <c r="A190" s="8">
        <v>186</v>
      </c>
      <c r="B190" s="54" t="s">
        <v>490</v>
      </c>
      <c r="C190" s="33" t="s">
        <v>14</v>
      </c>
      <c r="D190" s="137">
        <v>879</v>
      </c>
      <c r="E190" s="8">
        <v>0</v>
      </c>
      <c r="F190" s="8">
        <v>879</v>
      </c>
      <c r="G190" s="8">
        <v>879</v>
      </c>
      <c r="H190" s="44">
        <f t="shared" si="6"/>
        <v>87.9</v>
      </c>
      <c r="I190" s="17">
        <f t="shared" si="7"/>
        <v>85.7</v>
      </c>
    </row>
    <row r="191" spans="1:9" ht="15.75" x14ac:dyDescent="0.25">
      <c r="A191" s="8">
        <v>187</v>
      </c>
      <c r="B191" s="54" t="s">
        <v>491</v>
      </c>
      <c r="C191" s="33" t="s">
        <v>14</v>
      </c>
      <c r="D191" s="137">
        <v>636</v>
      </c>
      <c r="E191" s="8">
        <v>0</v>
      </c>
      <c r="F191" s="8">
        <v>636</v>
      </c>
      <c r="G191" s="8">
        <v>636</v>
      </c>
      <c r="H191" s="44">
        <f t="shared" si="6"/>
        <v>63.599999999999994</v>
      </c>
      <c r="I191" s="17">
        <f t="shared" si="7"/>
        <v>61.399999999999991</v>
      </c>
    </row>
    <row r="192" spans="1:9" ht="15.75" x14ac:dyDescent="0.25">
      <c r="A192" s="8">
        <v>188</v>
      </c>
      <c r="B192" s="54" t="s">
        <v>492</v>
      </c>
      <c r="C192" s="33" t="s">
        <v>14</v>
      </c>
      <c r="D192" s="137">
        <v>1053</v>
      </c>
      <c r="E192" s="8">
        <v>0</v>
      </c>
      <c r="F192" s="8">
        <v>1053</v>
      </c>
      <c r="G192" s="8">
        <v>1053</v>
      </c>
      <c r="H192" s="44">
        <f t="shared" si="6"/>
        <v>105.3</v>
      </c>
      <c r="I192" s="17">
        <f t="shared" si="7"/>
        <v>103.1</v>
      </c>
    </row>
    <row r="193" spans="1:9" ht="15.75" x14ac:dyDescent="0.25">
      <c r="A193" s="8">
        <v>189</v>
      </c>
      <c r="B193" s="54" t="s">
        <v>493</v>
      </c>
      <c r="C193" s="33" t="s">
        <v>14</v>
      </c>
      <c r="D193" s="137">
        <v>1006</v>
      </c>
      <c r="E193" s="8">
        <v>0</v>
      </c>
      <c r="F193" s="8">
        <v>1006</v>
      </c>
      <c r="G193" s="8">
        <v>1006</v>
      </c>
      <c r="H193" s="44">
        <f t="shared" si="6"/>
        <v>100.6</v>
      </c>
      <c r="I193" s="17">
        <f t="shared" si="7"/>
        <v>98.399999999999991</v>
      </c>
    </row>
    <row r="194" spans="1:9" ht="15.75" x14ac:dyDescent="0.25">
      <c r="A194" s="8">
        <v>190</v>
      </c>
      <c r="B194" s="54" t="s">
        <v>494</v>
      </c>
      <c r="C194" s="33" t="s">
        <v>14</v>
      </c>
      <c r="D194" s="137">
        <v>2455</v>
      </c>
      <c r="E194" s="8">
        <v>0</v>
      </c>
      <c r="F194" s="8">
        <v>2455</v>
      </c>
      <c r="G194" s="8">
        <v>2455</v>
      </c>
      <c r="H194" s="44">
        <f t="shared" si="6"/>
        <v>245.5</v>
      </c>
      <c r="I194" s="17">
        <f t="shared" si="7"/>
        <v>243.3</v>
      </c>
    </row>
    <row r="195" spans="1:9" ht="15.75" x14ac:dyDescent="0.25">
      <c r="A195" s="8">
        <v>191</v>
      </c>
      <c r="B195" s="54" t="s">
        <v>495</v>
      </c>
      <c r="C195" s="33" t="s">
        <v>14</v>
      </c>
      <c r="D195" s="137">
        <v>3971</v>
      </c>
      <c r="E195" s="8">
        <v>0</v>
      </c>
      <c r="F195" s="8">
        <v>3971</v>
      </c>
      <c r="G195" s="8">
        <v>3971</v>
      </c>
      <c r="H195" s="44">
        <f t="shared" si="6"/>
        <v>397.1</v>
      </c>
      <c r="I195" s="17">
        <f t="shared" si="7"/>
        <v>394.90000000000003</v>
      </c>
    </row>
    <row r="196" spans="1:9" ht="15.75" x14ac:dyDescent="0.25">
      <c r="A196" s="8">
        <v>192</v>
      </c>
      <c r="B196" s="54" t="s">
        <v>496</v>
      </c>
      <c r="C196" s="33" t="s">
        <v>14</v>
      </c>
      <c r="D196" s="137">
        <v>954</v>
      </c>
      <c r="E196" s="8">
        <v>0</v>
      </c>
      <c r="F196" s="8">
        <v>954</v>
      </c>
      <c r="G196" s="8">
        <v>954</v>
      </c>
      <c r="H196" s="44">
        <f t="shared" si="6"/>
        <v>95.4</v>
      </c>
      <c r="I196" s="17">
        <f t="shared" si="7"/>
        <v>93.2</v>
      </c>
    </row>
    <row r="197" spans="1:9" ht="15.75" x14ac:dyDescent="0.25">
      <c r="A197" s="8">
        <v>193</v>
      </c>
      <c r="B197" s="54" t="s">
        <v>497</v>
      </c>
      <c r="C197" s="33" t="s">
        <v>14</v>
      </c>
      <c r="D197" s="137">
        <v>2918</v>
      </c>
      <c r="E197" s="8">
        <v>0</v>
      </c>
      <c r="F197" s="8">
        <v>2918</v>
      </c>
      <c r="G197" s="8">
        <v>2918</v>
      </c>
      <c r="H197" s="44">
        <f t="shared" si="6"/>
        <v>291.79999999999995</v>
      </c>
      <c r="I197" s="17">
        <f t="shared" si="7"/>
        <v>289.59999999999997</v>
      </c>
    </row>
    <row r="198" spans="1:9" ht="15.75" x14ac:dyDescent="0.25">
      <c r="A198" s="8">
        <v>194</v>
      </c>
      <c r="B198" s="54" t="s">
        <v>498</v>
      </c>
      <c r="C198" s="33" t="s">
        <v>14</v>
      </c>
      <c r="D198" s="34">
        <v>2460</v>
      </c>
      <c r="E198" s="8">
        <v>0</v>
      </c>
      <c r="F198" s="8">
        <v>2460</v>
      </c>
      <c r="G198" s="8">
        <v>2460</v>
      </c>
      <c r="H198" s="44">
        <f t="shared" si="6"/>
        <v>246</v>
      </c>
      <c r="I198" s="17">
        <f t="shared" si="7"/>
        <v>243.8</v>
      </c>
    </row>
    <row r="199" spans="1:9" ht="15.75" x14ac:dyDescent="0.25">
      <c r="A199" s="8">
        <v>195</v>
      </c>
      <c r="B199" s="54" t="s">
        <v>499</v>
      </c>
      <c r="C199" s="33" t="s">
        <v>14</v>
      </c>
      <c r="D199" s="34">
        <v>1348</v>
      </c>
      <c r="E199" s="8">
        <v>0</v>
      </c>
      <c r="F199" s="8">
        <v>652</v>
      </c>
      <c r="G199" s="8">
        <v>0</v>
      </c>
      <c r="H199" s="44">
        <f t="shared" si="6"/>
        <v>39.119999999999997</v>
      </c>
      <c r="I199" s="17">
        <f t="shared" si="7"/>
        <v>36.919999999999995</v>
      </c>
    </row>
    <row r="200" spans="1:9" ht="15.75" x14ac:dyDescent="0.25">
      <c r="A200" s="8">
        <v>196</v>
      </c>
      <c r="B200" s="54" t="s">
        <v>500</v>
      </c>
      <c r="C200" s="33" t="s">
        <v>14</v>
      </c>
      <c r="D200" s="34">
        <v>940</v>
      </c>
      <c r="E200" s="8">
        <v>0</v>
      </c>
      <c r="F200" s="8">
        <v>940</v>
      </c>
      <c r="G200" s="8">
        <v>940</v>
      </c>
      <c r="H200" s="44">
        <f t="shared" si="6"/>
        <v>94</v>
      </c>
      <c r="I200" s="17">
        <f t="shared" si="7"/>
        <v>91.8</v>
      </c>
    </row>
    <row r="201" spans="1:9" ht="15.75" x14ac:dyDescent="0.25">
      <c r="A201" s="8">
        <v>197</v>
      </c>
      <c r="B201" s="54" t="s">
        <v>501</v>
      </c>
      <c r="C201" s="33" t="s">
        <v>14</v>
      </c>
      <c r="D201" s="34">
        <v>1208</v>
      </c>
      <c r="E201" s="8">
        <v>0</v>
      </c>
      <c r="F201" s="8">
        <v>654</v>
      </c>
      <c r="G201" s="8">
        <v>654</v>
      </c>
      <c r="H201" s="44">
        <f t="shared" si="6"/>
        <v>65.400000000000006</v>
      </c>
      <c r="I201" s="17">
        <f t="shared" si="7"/>
        <v>63.2</v>
      </c>
    </row>
    <row r="202" spans="1:9" ht="15.75" x14ac:dyDescent="0.25">
      <c r="A202" s="8">
        <v>198</v>
      </c>
      <c r="B202" s="54" t="s">
        <v>502</v>
      </c>
      <c r="C202" s="33" t="s">
        <v>14</v>
      </c>
      <c r="D202" s="34">
        <v>8062</v>
      </c>
      <c r="E202" s="8">
        <v>3062</v>
      </c>
      <c r="F202" s="8">
        <v>6582</v>
      </c>
      <c r="G202" s="8">
        <v>6582</v>
      </c>
      <c r="H202" s="44">
        <f t="shared" si="6"/>
        <v>688.81999999999994</v>
      </c>
      <c r="I202" s="17">
        <f t="shared" si="7"/>
        <v>686.61999999999989</v>
      </c>
    </row>
    <row r="203" spans="1:9" ht="15.75" x14ac:dyDescent="0.25">
      <c r="A203" s="8">
        <v>199</v>
      </c>
      <c r="B203" s="54" t="s">
        <v>503</v>
      </c>
      <c r="C203" s="33" t="s">
        <v>14</v>
      </c>
      <c r="D203" s="34">
        <v>7960</v>
      </c>
      <c r="E203" s="8">
        <v>2960</v>
      </c>
      <c r="F203" s="8">
        <v>7960</v>
      </c>
      <c r="G203" s="8">
        <v>7960</v>
      </c>
      <c r="H203" s="44">
        <f t="shared" si="6"/>
        <v>825.6</v>
      </c>
      <c r="I203" s="17">
        <f t="shared" si="7"/>
        <v>823.4</v>
      </c>
    </row>
    <row r="204" spans="1:9" ht="15.75" x14ac:dyDescent="0.25">
      <c r="A204" s="8">
        <v>200</v>
      </c>
      <c r="B204" s="54" t="s">
        <v>504</v>
      </c>
      <c r="C204" s="33" t="s">
        <v>14</v>
      </c>
      <c r="D204" s="34">
        <v>5065</v>
      </c>
      <c r="E204" s="8">
        <v>65</v>
      </c>
      <c r="F204" s="8">
        <v>5065</v>
      </c>
      <c r="G204" s="8">
        <v>5065</v>
      </c>
      <c r="H204" s="44">
        <f t="shared" si="6"/>
        <v>507.15</v>
      </c>
      <c r="I204" s="17">
        <f t="shared" si="7"/>
        <v>504.95</v>
      </c>
    </row>
    <row r="205" spans="1:9" ht="15.75" x14ac:dyDescent="0.25">
      <c r="A205" s="8">
        <v>201</v>
      </c>
      <c r="B205" s="54" t="s">
        <v>505</v>
      </c>
      <c r="C205" s="33" t="s">
        <v>14</v>
      </c>
      <c r="D205" s="34">
        <v>2778</v>
      </c>
      <c r="E205" s="8">
        <v>0</v>
      </c>
      <c r="F205" s="8">
        <v>2778</v>
      </c>
      <c r="G205" s="8">
        <v>2778</v>
      </c>
      <c r="H205" s="44">
        <f t="shared" si="6"/>
        <v>277.8</v>
      </c>
      <c r="I205" s="17">
        <f t="shared" si="7"/>
        <v>275.60000000000002</v>
      </c>
    </row>
    <row r="206" spans="1:9" ht="15.75" x14ac:dyDescent="0.25">
      <c r="A206" s="8">
        <v>202</v>
      </c>
      <c r="B206" s="54" t="s">
        <v>506</v>
      </c>
      <c r="C206" s="73" t="s">
        <v>14</v>
      </c>
      <c r="D206" s="34">
        <v>3014</v>
      </c>
      <c r="E206" s="8">
        <v>0</v>
      </c>
      <c r="F206" s="8">
        <v>3014</v>
      </c>
      <c r="G206" s="8">
        <v>3014</v>
      </c>
      <c r="H206" s="44">
        <f t="shared" si="6"/>
        <v>301.39999999999998</v>
      </c>
      <c r="I206" s="17">
        <f t="shared" si="7"/>
        <v>299.2</v>
      </c>
    </row>
    <row r="207" spans="1:9" ht="15.75" x14ac:dyDescent="0.25">
      <c r="A207" s="8">
        <v>203</v>
      </c>
      <c r="B207" s="54" t="s">
        <v>507</v>
      </c>
      <c r="C207" s="33" t="s">
        <v>14</v>
      </c>
      <c r="D207" s="34">
        <v>9345</v>
      </c>
      <c r="E207" s="8">
        <v>4345</v>
      </c>
      <c r="F207" s="8">
        <v>9345</v>
      </c>
      <c r="G207" s="8">
        <v>9345</v>
      </c>
      <c r="H207" s="44">
        <f t="shared" si="6"/>
        <v>977.95</v>
      </c>
      <c r="I207" s="17">
        <f t="shared" si="7"/>
        <v>975.75</v>
      </c>
    </row>
    <row r="208" spans="1:9" ht="15.75" x14ac:dyDescent="0.25">
      <c r="A208" s="8">
        <v>204</v>
      </c>
      <c r="B208" s="54" t="s">
        <v>508</v>
      </c>
      <c r="C208" s="33" t="s">
        <v>14</v>
      </c>
      <c r="D208" s="34">
        <v>4137</v>
      </c>
      <c r="E208" s="8">
        <v>0</v>
      </c>
      <c r="F208" s="8">
        <v>4137</v>
      </c>
      <c r="G208" s="8">
        <v>4137</v>
      </c>
      <c r="H208" s="44">
        <f t="shared" si="6"/>
        <v>413.7</v>
      </c>
      <c r="I208" s="17">
        <f t="shared" si="7"/>
        <v>411.5</v>
      </c>
    </row>
    <row r="209" spans="1:9" ht="15.75" x14ac:dyDescent="0.25">
      <c r="A209" s="8">
        <v>205</v>
      </c>
      <c r="B209" s="54" t="s">
        <v>509</v>
      </c>
      <c r="C209" s="33" t="s">
        <v>14</v>
      </c>
      <c r="D209" s="34">
        <v>6432</v>
      </c>
      <c r="E209" s="8">
        <v>1432</v>
      </c>
      <c r="F209" s="8">
        <v>6432</v>
      </c>
      <c r="G209" s="8">
        <v>6432</v>
      </c>
      <c r="H209" s="44">
        <f t="shared" si="6"/>
        <v>657.52</v>
      </c>
      <c r="I209" s="17">
        <f t="shared" si="7"/>
        <v>655.31999999999994</v>
      </c>
    </row>
    <row r="210" spans="1:9" ht="15.75" x14ac:dyDescent="0.25">
      <c r="A210" s="8">
        <v>206</v>
      </c>
      <c r="B210" s="54" t="s">
        <v>510</v>
      </c>
      <c r="C210" s="33" t="s">
        <v>14</v>
      </c>
      <c r="D210" s="34">
        <v>1435</v>
      </c>
      <c r="E210" s="8">
        <v>0</v>
      </c>
      <c r="F210" s="8">
        <v>762</v>
      </c>
      <c r="G210" s="8">
        <v>762</v>
      </c>
      <c r="H210" s="44">
        <f t="shared" si="6"/>
        <v>76.2</v>
      </c>
      <c r="I210" s="17">
        <f t="shared" si="7"/>
        <v>74</v>
      </c>
    </row>
    <row r="211" spans="1:9" ht="15.75" x14ac:dyDescent="0.25">
      <c r="A211" s="8">
        <v>207</v>
      </c>
      <c r="B211" s="54" t="s">
        <v>511</v>
      </c>
      <c r="C211" s="33" t="s">
        <v>14</v>
      </c>
      <c r="D211" s="34">
        <v>415</v>
      </c>
      <c r="E211" s="8">
        <v>0</v>
      </c>
      <c r="F211" s="8">
        <v>219</v>
      </c>
      <c r="G211" s="8">
        <v>219</v>
      </c>
      <c r="H211" s="44">
        <f t="shared" si="6"/>
        <v>21.9</v>
      </c>
      <c r="I211" s="17">
        <f t="shared" si="7"/>
        <v>19.7</v>
      </c>
    </row>
    <row r="212" spans="1:9" ht="15.75" x14ac:dyDescent="0.25">
      <c r="A212" s="8">
        <v>208</v>
      </c>
      <c r="B212" s="54" t="s">
        <v>512</v>
      </c>
      <c r="C212" s="33" t="s">
        <v>14</v>
      </c>
      <c r="D212" s="34">
        <v>3275</v>
      </c>
      <c r="E212" s="8">
        <v>0</v>
      </c>
      <c r="F212" s="8">
        <v>3275</v>
      </c>
      <c r="G212" s="8">
        <v>3275</v>
      </c>
      <c r="H212" s="44">
        <f t="shared" si="6"/>
        <v>327.5</v>
      </c>
      <c r="I212" s="17">
        <f t="shared" si="7"/>
        <v>325.3</v>
      </c>
    </row>
    <row r="213" spans="1:9" ht="15.75" x14ac:dyDescent="0.25">
      <c r="A213" s="8">
        <v>209</v>
      </c>
      <c r="B213" s="54" t="s">
        <v>513</v>
      </c>
      <c r="C213" s="33" t="s">
        <v>14</v>
      </c>
      <c r="D213" s="34">
        <v>764</v>
      </c>
      <c r="E213" s="8">
        <v>0</v>
      </c>
      <c r="F213" s="8">
        <v>764</v>
      </c>
      <c r="G213" s="8">
        <v>764</v>
      </c>
      <c r="H213" s="44">
        <f t="shared" si="6"/>
        <v>76.400000000000006</v>
      </c>
      <c r="I213" s="17">
        <f t="shared" si="7"/>
        <v>74.2</v>
      </c>
    </row>
    <row r="214" spans="1:9" ht="15.75" x14ac:dyDescent="0.25">
      <c r="A214" s="8">
        <v>210</v>
      </c>
      <c r="B214" s="54" t="s">
        <v>514</v>
      </c>
      <c r="C214" s="33" t="s">
        <v>14</v>
      </c>
      <c r="D214" s="34">
        <v>23681</v>
      </c>
      <c r="E214" s="8">
        <v>18681</v>
      </c>
      <c r="F214" s="8">
        <v>23681</v>
      </c>
      <c r="G214" s="8">
        <v>23681</v>
      </c>
      <c r="H214" s="44">
        <f t="shared" si="6"/>
        <v>2554.91</v>
      </c>
      <c r="I214" s="17">
        <f t="shared" si="7"/>
        <v>2552.71</v>
      </c>
    </row>
    <row r="215" spans="1:9" ht="15.75" x14ac:dyDescent="0.25">
      <c r="A215" s="8">
        <v>211</v>
      </c>
      <c r="B215" s="54" t="s">
        <v>515</v>
      </c>
      <c r="C215" s="33" t="s">
        <v>14</v>
      </c>
      <c r="D215" s="34">
        <v>14946</v>
      </c>
      <c r="E215" s="8">
        <v>9946</v>
      </c>
      <c r="F215" s="8">
        <v>14946</v>
      </c>
      <c r="G215" s="8">
        <v>14946</v>
      </c>
      <c r="H215" s="44">
        <f t="shared" si="6"/>
        <v>1594.06</v>
      </c>
      <c r="I215" s="17">
        <f t="shared" si="7"/>
        <v>1591.86</v>
      </c>
    </row>
    <row r="216" spans="1:9" ht="15.75" x14ac:dyDescent="0.25">
      <c r="A216" s="8">
        <v>212</v>
      </c>
      <c r="B216" s="54" t="s">
        <v>516</v>
      </c>
      <c r="C216" s="33" t="s">
        <v>14</v>
      </c>
      <c r="D216" s="34">
        <v>4334</v>
      </c>
      <c r="E216" s="8">
        <v>0</v>
      </c>
      <c r="F216" s="8">
        <v>4334</v>
      </c>
      <c r="G216" s="8">
        <v>4334</v>
      </c>
      <c r="H216" s="44">
        <f t="shared" si="6"/>
        <v>433.4</v>
      </c>
      <c r="I216" s="17">
        <f t="shared" si="7"/>
        <v>431.2</v>
      </c>
    </row>
    <row r="217" spans="1:9" ht="15.75" x14ac:dyDescent="0.25">
      <c r="A217" s="8">
        <v>213</v>
      </c>
      <c r="B217" s="54" t="s">
        <v>517</v>
      </c>
      <c r="C217" s="33" t="s">
        <v>14</v>
      </c>
      <c r="D217" s="34">
        <v>698</v>
      </c>
      <c r="E217" s="8">
        <v>0</v>
      </c>
      <c r="F217" s="8">
        <v>387</v>
      </c>
      <c r="G217" s="8">
        <v>0</v>
      </c>
      <c r="H217" s="44">
        <f t="shared" si="6"/>
        <v>23.22</v>
      </c>
      <c r="I217" s="17">
        <f t="shared" si="7"/>
        <v>21.02</v>
      </c>
    </row>
    <row r="218" spans="1:9" ht="15.75" x14ac:dyDescent="0.25">
      <c r="A218" s="8">
        <v>214</v>
      </c>
      <c r="B218" s="54" t="s">
        <v>518</v>
      </c>
      <c r="C218" s="33" t="s">
        <v>14</v>
      </c>
      <c r="D218" s="34">
        <v>1451</v>
      </c>
      <c r="E218" s="8">
        <v>0</v>
      </c>
      <c r="F218" s="8">
        <v>1451</v>
      </c>
      <c r="G218" s="8">
        <v>1451</v>
      </c>
      <c r="H218" s="44">
        <f t="shared" si="6"/>
        <v>145.1</v>
      </c>
      <c r="I218" s="17">
        <f t="shared" si="7"/>
        <v>142.9</v>
      </c>
    </row>
    <row r="219" spans="1:9" ht="15.75" x14ac:dyDescent="0.25">
      <c r="A219" s="8">
        <v>215</v>
      </c>
      <c r="B219" s="54" t="s">
        <v>519</v>
      </c>
      <c r="C219" s="33" t="s">
        <v>14</v>
      </c>
      <c r="D219" s="34">
        <v>1393</v>
      </c>
      <c r="E219" s="8">
        <v>0</v>
      </c>
      <c r="F219" s="8">
        <v>1393</v>
      </c>
      <c r="G219" s="8">
        <v>1393</v>
      </c>
      <c r="H219" s="44">
        <f t="shared" si="6"/>
        <v>139.30000000000001</v>
      </c>
      <c r="I219" s="17">
        <f t="shared" si="7"/>
        <v>137.10000000000002</v>
      </c>
    </row>
    <row r="220" spans="1:9" ht="15.75" x14ac:dyDescent="0.25">
      <c r="A220" s="8">
        <v>216</v>
      </c>
      <c r="B220" s="54" t="s">
        <v>520</v>
      </c>
      <c r="C220" s="33" t="s">
        <v>14</v>
      </c>
      <c r="D220" s="34">
        <v>1594</v>
      </c>
      <c r="E220" s="8">
        <v>0</v>
      </c>
      <c r="F220" s="8">
        <v>1594</v>
      </c>
      <c r="G220" s="8">
        <v>0</v>
      </c>
      <c r="H220" s="44">
        <f t="shared" si="6"/>
        <v>95.64</v>
      </c>
      <c r="I220" s="17">
        <f t="shared" si="7"/>
        <v>93.44</v>
      </c>
    </row>
    <row r="221" spans="1:9" ht="15.75" x14ac:dyDescent="0.25">
      <c r="A221" s="8">
        <v>217</v>
      </c>
      <c r="B221" s="54" t="s">
        <v>521</v>
      </c>
      <c r="C221" s="33" t="s">
        <v>14</v>
      </c>
      <c r="D221" s="34">
        <v>944</v>
      </c>
      <c r="E221" s="8">
        <v>0</v>
      </c>
      <c r="F221" s="8">
        <v>365</v>
      </c>
      <c r="G221" s="8">
        <v>365</v>
      </c>
      <c r="H221" s="44">
        <f t="shared" si="6"/>
        <v>36.5</v>
      </c>
      <c r="I221" s="17">
        <f t="shared" si="7"/>
        <v>34.299999999999997</v>
      </c>
    </row>
    <row r="222" spans="1:9" ht="15.75" x14ac:dyDescent="0.25">
      <c r="A222" s="8">
        <v>218</v>
      </c>
      <c r="B222" s="54" t="s">
        <v>522</v>
      </c>
      <c r="C222" s="33" t="s">
        <v>14</v>
      </c>
      <c r="D222" s="34">
        <v>843</v>
      </c>
      <c r="E222" s="8">
        <v>0</v>
      </c>
      <c r="F222" s="8">
        <v>843</v>
      </c>
      <c r="G222" s="8">
        <v>843</v>
      </c>
      <c r="H222" s="44">
        <f t="shared" si="6"/>
        <v>84.3</v>
      </c>
      <c r="I222" s="17">
        <f t="shared" si="7"/>
        <v>82.1</v>
      </c>
    </row>
    <row r="223" spans="1:9" ht="15.75" x14ac:dyDescent="0.25">
      <c r="A223" s="8">
        <v>219</v>
      </c>
      <c r="B223" s="54" t="s">
        <v>523</v>
      </c>
      <c r="C223" s="33" t="s">
        <v>14</v>
      </c>
      <c r="D223" s="34">
        <v>2097</v>
      </c>
      <c r="E223" s="8">
        <v>0</v>
      </c>
      <c r="F223" s="8">
        <v>2097</v>
      </c>
      <c r="G223" s="8">
        <v>2097</v>
      </c>
      <c r="H223" s="44">
        <f t="shared" si="6"/>
        <v>209.7</v>
      </c>
      <c r="I223" s="17">
        <f t="shared" si="7"/>
        <v>207.5</v>
      </c>
    </row>
    <row r="224" spans="1:9" ht="15.75" x14ac:dyDescent="0.25">
      <c r="A224" s="8">
        <v>220</v>
      </c>
      <c r="B224" s="54" t="s">
        <v>29</v>
      </c>
      <c r="C224" s="33" t="s">
        <v>14</v>
      </c>
      <c r="D224" s="34">
        <v>7042</v>
      </c>
      <c r="E224" s="8">
        <v>2042</v>
      </c>
      <c r="F224" s="8">
        <v>7042</v>
      </c>
      <c r="G224" s="8">
        <v>7042</v>
      </c>
      <c r="H224" s="44">
        <f t="shared" si="6"/>
        <v>724.62</v>
      </c>
      <c r="I224" s="17">
        <f t="shared" si="7"/>
        <v>722.42</v>
      </c>
    </row>
    <row r="225" spans="1:9" ht="15.75" x14ac:dyDescent="0.25">
      <c r="A225" s="8">
        <v>221</v>
      </c>
      <c r="B225" s="7" t="s">
        <v>637</v>
      </c>
      <c r="C225" s="6" t="s">
        <v>362</v>
      </c>
      <c r="D225" s="8">
        <v>411</v>
      </c>
      <c r="E225" s="8"/>
      <c r="F225" s="8">
        <v>411</v>
      </c>
      <c r="G225" s="8">
        <v>411</v>
      </c>
      <c r="H225" s="44">
        <f t="shared" si="6"/>
        <v>41.1</v>
      </c>
      <c r="I225" s="17">
        <f t="shared" si="7"/>
        <v>38.9</v>
      </c>
    </row>
    <row r="226" spans="1:9" ht="15.75" x14ac:dyDescent="0.25">
      <c r="A226" s="8">
        <v>222</v>
      </c>
      <c r="B226" s="7" t="s">
        <v>638</v>
      </c>
      <c r="C226" s="6" t="s">
        <v>362</v>
      </c>
      <c r="D226" s="8">
        <v>417</v>
      </c>
      <c r="E226" s="8"/>
      <c r="F226" s="8">
        <v>417</v>
      </c>
      <c r="G226" s="8">
        <v>417</v>
      </c>
      <c r="H226" s="44">
        <f t="shared" si="6"/>
        <v>41.7</v>
      </c>
      <c r="I226" s="17">
        <f t="shared" si="7"/>
        <v>39.5</v>
      </c>
    </row>
    <row r="227" spans="1:9" ht="15.75" x14ac:dyDescent="0.25">
      <c r="A227" s="8">
        <v>223</v>
      </c>
      <c r="B227" s="7" t="s">
        <v>639</v>
      </c>
      <c r="C227" s="6" t="s">
        <v>362</v>
      </c>
      <c r="D227" s="8">
        <v>1462</v>
      </c>
      <c r="E227" s="8"/>
      <c r="F227" s="8">
        <v>1462</v>
      </c>
      <c r="G227" s="8">
        <v>1462</v>
      </c>
      <c r="H227" s="44">
        <f t="shared" si="6"/>
        <v>146.19999999999999</v>
      </c>
      <c r="I227" s="17">
        <f t="shared" si="7"/>
        <v>144</v>
      </c>
    </row>
    <row r="228" spans="1:9" ht="15.75" x14ac:dyDescent="0.25">
      <c r="A228" s="8">
        <v>224</v>
      </c>
      <c r="B228" s="7" t="s">
        <v>640</v>
      </c>
      <c r="C228" s="6" t="s">
        <v>362</v>
      </c>
      <c r="D228" s="8">
        <v>4873</v>
      </c>
      <c r="E228" s="8"/>
      <c r="F228" s="8">
        <v>4873</v>
      </c>
      <c r="G228" s="8">
        <v>4873</v>
      </c>
      <c r="H228" s="44">
        <f t="shared" si="6"/>
        <v>487.3</v>
      </c>
      <c r="I228" s="17">
        <f t="shared" si="7"/>
        <v>485.1</v>
      </c>
    </row>
    <row r="229" spans="1:9" ht="15.75" x14ac:dyDescent="0.25">
      <c r="A229" s="8">
        <v>225</v>
      </c>
      <c r="B229" s="7" t="s">
        <v>641</v>
      </c>
      <c r="C229" s="6" t="s">
        <v>362</v>
      </c>
      <c r="D229" s="8">
        <v>2175</v>
      </c>
      <c r="E229" s="8"/>
      <c r="F229" s="8">
        <v>2175</v>
      </c>
      <c r="G229" s="8">
        <v>2175</v>
      </c>
      <c r="H229" s="44">
        <f t="shared" si="6"/>
        <v>217.5</v>
      </c>
      <c r="I229" s="17">
        <f t="shared" si="7"/>
        <v>215.3</v>
      </c>
    </row>
    <row r="230" spans="1:9" ht="15.75" x14ac:dyDescent="0.25">
      <c r="A230" s="8">
        <v>226</v>
      </c>
      <c r="B230" s="7" t="s">
        <v>642</v>
      </c>
      <c r="C230" s="6" t="s">
        <v>362</v>
      </c>
      <c r="D230" s="8">
        <v>1691</v>
      </c>
      <c r="E230" s="8"/>
      <c r="F230" s="8">
        <v>1691</v>
      </c>
      <c r="G230" s="8">
        <v>1691</v>
      </c>
      <c r="H230" s="44">
        <f t="shared" si="6"/>
        <v>169.1</v>
      </c>
      <c r="I230" s="17">
        <f t="shared" si="7"/>
        <v>166.9</v>
      </c>
    </row>
    <row r="231" spans="1:9" ht="15.75" x14ac:dyDescent="0.25">
      <c r="A231" s="8">
        <v>227</v>
      </c>
      <c r="B231" s="7" t="s">
        <v>643</v>
      </c>
      <c r="C231" s="6" t="s">
        <v>362</v>
      </c>
      <c r="D231" s="8">
        <v>3508</v>
      </c>
      <c r="E231" s="8"/>
      <c r="F231" s="8">
        <v>3508</v>
      </c>
      <c r="G231" s="8">
        <v>3508</v>
      </c>
      <c r="H231" s="44">
        <f t="shared" si="6"/>
        <v>350.79999999999995</v>
      </c>
      <c r="I231" s="17">
        <f t="shared" si="7"/>
        <v>348.59999999999997</v>
      </c>
    </row>
    <row r="232" spans="1:9" ht="15.75" x14ac:dyDescent="0.25">
      <c r="A232" s="8">
        <v>228</v>
      </c>
      <c r="B232" s="19" t="s">
        <v>890</v>
      </c>
      <c r="C232" s="23" t="s">
        <v>362</v>
      </c>
      <c r="D232" s="185">
        <v>5251</v>
      </c>
      <c r="E232" s="185">
        <v>251</v>
      </c>
      <c r="F232" s="185">
        <v>5251</v>
      </c>
      <c r="G232" s="185">
        <v>5251</v>
      </c>
      <c r="H232" s="107">
        <f t="shared" si="6"/>
        <v>527.61</v>
      </c>
      <c r="I232" s="17">
        <f t="shared" si="7"/>
        <v>525.41</v>
      </c>
    </row>
    <row r="233" spans="1:9" ht="15.75" x14ac:dyDescent="0.25">
      <c r="A233" s="8">
        <v>229</v>
      </c>
      <c r="B233" s="19" t="s">
        <v>891</v>
      </c>
      <c r="C233" s="23" t="s">
        <v>362</v>
      </c>
      <c r="D233" s="185">
        <v>4276</v>
      </c>
      <c r="E233" s="185"/>
      <c r="F233" s="185">
        <v>4276</v>
      </c>
      <c r="G233" s="185">
        <v>4276</v>
      </c>
      <c r="H233" s="107">
        <f t="shared" si="6"/>
        <v>427.6</v>
      </c>
      <c r="I233" s="17">
        <f t="shared" si="7"/>
        <v>425.40000000000003</v>
      </c>
    </row>
    <row r="234" spans="1:9" ht="15.75" x14ac:dyDescent="0.25">
      <c r="A234" s="8">
        <v>230</v>
      </c>
      <c r="B234" s="19" t="s">
        <v>892</v>
      </c>
      <c r="C234" s="23" t="s">
        <v>362</v>
      </c>
      <c r="D234" s="185">
        <v>1097</v>
      </c>
      <c r="E234" s="185"/>
      <c r="F234" s="185">
        <v>1097</v>
      </c>
      <c r="G234" s="185"/>
      <c r="H234" s="107">
        <f t="shared" si="6"/>
        <v>65.819999999999993</v>
      </c>
      <c r="I234" s="17">
        <f t="shared" si="7"/>
        <v>63.61999999999999</v>
      </c>
    </row>
    <row r="235" spans="1:9" ht="15.75" x14ac:dyDescent="0.25">
      <c r="A235" s="8">
        <v>231</v>
      </c>
      <c r="B235" s="19" t="s">
        <v>893</v>
      </c>
      <c r="C235" s="23" t="s">
        <v>362</v>
      </c>
      <c r="D235" s="185">
        <v>550</v>
      </c>
      <c r="E235" s="185"/>
      <c r="F235" s="185">
        <v>550</v>
      </c>
      <c r="G235" s="185">
        <v>550</v>
      </c>
      <c r="H235" s="107">
        <f t="shared" si="6"/>
        <v>55</v>
      </c>
      <c r="I235" s="17">
        <f t="shared" si="7"/>
        <v>52.8</v>
      </c>
    </row>
    <row r="236" spans="1:9" ht="15.75" x14ac:dyDescent="0.25">
      <c r="A236" s="8">
        <v>232</v>
      </c>
      <c r="B236" s="19" t="s">
        <v>894</v>
      </c>
      <c r="C236" s="23" t="s">
        <v>362</v>
      </c>
      <c r="D236" s="185">
        <v>1765</v>
      </c>
      <c r="E236" s="185"/>
      <c r="F236" s="185">
        <v>880</v>
      </c>
      <c r="G236" s="185"/>
      <c r="H236" s="107">
        <f t="shared" si="6"/>
        <v>52.8</v>
      </c>
      <c r="I236" s="17">
        <f t="shared" si="7"/>
        <v>50.599999999999994</v>
      </c>
    </row>
    <row r="237" spans="1:9" ht="32.25" customHeight="1" x14ac:dyDescent="0.25">
      <c r="A237" s="195" t="s">
        <v>18</v>
      </c>
      <c r="B237" s="196"/>
      <c r="C237" s="197"/>
      <c r="D237" s="89">
        <f t="shared" ref="D237:H237" si="8">SUM(D5:D236)</f>
        <v>594023</v>
      </c>
      <c r="E237" s="163">
        <f t="shared" si="8"/>
        <v>175678</v>
      </c>
      <c r="F237" s="163">
        <f t="shared" si="8"/>
        <v>572921</v>
      </c>
      <c r="G237" s="163">
        <f t="shared" si="8"/>
        <v>547403</v>
      </c>
      <c r="H237" s="29">
        <f t="shared" si="8"/>
        <v>58028.16000000004</v>
      </c>
      <c r="I237" s="17">
        <f>SUM(I5:I236)</f>
        <v>57517.759999999995</v>
      </c>
    </row>
    <row r="238" spans="1:9" ht="32.25" customHeight="1" x14ac:dyDescent="0.3"/>
    <row r="239" spans="1:9" ht="32.25" customHeight="1" x14ac:dyDescent="0.3"/>
    <row r="240" spans="1:9" ht="32.25" customHeight="1" x14ac:dyDescent="0.3"/>
    <row r="241" ht="32.25" customHeight="1" x14ac:dyDescent="0.3"/>
    <row r="242" ht="32.25" customHeight="1" x14ac:dyDescent="0.3"/>
    <row r="243" ht="32.25" customHeight="1" x14ac:dyDescent="0.3"/>
    <row r="244" ht="32.25" customHeight="1" x14ac:dyDescent="0.3"/>
    <row r="245" ht="32.25" customHeight="1" x14ac:dyDescent="0.3"/>
    <row r="246" ht="32.25" customHeight="1" x14ac:dyDescent="0.3"/>
    <row r="247" ht="32.25" customHeight="1" x14ac:dyDescent="0.3"/>
    <row r="248" ht="32.25" customHeight="1" x14ac:dyDescent="0.3"/>
    <row r="249" ht="32.25" customHeight="1" x14ac:dyDescent="0.3"/>
  </sheetData>
  <mergeCells count="2">
    <mergeCell ref="A237:C237"/>
    <mergeCell ref="A2:I3"/>
  </mergeCells>
  <conditionalFormatting sqref="B1 B4:B1048576">
    <cfRule type="duplicateValues" dxfId="132" priority="1136"/>
    <cfRule type="duplicateValues" dxfId="131" priority="1137"/>
  </conditionalFormatting>
  <conditionalFormatting sqref="B1:B1048576">
    <cfRule type="duplicateValues" dxfId="130" priority="1140"/>
    <cfRule type="duplicateValues" dxfId="129" priority="1141"/>
    <cfRule type="duplicateValues" dxfId="128" priority="1142"/>
    <cfRule type="duplicateValues" dxfId="127" priority="1143"/>
    <cfRule type="duplicateValues" dxfId="126" priority="1144"/>
    <cfRule type="duplicateValues" dxfId="125" priority="1145"/>
    <cfRule type="duplicateValues" dxfId="124" priority="1146"/>
    <cfRule type="duplicateValues" dxfId="123" priority="1147"/>
    <cfRule type="duplicateValues" dxfId="122" priority="1148"/>
  </conditionalFormatting>
  <conditionalFormatting sqref="B65:B200">
    <cfRule type="duplicateValues" dxfId="121" priority="1149" stopIfTrue="1"/>
  </conditionalFormatting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workbookViewId="0">
      <selection activeCell="H20" sqref="H20"/>
    </sheetView>
  </sheetViews>
  <sheetFormatPr defaultRowHeight="15" x14ac:dyDescent="0.25"/>
  <cols>
    <col min="1" max="1" width="5.28515625" customWidth="1"/>
    <col min="2" max="2" width="24.140625" customWidth="1"/>
    <col min="3" max="3" width="7.85546875" style="1" bestFit="1" customWidth="1"/>
    <col min="4" max="4" width="8.28515625" style="1" bestFit="1" customWidth="1"/>
    <col min="5" max="7" width="6" style="1" bestFit="1" customWidth="1"/>
    <col min="8" max="8" width="12" bestFit="1" customWidth="1"/>
    <col min="9" max="9" width="12.85546875" customWidth="1"/>
  </cols>
  <sheetData>
    <row r="2" spans="1:9" ht="15" customHeight="1" x14ac:dyDescent="0.25">
      <c r="A2" s="194" t="str">
        <f>Nikšić!$A$2</f>
        <v>PODRŠKA RAZVOJU TRŽIŠNE PROIZVODNJE MLIJEKA - OPŠTINA NIKŠIĆ - FEBRUAR 2021</v>
      </c>
      <c r="B2" s="194"/>
      <c r="C2" s="194"/>
      <c r="D2" s="194"/>
      <c r="E2" s="194"/>
      <c r="F2" s="194"/>
      <c r="G2" s="194"/>
      <c r="H2" s="194"/>
      <c r="I2" s="194"/>
    </row>
    <row r="3" spans="1:9" ht="30" customHeight="1" x14ac:dyDescent="0.25">
      <c r="A3" s="194"/>
      <c r="B3" s="194"/>
      <c r="C3" s="194"/>
      <c r="D3" s="194"/>
      <c r="E3" s="194"/>
      <c r="F3" s="194"/>
      <c r="G3" s="194"/>
      <c r="H3" s="194"/>
      <c r="I3" s="194"/>
    </row>
    <row r="4" spans="1:9" ht="40.5" customHeight="1" x14ac:dyDescent="0.25">
      <c r="A4" s="13" t="s">
        <v>0</v>
      </c>
      <c r="B4" s="10" t="s">
        <v>1</v>
      </c>
      <c r="C4" s="10" t="s">
        <v>2</v>
      </c>
      <c r="D4" s="13" t="s">
        <v>3</v>
      </c>
      <c r="E4" s="13">
        <v>0.01</v>
      </c>
      <c r="F4" s="13">
        <v>0.06</v>
      </c>
      <c r="G4" s="13">
        <v>0.04</v>
      </c>
      <c r="H4" s="14" t="s">
        <v>27</v>
      </c>
      <c r="I4" s="14" t="s">
        <v>5</v>
      </c>
    </row>
    <row r="5" spans="1:9" ht="15.75" x14ac:dyDescent="0.25">
      <c r="A5" s="35">
        <v>1</v>
      </c>
      <c r="B5" s="39" t="s">
        <v>4</v>
      </c>
      <c r="C5" s="26" t="s">
        <v>14</v>
      </c>
      <c r="D5" s="8">
        <v>13515</v>
      </c>
      <c r="E5" s="8">
        <v>4240</v>
      </c>
      <c r="F5" s="8">
        <v>13515</v>
      </c>
      <c r="G5" s="8">
        <v>9240</v>
      </c>
      <c r="H5" s="47">
        <v>1308.4000000000001</v>
      </c>
      <c r="I5" s="15">
        <f>H5-55</f>
        <v>1253.4000000000001</v>
      </c>
    </row>
    <row r="6" spans="1:9" ht="15.75" x14ac:dyDescent="0.25">
      <c r="A6" s="16">
        <v>2</v>
      </c>
      <c r="B6" s="45" t="s">
        <v>8</v>
      </c>
      <c r="C6" s="26" t="s">
        <v>14</v>
      </c>
      <c r="D6" s="22">
        <v>31000</v>
      </c>
      <c r="E6" s="22">
        <v>26000</v>
      </c>
      <c r="F6" s="22">
        <v>31000</v>
      </c>
      <c r="G6" s="22">
        <v>31000</v>
      </c>
      <c r="H6" s="47">
        <f>E6*0.01+F6*0.06+G6*0.04</f>
        <v>3360</v>
      </c>
      <c r="I6" s="15">
        <f>H6-2.2</f>
        <v>3357.8</v>
      </c>
    </row>
    <row r="7" spans="1:9" ht="15.75" x14ac:dyDescent="0.25">
      <c r="A7" s="35">
        <v>3</v>
      </c>
      <c r="B7" s="46" t="s">
        <v>26</v>
      </c>
      <c r="C7" s="26" t="s">
        <v>14</v>
      </c>
      <c r="D7" s="8">
        <v>4723</v>
      </c>
      <c r="E7" s="8">
        <v>0</v>
      </c>
      <c r="F7" s="8">
        <v>4723</v>
      </c>
      <c r="G7" s="70">
        <v>4723</v>
      </c>
      <c r="H7" s="47">
        <f t="shared" ref="H7" si="0">E7*0.01+F7*0.06+G7*0.04</f>
        <v>472.3</v>
      </c>
      <c r="I7" s="15">
        <f>H7-2.2</f>
        <v>470.1</v>
      </c>
    </row>
    <row r="8" spans="1:9" ht="15.75" x14ac:dyDescent="0.25">
      <c r="A8" s="16">
        <v>4</v>
      </c>
      <c r="B8" s="18" t="s">
        <v>24</v>
      </c>
      <c r="C8" s="26" t="s">
        <v>14</v>
      </c>
      <c r="D8" s="8">
        <v>35840</v>
      </c>
      <c r="E8" s="8">
        <v>30840</v>
      </c>
      <c r="F8" s="8">
        <v>35840</v>
      </c>
      <c r="G8" s="8"/>
      <c r="H8" s="47">
        <f>E8*0.01+F8*0.08</f>
        <v>3175.6000000000004</v>
      </c>
      <c r="I8" s="15">
        <f>H8-2.2</f>
        <v>3173.4000000000005</v>
      </c>
    </row>
    <row r="9" spans="1:9" ht="15.75" x14ac:dyDescent="0.25">
      <c r="A9" s="25">
        <v>5</v>
      </c>
      <c r="B9" s="5" t="s">
        <v>25</v>
      </c>
      <c r="C9" s="26" t="s">
        <v>14</v>
      </c>
      <c r="D9" s="8">
        <v>9600</v>
      </c>
      <c r="E9" s="8">
        <v>4600</v>
      </c>
      <c r="F9" s="8">
        <v>9600</v>
      </c>
      <c r="G9" s="8"/>
      <c r="H9" s="47">
        <f>F9*0.08+E9*0.01</f>
        <v>814</v>
      </c>
      <c r="I9" s="15">
        <f>H9-2.2</f>
        <v>811.8</v>
      </c>
    </row>
    <row r="10" spans="1:9" ht="32.25" customHeight="1" x14ac:dyDescent="0.25">
      <c r="A10" s="195" t="s">
        <v>18</v>
      </c>
      <c r="B10" s="196"/>
      <c r="C10" s="197"/>
      <c r="D10" s="12">
        <f>SUM(D5:D9)</f>
        <v>94678</v>
      </c>
      <c r="E10" s="12">
        <f>SUM(E5:E9)</f>
        <v>65680</v>
      </c>
      <c r="F10" s="12">
        <f>SUM(F5:F9)</f>
        <v>94678</v>
      </c>
      <c r="G10" s="12">
        <f t="shared" ref="G10:H10" si="1">SUM(G5:G9)</f>
        <v>44963</v>
      </c>
      <c r="H10" s="17">
        <f t="shared" si="1"/>
        <v>9130.2999999999993</v>
      </c>
      <c r="I10" s="17">
        <f>SUM(I5:I9)</f>
        <v>9066.5</v>
      </c>
    </row>
    <row r="11" spans="1:9" ht="15.75" x14ac:dyDescent="0.25">
      <c r="A11" s="11"/>
      <c r="B11" s="11"/>
      <c r="C11" s="20"/>
      <c r="D11" s="20"/>
      <c r="E11" s="20"/>
      <c r="F11" s="20"/>
      <c r="G11" s="20"/>
      <c r="H11" s="11"/>
    </row>
  </sheetData>
  <mergeCells count="2">
    <mergeCell ref="A10:C10"/>
    <mergeCell ref="A2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5"/>
  <sheetViews>
    <sheetView workbookViewId="0">
      <selection activeCell="M9" sqref="M9"/>
    </sheetView>
  </sheetViews>
  <sheetFormatPr defaultRowHeight="15" x14ac:dyDescent="0.25"/>
  <cols>
    <col min="1" max="1" width="5.7109375" style="1" customWidth="1"/>
    <col min="2" max="2" width="29.5703125" style="40" customWidth="1"/>
    <col min="3" max="3" width="11.7109375" style="1" bestFit="1" customWidth="1"/>
    <col min="4" max="4" width="8.28515625" style="1" bestFit="1" customWidth="1"/>
    <col min="5" max="5" width="6.5703125" style="1" bestFit="1" customWidth="1"/>
    <col min="6" max="7" width="7.5703125" style="1" bestFit="1" customWidth="1"/>
    <col min="8" max="8" width="12" bestFit="1" customWidth="1"/>
    <col min="9" max="9" width="14" style="57" customWidth="1"/>
  </cols>
  <sheetData>
    <row r="3" spans="1:9" ht="15" customHeight="1" x14ac:dyDescent="0.25">
      <c r="A3" s="194" t="s">
        <v>38</v>
      </c>
      <c r="B3" s="194"/>
      <c r="C3" s="194"/>
      <c r="D3" s="194"/>
      <c r="E3" s="194"/>
      <c r="F3" s="194"/>
      <c r="G3" s="194"/>
      <c r="H3" s="194"/>
      <c r="I3" s="194"/>
    </row>
    <row r="4" spans="1:9" ht="24.75" customHeight="1" x14ac:dyDescent="0.25">
      <c r="A4" s="194"/>
      <c r="B4" s="194"/>
      <c r="C4" s="194"/>
      <c r="D4" s="194"/>
      <c r="E4" s="194"/>
      <c r="F4" s="194"/>
      <c r="G4" s="194"/>
      <c r="H4" s="194"/>
      <c r="I4" s="194"/>
    </row>
    <row r="5" spans="1:9" ht="35.25" customHeight="1" x14ac:dyDescent="0.25">
      <c r="A5" s="58" t="s">
        <v>0</v>
      </c>
      <c r="B5" s="91" t="s">
        <v>1</v>
      </c>
      <c r="C5" s="59" t="s">
        <v>2</v>
      </c>
      <c r="D5" s="58" t="s">
        <v>3</v>
      </c>
      <c r="E5" s="58">
        <v>0.01</v>
      </c>
      <c r="F5" s="58">
        <v>0.06</v>
      </c>
      <c r="G5" s="58">
        <v>0.04</v>
      </c>
      <c r="H5" s="60" t="s">
        <v>27</v>
      </c>
      <c r="I5" s="14" t="s">
        <v>5</v>
      </c>
    </row>
    <row r="6" spans="1:9" ht="15.75" x14ac:dyDescent="0.25">
      <c r="A6" s="8">
        <v>1</v>
      </c>
      <c r="B6" s="130" t="s">
        <v>185</v>
      </c>
      <c r="C6" s="36" t="s">
        <v>9</v>
      </c>
      <c r="D6" s="36">
        <v>12550</v>
      </c>
      <c r="E6" s="36">
        <v>7550</v>
      </c>
      <c r="F6" s="36">
        <v>12550</v>
      </c>
      <c r="G6" s="36">
        <v>12550</v>
      </c>
      <c r="H6" s="44">
        <f t="shared" ref="H6:H50" si="0">E6*0.01+F6*0.06+G6*0.04</f>
        <v>1330.5</v>
      </c>
      <c r="I6" s="15">
        <f>H6-2.2</f>
        <v>1328.3</v>
      </c>
    </row>
    <row r="7" spans="1:9" ht="15.75" x14ac:dyDescent="0.25">
      <c r="A7" s="8">
        <v>2</v>
      </c>
      <c r="B7" s="130" t="s">
        <v>186</v>
      </c>
      <c r="C7" s="36" t="s">
        <v>9</v>
      </c>
      <c r="D7" s="36">
        <v>920</v>
      </c>
      <c r="E7" s="36">
        <v>0</v>
      </c>
      <c r="F7" s="36">
        <v>920</v>
      </c>
      <c r="G7" s="36">
        <v>920</v>
      </c>
      <c r="H7" s="44">
        <f t="shared" si="0"/>
        <v>92</v>
      </c>
      <c r="I7" s="15">
        <f t="shared" ref="I7:I67" si="1">H7-2.2</f>
        <v>89.8</v>
      </c>
    </row>
    <row r="8" spans="1:9" ht="15.75" x14ac:dyDescent="0.25">
      <c r="A8" s="8">
        <v>3</v>
      </c>
      <c r="B8" s="135" t="s">
        <v>328</v>
      </c>
      <c r="C8" s="26" t="s">
        <v>9</v>
      </c>
      <c r="D8" s="119">
        <v>2614</v>
      </c>
      <c r="E8" s="119">
        <v>0</v>
      </c>
      <c r="F8" s="119">
        <v>2614</v>
      </c>
      <c r="G8" s="120">
        <v>2614</v>
      </c>
      <c r="H8" s="47">
        <f t="shared" si="0"/>
        <v>261.39999999999998</v>
      </c>
      <c r="I8" s="15">
        <f t="shared" si="1"/>
        <v>259.2</v>
      </c>
    </row>
    <row r="9" spans="1:9" ht="15.75" x14ac:dyDescent="0.25">
      <c r="A9" s="8">
        <v>4</v>
      </c>
      <c r="B9" s="7" t="s">
        <v>329</v>
      </c>
      <c r="C9" s="6" t="s">
        <v>9</v>
      </c>
      <c r="D9" s="8">
        <v>841</v>
      </c>
      <c r="E9" s="8">
        <v>0</v>
      </c>
      <c r="F9" s="8">
        <v>841</v>
      </c>
      <c r="G9" s="70">
        <v>841</v>
      </c>
      <c r="H9" s="47">
        <f t="shared" si="0"/>
        <v>84.1</v>
      </c>
      <c r="I9" s="15">
        <f t="shared" si="1"/>
        <v>81.899999999999991</v>
      </c>
    </row>
    <row r="10" spans="1:9" ht="15.75" x14ac:dyDescent="0.25">
      <c r="A10" s="8">
        <v>5</v>
      </c>
      <c r="B10" s="7" t="s">
        <v>330</v>
      </c>
      <c r="C10" s="6" t="s">
        <v>9</v>
      </c>
      <c r="D10" s="8">
        <v>433</v>
      </c>
      <c r="E10" s="8">
        <v>0</v>
      </c>
      <c r="F10" s="8">
        <v>433</v>
      </c>
      <c r="G10" s="70">
        <v>226</v>
      </c>
      <c r="H10" s="47">
        <f t="shared" si="0"/>
        <v>35.020000000000003</v>
      </c>
      <c r="I10" s="15">
        <f t="shared" si="1"/>
        <v>32.82</v>
      </c>
    </row>
    <row r="11" spans="1:9" ht="15.75" x14ac:dyDescent="0.25">
      <c r="A11" s="8">
        <v>6</v>
      </c>
      <c r="B11" s="7" t="s">
        <v>331</v>
      </c>
      <c r="C11" s="6" t="s">
        <v>9</v>
      </c>
      <c r="D11" s="8">
        <v>591</v>
      </c>
      <c r="E11" s="8">
        <v>0</v>
      </c>
      <c r="F11" s="8">
        <v>591</v>
      </c>
      <c r="G11" s="70">
        <v>272</v>
      </c>
      <c r="H11" s="47">
        <f t="shared" si="0"/>
        <v>46.34</v>
      </c>
      <c r="I11" s="15">
        <f t="shared" si="1"/>
        <v>44.14</v>
      </c>
    </row>
    <row r="12" spans="1:9" ht="15.75" x14ac:dyDescent="0.25">
      <c r="A12" s="8">
        <v>7</v>
      </c>
      <c r="B12" s="7" t="s">
        <v>332</v>
      </c>
      <c r="C12" s="6" t="s">
        <v>9</v>
      </c>
      <c r="D12" s="8">
        <v>3899</v>
      </c>
      <c r="E12" s="8">
        <v>0</v>
      </c>
      <c r="F12" s="8">
        <v>3899</v>
      </c>
      <c r="G12" s="70">
        <v>3899</v>
      </c>
      <c r="H12" s="47">
        <f t="shared" si="0"/>
        <v>389.9</v>
      </c>
      <c r="I12" s="15">
        <f t="shared" si="1"/>
        <v>387.7</v>
      </c>
    </row>
    <row r="13" spans="1:9" ht="15.75" x14ac:dyDescent="0.25">
      <c r="A13" s="8">
        <v>8</v>
      </c>
      <c r="B13" s="7" t="s">
        <v>333</v>
      </c>
      <c r="C13" s="6" t="s">
        <v>9</v>
      </c>
      <c r="D13" s="8">
        <v>815</v>
      </c>
      <c r="E13" s="8">
        <v>0</v>
      </c>
      <c r="F13" s="8">
        <v>815</v>
      </c>
      <c r="G13" s="70">
        <v>815</v>
      </c>
      <c r="H13" s="47">
        <f t="shared" si="0"/>
        <v>81.5</v>
      </c>
      <c r="I13" s="15">
        <f t="shared" si="1"/>
        <v>79.3</v>
      </c>
    </row>
    <row r="14" spans="1:9" ht="15.75" x14ac:dyDescent="0.25">
      <c r="A14" s="8">
        <v>9</v>
      </c>
      <c r="B14" s="7" t="s">
        <v>334</v>
      </c>
      <c r="C14" s="6" t="s">
        <v>9</v>
      </c>
      <c r="D14" s="8">
        <v>1122</v>
      </c>
      <c r="E14" s="8">
        <v>0</v>
      </c>
      <c r="F14" s="8">
        <v>1122</v>
      </c>
      <c r="G14" s="70">
        <v>1122</v>
      </c>
      <c r="H14" s="47">
        <f t="shared" si="0"/>
        <v>112.19999999999999</v>
      </c>
      <c r="I14" s="15">
        <f t="shared" si="1"/>
        <v>109.99999999999999</v>
      </c>
    </row>
    <row r="15" spans="1:9" ht="15.75" x14ac:dyDescent="0.25">
      <c r="A15" s="8">
        <v>10</v>
      </c>
      <c r="B15" s="7" t="s">
        <v>335</v>
      </c>
      <c r="C15" s="6" t="s">
        <v>9</v>
      </c>
      <c r="D15" s="8">
        <v>8987</v>
      </c>
      <c r="E15" s="8">
        <v>3987</v>
      </c>
      <c r="F15" s="8">
        <v>8987</v>
      </c>
      <c r="G15" s="70">
        <v>8987</v>
      </c>
      <c r="H15" s="47">
        <f t="shared" si="0"/>
        <v>938.57</v>
      </c>
      <c r="I15" s="15">
        <f t="shared" si="1"/>
        <v>936.37</v>
      </c>
    </row>
    <row r="16" spans="1:9" ht="15.75" x14ac:dyDescent="0.25">
      <c r="A16" s="8">
        <v>11</v>
      </c>
      <c r="B16" s="7" t="s">
        <v>336</v>
      </c>
      <c r="C16" s="6" t="s">
        <v>9</v>
      </c>
      <c r="D16" s="8">
        <v>707</v>
      </c>
      <c r="E16" s="8">
        <v>0</v>
      </c>
      <c r="F16" s="8">
        <v>707</v>
      </c>
      <c r="G16" s="70">
        <v>707</v>
      </c>
      <c r="H16" s="47">
        <f t="shared" si="0"/>
        <v>70.7</v>
      </c>
      <c r="I16" s="15">
        <f t="shared" si="1"/>
        <v>68.5</v>
      </c>
    </row>
    <row r="17" spans="1:9" ht="15.75" x14ac:dyDescent="0.25">
      <c r="A17" s="8">
        <v>12</v>
      </c>
      <c r="B17" s="7" t="s">
        <v>337</v>
      </c>
      <c r="C17" s="6" t="s">
        <v>9</v>
      </c>
      <c r="D17" s="8">
        <v>464</v>
      </c>
      <c r="E17" s="8">
        <v>0</v>
      </c>
      <c r="F17" s="8">
        <v>464</v>
      </c>
      <c r="G17" s="70">
        <v>464</v>
      </c>
      <c r="H17" s="47">
        <f t="shared" si="0"/>
        <v>46.4</v>
      </c>
      <c r="I17" s="15">
        <f t="shared" si="1"/>
        <v>44.199999999999996</v>
      </c>
    </row>
    <row r="18" spans="1:9" ht="15.75" x14ac:dyDescent="0.25">
      <c r="A18" s="8">
        <v>13</v>
      </c>
      <c r="B18" s="7" t="s">
        <v>338</v>
      </c>
      <c r="C18" s="6" t="s">
        <v>9</v>
      </c>
      <c r="D18" s="8">
        <v>403</v>
      </c>
      <c r="E18" s="8">
        <v>0</v>
      </c>
      <c r="F18" s="8">
        <v>199</v>
      </c>
      <c r="G18" s="70">
        <v>199</v>
      </c>
      <c r="H18" s="47">
        <f t="shared" si="0"/>
        <v>19.899999999999999</v>
      </c>
      <c r="I18" s="15">
        <f t="shared" si="1"/>
        <v>17.7</v>
      </c>
    </row>
    <row r="19" spans="1:9" ht="15.75" x14ac:dyDescent="0.25">
      <c r="A19" s="8">
        <v>14</v>
      </c>
      <c r="B19" s="7" t="s">
        <v>339</v>
      </c>
      <c r="C19" s="6" t="s">
        <v>9</v>
      </c>
      <c r="D19" s="8">
        <v>1453</v>
      </c>
      <c r="E19" s="8">
        <v>0</v>
      </c>
      <c r="F19" s="8">
        <v>1453</v>
      </c>
      <c r="G19" s="70">
        <v>1453</v>
      </c>
      <c r="H19" s="47">
        <f t="shared" si="0"/>
        <v>145.30000000000001</v>
      </c>
      <c r="I19" s="15">
        <f>H19-4.4</f>
        <v>140.9</v>
      </c>
    </row>
    <row r="20" spans="1:9" ht="15.75" x14ac:dyDescent="0.25">
      <c r="A20" s="8">
        <v>15</v>
      </c>
      <c r="B20" s="7" t="s">
        <v>340</v>
      </c>
      <c r="C20" s="6" t="s">
        <v>9</v>
      </c>
      <c r="D20" s="8">
        <v>557</v>
      </c>
      <c r="E20" s="8">
        <v>0</v>
      </c>
      <c r="F20" s="8">
        <v>285</v>
      </c>
      <c r="G20" s="70">
        <v>285</v>
      </c>
      <c r="H20" s="47">
        <f t="shared" si="0"/>
        <v>28.5</v>
      </c>
      <c r="I20" s="15">
        <f t="shared" si="1"/>
        <v>26.3</v>
      </c>
    </row>
    <row r="21" spans="1:9" ht="15.75" x14ac:dyDescent="0.25">
      <c r="A21" s="8">
        <v>16</v>
      </c>
      <c r="B21" s="7" t="s">
        <v>341</v>
      </c>
      <c r="C21" s="6" t="s">
        <v>9</v>
      </c>
      <c r="D21" s="8">
        <v>712</v>
      </c>
      <c r="E21" s="8">
        <v>0</v>
      </c>
      <c r="F21" s="8">
        <v>712</v>
      </c>
      <c r="G21" s="70">
        <v>0</v>
      </c>
      <c r="H21" s="47">
        <f t="shared" si="0"/>
        <v>42.72</v>
      </c>
      <c r="I21" s="15">
        <f t="shared" si="1"/>
        <v>40.519999999999996</v>
      </c>
    </row>
    <row r="22" spans="1:9" ht="15.75" x14ac:dyDescent="0.25">
      <c r="A22" s="8">
        <v>17</v>
      </c>
      <c r="B22" s="7" t="s">
        <v>342</v>
      </c>
      <c r="C22" s="6" t="s">
        <v>9</v>
      </c>
      <c r="D22" s="8">
        <v>513</v>
      </c>
      <c r="E22" s="8">
        <v>0</v>
      </c>
      <c r="F22" s="8">
        <v>513</v>
      </c>
      <c r="G22" s="70">
        <v>513</v>
      </c>
      <c r="H22" s="47">
        <f t="shared" si="0"/>
        <v>51.3</v>
      </c>
      <c r="I22" s="15">
        <f t="shared" si="1"/>
        <v>49.099999999999994</v>
      </c>
    </row>
    <row r="23" spans="1:9" ht="15.75" x14ac:dyDescent="0.25">
      <c r="A23" s="8">
        <v>18</v>
      </c>
      <c r="B23" s="7" t="s">
        <v>343</v>
      </c>
      <c r="C23" s="6" t="s">
        <v>9</v>
      </c>
      <c r="D23" s="8">
        <v>1906</v>
      </c>
      <c r="E23" s="8">
        <v>0</v>
      </c>
      <c r="F23" s="8">
        <v>1906</v>
      </c>
      <c r="G23" s="70">
        <v>0</v>
      </c>
      <c r="H23" s="47">
        <f t="shared" si="0"/>
        <v>114.36</v>
      </c>
      <c r="I23" s="15">
        <f t="shared" si="1"/>
        <v>112.16</v>
      </c>
    </row>
    <row r="24" spans="1:9" ht="15.75" x14ac:dyDescent="0.25">
      <c r="A24" s="8">
        <v>19</v>
      </c>
      <c r="B24" s="7" t="s">
        <v>344</v>
      </c>
      <c r="C24" s="6" t="s">
        <v>9</v>
      </c>
      <c r="D24" s="8">
        <v>899</v>
      </c>
      <c r="E24" s="8">
        <v>0</v>
      </c>
      <c r="F24" s="8">
        <v>899</v>
      </c>
      <c r="G24" s="70">
        <v>451</v>
      </c>
      <c r="H24" s="47">
        <f t="shared" si="0"/>
        <v>71.97999999999999</v>
      </c>
      <c r="I24" s="15">
        <f t="shared" si="1"/>
        <v>69.779999999999987</v>
      </c>
    </row>
    <row r="25" spans="1:9" ht="15.75" x14ac:dyDescent="0.25">
      <c r="A25" s="8">
        <v>20</v>
      </c>
      <c r="B25" s="7" t="s">
        <v>345</v>
      </c>
      <c r="C25" s="6" t="s">
        <v>9</v>
      </c>
      <c r="D25" s="8">
        <v>711</v>
      </c>
      <c r="E25" s="8">
        <v>0</v>
      </c>
      <c r="F25" s="8">
        <v>711</v>
      </c>
      <c r="G25" s="70">
        <v>335</v>
      </c>
      <c r="H25" s="47">
        <f t="shared" si="0"/>
        <v>56.059999999999995</v>
      </c>
      <c r="I25" s="15">
        <f t="shared" si="1"/>
        <v>53.859999999999992</v>
      </c>
    </row>
    <row r="26" spans="1:9" ht="15.75" x14ac:dyDescent="0.25">
      <c r="A26" s="8">
        <v>21</v>
      </c>
      <c r="B26" s="7" t="s">
        <v>346</v>
      </c>
      <c r="C26" s="6" t="s">
        <v>9</v>
      </c>
      <c r="D26" s="8">
        <v>4372</v>
      </c>
      <c r="E26" s="8">
        <v>0</v>
      </c>
      <c r="F26" s="8">
        <v>4372</v>
      </c>
      <c r="G26" s="70">
        <v>4372</v>
      </c>
      <c r="H26" s="47">
        <f t="shared" si="0"/>
        <v>437.2</v>
      </c>
      <c r="I26" s="15">
        <f t="shared" si="1"/>
        <v>435</v>
      </c>
    </row>
    <row r="27" spans="1:9" ht="15.75" x14ac:dyDescent="0.25">
      <c r="A27" s="8">
        <v>22</v>
      </c>
      <c r="B27" s="7" t="s">
        <v>347</v>
      </c>
      <c r="C27" s="6" t="s">
        <v>9</v>
      </c>
      <c r="D27" s="8">
        <v>745</v>
      </c>
      <c r="E27" s="8">
        <v>0</v>
      </c>
      <c r="F27" s="8">
        <v>745</v>
      </c>
      <c r="G27" s="70">
        <v>745</v>
      </c>
      <c r="H27" s="47">
        <f t="shared" si="0"/>
        <v>74.5</v>
      </c>
      <c r="I27" s="15">
        <f t="shared" si="1"/>
        <v>72.3</v>
      </c>
    </row>
    <row r="28" spans="1:9" ht="15.75" x14ac:dyDescent="0.25">
      <c r="A28" s="8">
        <v>23</v>
      </c>
      <c r="B28" s="7" t="s">
        <v>348</v>
      </c>
      <c r="C28" s="6" t="s">
        <v>9</v>
      </c>
      <c r="D28" s="8">
        <v>3101</v>
      </c>
      <c r="E28" s="8">
        <v>0</v>
      </c>
      <c r="F28" s="8">
        <v>3101</v>
      </c>
      <c r="G28" s="70">
        <v>3101</v>
      </c>
      <c r="H28" s="47">
        <f t="shared" si="0"/>
        <v>310.10000000000002</v>
      </c>
      <c r="I28" s="15">
        <f t="shared" si="1"/>
        <v>307.90000000000003</v>
      </c>
    </row>
    <row r="29" spans="1:9" ht="15.75" x14ac:dyDescent="0.25">
      <c r="A29" s="8">
        <v>24</v>
      </c>
      <c r="B29" s="7" t="s">
        <v>349</v>
      </c>
      <c r="C29" s="6" t="s">
        <v>9</v>
      </c>
      <c r="D29" s="8">
        <v>833</v>
      </c>
      <c r="E29" s="8">
        <v>0</v>
      </c>
      <c r="F29" s="8">
        <v>389</v>
      </c>
      <c r="G29" s="70">
        <v>0</v>
      </c>
      <c r="H29" s="47">
        <f t="shared" si="0"/>
        <v>23.34</v>
      </c>
      <c r="I29" s="15">
        <f t="shared" si="1"/>
        <v>21.14</v>
      </c>
    </row>
    <row r="30" spans="1:9" ht="15.75" x14ac:dyDescent="0.25">
      <c r="A30" s="8">
        <v>25</v>
      </c>
      <c r="B30" s="7" t="s">
        <v>350</v>
      </c>
      <c r="C30" s="6" t="s">
        <v>9</v>
      </c>
      <c r="D30" s="8">
        <v>11431</v>
      </c>
      <c r="E30" s="8">
        <v>6431</v>
      </c>
      <c r="F30" s="8">
        <v>11431</v>
      </c>
      <c r="G30" s="70">
        <v>11431</v>
      </c>
      <c r="H30" s="47">
        <f t="shared" si="0"/>
        <v>1207.4100000000001</v>
      </c>
      <c r="I30" s="15">
        <f t="shared" si="1"/>
        <v>1205.21</v>
      </c>
    </row>
    <row r="31" spans="1:9" ht="15.75" x14ac:dyDescent="0.25">
      <c r="A31" s="8">
        <v>26</v>
      </c>
      <c r="B31" s="7" t="s">
        <v>351</v>
      </c>
      <c r="C31" s="6" t="s">
        <v>9</v>
      </c>
      <c r="D31" s="8">
        <v>11855</v>
      </c>
      <c r="E31" s="8">
        <v>6855</v>
      </c>
      <c r="F31" s="8">
        <v>11855</v>
      </c>
      <c r="G31" s="70">
        <v>11855</v>
      </c>
      <c r="H31" s="47">
        <f t="shared" si="0"/>
        <v>1254.05</v>
      </c>
      <c r="I31" s="15">
        <f t="shared" si="1"/>
        <v>1251.8499999999999</v>
      </c>
    </row>
    <row r="32" spans="1:9" ht="15.75" x14ac:dyDescent="0.25">
      <c r="A32" s="8">
        <v>27</v>
      </c>
      <c r="B32" s="7" t="s">
        <v>352</v>
      </c>
      <c r="C32" s="6" t="s">
        <v>9</v>
      </c>
      <c r="D32" s="8">
        <v>22945</v>
      </c>
      <c r="E32" s="8">
        <v>5695</v>
      </c>
      <c r="F32" s="8">
        <v>10695</v>
      </c>
      <c r="G32" s="70">
        <v>10695</v>
      </c>
      <c r="H32" s="47">
        <f t="shared" si="0"/>
        <v>1126.45</v>
      </c>
      <c r="I32" s="15">
        <f t="shared" si="1"/>
        <v>1124.25</v>
      </c>
    </row>
    <row r="33" spans="1:9" ht="15.75" x14ac:dyDescent="0.25">
      <c r="A33" s="8">
        <v>28</v>
      </c>
      <c r="B33" s="7" t="s">
        <v>353</v>
      </c>
      <c r="C33" s="6" t="s">
        <v>9</v>
      </c>
      <c r="D33" s="8">
        <v>841</v>
      </c>
      <c r="E33" s="8">
        <v>0</v>
      </c>
      <c r="F33" s="8">
        <v>841</v>
      </c>
      <c r="G33" s="70">
        <v>841</v>
      </c>
      <c r="H33" s="47">
        <f t="shared" si="0"/>
        <v>84.1</v>
      </c>
      <c r="I33" s="15">
        <f t="shared" si="1"/>
        <v>81.899999999999991</v>
      </c>
    </row>
    <row r="34" spans="1:9" ht="15.75" x14ac:dyDescent="0.25">
      <c r="A34" s="8">
        <v>29</v>
      </c>
      <c r="B34" s="7" t="s">
        <v>354</v>
      </c>
      <c r="C34" s="6" t="s">
        <v>9</v>
      </c>
      <c r="D34" s="8">
        <v>1104</v>
      </c>
      <c r="E34" s="8">
        <v>0</v>
      </c>
      <c r="F34" s="8">
        <v>537</v>
      </c>
      <c r="G34" s="70">
        <v>0</v>
      </c>
      <c r="H34" s="47">
        <f t="shared" si="0"/>
        <v>32.22</v>
      </c>
      <c r="I34" s="15">
        <f t="shared" si="1"/>
        <v>30.02</v>
      </c>
    </row>
    <row r="35" spans="1:9" ht="15.75" x14ac:dyDescent="0.25">
      <c r="A35" s="8">
        <v>30</v>
      </c>
      <c r="B35" s="7" t="s">
        <v>355</v>
      </c>
      <c r="C35" s="6" t="s">
        <v>9</v>
      </c>
      <c r="D35" s="8">
        <v>1064</v>
      </c>
      <c r="E35" s="8">
        <v>0</v>
      </c>
      <c r="F35" s="8">
        <v>1064</v>
      </c>
      <c r="G35" s="70">
        <v>1064</v>
      </c>
      <c r="H35" s="47">
        <f t="shared" si="0"/>
        <v>106.4</v>
      </c>
      <c r="I35" s="15">
        <f t="shared" si="1"/>
        <v>104.2</v>
      </c>
    </row>
    <row r="36" spans="1:9" ht="15.75" x14ac:dyDescent="0.25">
      <c r="A36" s="8">
        <v>31</v>
      </c>
      <c r="B36" s="7" t="s">
        <v>356</v>
      </c>
      <c r="C36" s="6" t="s">
        <v>9</v>
      </c>
      <c r="D36" s="8">
        <v>1613</v>
      </c>
      <c r="E36" s="8">
        <v>0</v>
      </c>
      <c r="F36" s="8">
        <v>1613</v>
      </c>
      <c r="G36" s="70">
        <v>0</v>
      </c>
      <c r="H36" s="47">
        <f t="shared" si="0"/>
        <v>96.78</v>
      </c>
      <c r="I36" s="15">
        <f t="shared" si="1"/>
        <v>94.58</v>
      </c>
    </row>
    <row r="37" spans="1:9" ht="15.75" x14ac:dyDescent="0.25">
      <c r="A37" s="8">
        <v>32</v>
      </c>
      <c r="B37" s="7" t="s">
        <v>357</v>
      </c>
      <c r="C37" s="6" t="s">
        <v>9</v>
      </c>
      <c r="D37" s="8">
        <v>2942</v>
      </c>
      <c r="E37" s="8">
        <v>0</v>
      </c>
      <c r="F37" s="8">
        <v>2942</v>
      </c>
      <c r="G37" s="70">
        <v>2942</v>
      </c>
      <c r="H37" s="47">
        <f t="shared" si="0"/>
        <v>294.2</v>
      </c>
      <c r="I37" s="15">
        <f t="shared" si="1"/>
        <v>292</v>
      </c>
    </row>
    <row r="38" spans="1:9" ht="15.75" x14ac:dyDescent="0.25">
      <c r="A38" s="8">
        <v>33</v>
      </c>
      <c r="B38" s="7" t="s">
        <v>358</v>
      </c>
      <c r="C38" s="6" t="s">
        <v>9</v>
      </c>
      <c r="D38" s="8">
        <v>505</v>
      </c>
      <c r="E38" s="8">
        <v>0</v>
      </c>
      <c r="F38" s="8">
        <v>505</v>
      </c>
      <c r="G38" s="70">
        <v>505</v>
      </c>
      <c r="H38" s="47">
        <f t="shared" si="0"/>
        <v>50.5</v>
      </c>
      <c r="I38" s="15">
        <f t="shared" si="1"/>
        <v>48.3</v>
      </c>
    </row>
    <row r="39" spans="1:9" ht="15.75" x14ac:dyDescent="0.25">
      <c r="A39" s="8">
        <v>34</v>
      </c>
      <c r="B39" s="7" t="s">
        <v>359</v>
      </c>
      <c r="C39" s="6" t="s">
        <v>9</v>
      </c>
      <c r="D39" s="8">
        <v>474</v>
      </c>
      <c r="E39" s="8">
        <v>0</v>
      </c>
      <c r="F39" s="8">
        <v>199</v>
      </c>
      <c r="G39" s="70">
        <v>0</v>
      </c>
      <c r="H39" s="47">
        <f t="shared" si="0"/>
        <v>11.94</v>
      </c>
      <c r="I39" s="15">
        <f t="shared" si="1"/>
        <v>9.7399999999999984</v>
      </c>
    </row>
    <row r="40" spans="1:9" ht="15.75" x14ac:dyDescent="0.25">
      <c r="A40" s="8">
        <v>35</v>
      </c>
      <c r="B40" s="136" t="s">
        <v>360</v>
      </c>
      <c r="C40" s="83" t="s">
        <v>9</v>
      </c>
      <c r="D40" s="118">
        <v>1398</v>
      </c>
      <c r="E40" s="118">
        <v>0</v>
      </c>
      <c r="F40" s="118">
        <v>1398</v>
      </c>
      <c r="G40" s="121">
        <v>1398</v>
      </c>
      <c r="H40" s="47">
        <f t="shared" si="0"/>
        <v>139.80000000000001</v>
      </c>
      <c r="I40" s="15">
        <f t="shared" si="1"/>
        <v>137.60000000000002</v>
      </c>
    </row>
    <row r="41" spans="1:9" ht="15.75" x14ac:dyDescent="0.25">
      <c r="A41" s="8">
        <v>36</v>
      </c>
      <c r="B41" s="54" t="s">
        <v>528</v>
      </c>
      <c r="C41" s="33" t="s">
        <v>9</v>
      </c>
      <c r="D41" s="34">
        <v>24604</v>
      </c>
      <c r="E41" s="8">
        <v>19604</v>
      </c>
      <c r="F41" s="8">
        <v>24604</v>
      </c>
      <c r="G41" s="8">
        <v>24604</v>
      </c>
      <c r="H41" s="47">
        <f t="shared" si="0"/>
        <v>2656.44</v>
      </c>
      <c r="I41" s="15">
        <f t="shared" si="1"/>
        <v>2654.2400000000002</v>
      </c>
    </row>
    <row r="42" spans="1:9" ht="15.75" x14ac:dyDescent="0.25">
      <c r="A42" s="8">
        <v>37</v>
      </c>
      <c r="B42" s="158" t="s">
        <v>737</v>
      </c>
      <c r="C42" s="157" t="s">
        <v>9</v>
      </c>
      <c r="D42" s="157">
        <v>1292</v>
      </c>
      <c r="E42" s="157"/>
      <c r="F42" s="157">
        <v>1292</v>
      </c>
      <c r="G42" s="157">
        <v>1292</v>
      </c>
      <c r="H42" s="159">
        <f t="shared" si="0"/>
        <v>129.19999999999999</v>
      </c>
      <c r="I42" s="15">
        <f t="shared" si="1"/>
        <v>126.99999999999999</v>
      </c>
    </row>
    <row r="43" spans="1:9" ht="15.75" x14ac:dyDescent="0.25">
      <c r="A43" s="8">
        <v>38</v>
      </c>
      <c r="B43" s="158" t="s">
        <v>738</v>
      </c>
      <c r="C43" s="157" t="s">
        <v>9</v>
      </c>
      <c r="D43" s="157">
        <v>740</v>
      </c>
      <c r="E43" s="157"/>
      <c r="F43" s="157">
        <v>740</v>
      </c>
      <c r="G43" s="157">
        <v>740</v>
      </c>
      <c r="H43" s="159">
        <f t="shared" si="0"/>
        <v>74</v>
      </c>
      <c r="I43" s="15">
        <f t="shared" si="1"/>
        <v>71.8</v>
      </c>
    </row>
    <row r="44" spans="1:9" ht="15.75" x14ac:dyDescent="0.25">
      <c r="A44" s="8">
        <v>39</v>
      </c>
      <c r="B44" s="158" t="s">
        <v>739</v>
      </c>
      <c r="C44" s="157" t="s">
        <v>9</v>
      </c>
      <c r="D44" s="157">
        <v>1455</v>
      </c>
      <c r="E44" s="157"/>
      <c r="F44" s="157">
        <v>1455</v>
      </c>
      <c r="G44" s="157">
        <v>1455</v>
      </c>
      <c r="H44" s="159">
        <f t="shared" si="0"/>
        <v>145.5</v>
      </c>
      <c r="I44" s="15">
        <f t="shared" si="1"/>
        <v>143.30000000000001</v>
      </c>
    </row>
    <row r="45" spans="1:9" ht="15.75" x14ac:dyDescent="0.25">
      <c r="A45" s="8">
        <v>40</v>
      </c>
      <c r="B45" s="158" t="s">
        <v>740</v>
      </c>
      <c r="C45" s="157" t="s">
        <v>9</v>
      </c>
      <c r="D45" s="157">
        <v>661</v>
      </c>
      <c r="E45" s="157"/>
      <c r="F45" s="157">
        <v>661</v>
      </c>
      <c r="G45" s="157">
        <v>661</v>
      </c>
      <c r="H45" s="159">
        <f t="shared" si="0"/>
        <v>66.099999999999994</v>
      </c>
      <c r="I45" s="15">
        <f t="shared" si="1"/>
        <v>63.899999999999991</v>
      </c>
    </row>
    <row r="46" spans="1:9" ht="15.75" x14ac:dyDescent="0.25">
      <c r="A46" s="8">
        <v>41</v>
      </c>
      <c r="B46" s="158" t="s">
        <v>741</v>
      </c>
      <c r="C46" s="157" t="s">
        <v>9</v>
      </c>
      <c r="D46" s="157">
        <v>743</v>
      </c>
      <c r="E46" s="157"/>
      <c r="F46" s="157">
        <v>335</v>
      </c>
      <c r="G46" s="157">
        <v>335</v>
      </c>
      <c r="H46" s="159">
        <f t="shared" si="0"/>
        <v>33.5</v>
      </c>
      <c r="I46" s="15">
        <f t="shared" si="1"/>
        <v>31.3</v>
      </c>
    </row>
    <row r="47" spans="1:9" ht="15.75" x14ac:dyDescent="0.25">
      <c r="A47" s="8">
        <v>42</v>
      </c>
      <c r="B47" s="158" t="s">
        <v>742</v>
      </c>
      <c r="C47" s="157" t="s">
        <v>9</v>
      </c>
      <c r="D47" s="157">
        <v>755</v>
      </c>
      <c r="E47" s="157"/>
      <c r="F47" s="157">
        <v>379</v>
      </c>
      <c r="G47" s="157">
        <v>379</v>
      </c>
      <c r="H47" s="159">
        <f t="shared" si="0"/>
        <v>37.9</v>
      </c>
      <c r="I47" s="15">
        <f t="shared" si="1"/>
        <v>35.699999999999996</v>
      </c>
    </row>
    <row r="48" spans="1:9" ht="15.75" x14ac:dyDescent="0.25">
      <c r="A48" s="8">
        <v>43</v>
      </c>
      <c r="B48" s="158" t="s">
        <v>743</v>
      </c>
      <c r="C48" s="157" t="s">
        <v>9</v>
      </c>
      <c r="D48" s="157">
        <v>682</v>
      </c>
      <c r="E48" s="157"/>
      <c r="F48" s="157">
        <v>682</v>
      </c>
      <c r="G48" s="157">
        <v>682</v>
      </c>
      <c r="H48" s="159">
        <f t="shared" si="0"/>
        <v>68.2</v>
      </c>
      <c r="I48" s="15">
        <f t="shared" si="1"/>
        <v>66</v>
      </c>
    </row>
    <row r="49" spans="1:9" ht="15.75" x14ac:dyDescent="0.25">
      <c r="A49" s="8">
        <v>44</v>
      </c>
      <c r="B49" s="158" t="s">
        <v>744</v>
      </c>
      <c r="C49" s="157" t="s">
        <v>9</v>
      </c>
      <c r="D49" s="157">
        <v>742</v>
      </c>
      <c r="E49" s="157"/>
      <c r="F49" s="157">
        <v>742</v>
      </c>
      <c r="G49" s="157">
        <v>742</v>
      </c>
      <c r="H49" s="159">
        <f t="shared" si="0"/>
        <v>74.199999999999989</v>
      </c>
      <c r="I49" s="15">
        <f t="shared" si="1"/>
        <v>71.999999999999986</v>
      </c>
    </row>
    <row r="50" spans="1:9" ht="15.75" x14ac:dyDescent="0.25">
      <c r="A50" s="8">
        <v>45</v>
      </c>
      <c r="B50" s="158" t="s">
        <v>745</v>
      </c>
      <c r="C50" s="157" t="s">
        <v>9</v>
      </c>
      <c r="D50" s="157">
        <v>2315</v>
      </c>
      <c r="E50" s="157"/>
      <c r="F50" s="157">
        <v>2315</v>
      </c>
      <c r="G50" s="157">
        <v>2315</v>
      </c>
      <c r="H50" s="159">
        <f t="shared" si="0"/>
        <v>231.5</v>
      </c>
      <c r="I50" s="15">
        <f t="shared" si="1"/>
        <v>229.3</v>
      </c>
    </row>
    <row r="51" spans="1:9" ht="15.75" x14ac:dyDescent="0.25">
      <c r="A51" s="8">
        <v>46</v>
      </c>
      <c r="B51" s="184" t="s">
        <v>882</v>
      </c>
      <c r="C51" s="23" t="s">
        <v>9</v>
      </c>
      <c r="D51" s="16">
        <v>1394</v>
      </c>
      <c r="E51" s="16"/>
      <c r="F51" s="16">
        <v>1394</v>
      </c>
      <c r="G51" s="16">
        <v>1394</v>
      </c>
      <c r="H51" s="131">
        <f>F51*0.06+G51*0.04</f>
        <v>139.4</v>
      </c>
      <c r="I51" s="15">
        <f t="shared" si="1"/>
        <v>137.20000000000002</v>
      </c>
    </row>
    <row r="52" spans="1:9" ht="15.75" x14ac:dyDescent="0.25">
      <c r="A52" s="8">
        <v>47</v>
      </c>
      <c r="B52" s="184" t="s">
        <v>862</v>
      </c>
      <c r="C52" s="23" t="s">
        <v>9</v>
      </c>
      <c r="D52" s="16">
        <v>1811</v>
      </c>
      <c r="E52" s="16"/>
      <c r="F52" s="16">
        <v>1811</v>
      </c>
      <c r="G52" s="16">
        <v>790</v>
      </c>
      <c r="H52" s="131">
        <f t="shared" ref="H52:H71" si="2">F52*0.06+G52*0.04</f>
        <v>140.26</v>
      </c>
      <c r="I52" s="15">
        <f t="shared" si="1"/>
        <v>138.06</v>
      </c>
    </row>
    <row r="53" spans="1:9" ht="15.75" x14ac:dyDescent="0.25">
      <c r="A53" s="8">
        <v>48</v>
      </c>
      <c r="B53" s="184" t="s">
        <v>863</v>
      </c>
      <c r="C53" s="23" t="s">
        <v>9</v>
      </c>
      <c r="D53" s="16">
        <v>985</v>
      </c>
      <c r="E53" s="16"/>
      <c r="F53" s="16">
        <v>460</v>
      </c>
      <c r="G53" s="16"/>
      <c r="H53" s="131">
        <f t="shared" si="2"/>
        <v>27.599999999999998</v>
      </c>
      <c r="I53" s="15">
        <f t="shared" si="1"/>
        <v>25.4</v>
      </c>
    </row>
    <row r="54" spans="1:9" ht="15.75" x14ac:dyDescent="0.25">
      <c r="A54" s="8">
        <v>49</v>
      </c>
      <c r="B54" s="184" t="s">
        <v>864</v>
      </c>
      <c r="C54" s="23" t="s">
        <v>9</v>
      </c>
      <c r="D54" s="16">
        <v>2372</v>
      </c>
      <c r="E54" s="16"/>
      <c r="F54" s="16">
        <v>2372</v>
      </c>
      <c r="G54" s="16">
        <v>1145</v>
      </c>
      <c r="H54" s="131">
        <f t="shared" si="2"/>
        <v>188.12</v>
      </c>
      <c r="I54" s="15">
        <f t="shared" si="1"/>
        <v>185.92000000000002</v>
      </c>
    </row>
    <row r="55" spans="1:9" ht="15.75" x14ac:dyDescent="0.25">
      <c r="A55" s="8">
        <v>50</v>
      </c>
      <c r="B55" s="184" t="s">
        <v>865</v>
      </c>
      <c r="C55" s="23" t="s">
        <v>9</v>
      </c>
      <c r="D55" s="16">
        <v>1060</v>
      </c>
      <c r="E55" s="16"/>
      <c r="F55" s="16">
        <v>1060</v>
      </c>
      <c r="G55" s="16">
        <v>1060</v>
      </c>
      <c r="H55" s="131">
        <f t="shared" si="2"/>
        <v>106</v>
      </c>
      <c r="I55" s="15">
        <f t="shared" si="1"/>
        <v>103.8</v>
      </c>
    </row>
    <row r="56" spans="1:9" ht="15.75" x14ac:dyDescent="0.25">
      <c r="A56" s="8">
        <v>51</v>
      </c>
      <c r="B56" s="184" t="s">
        <v>866</v>
      </c>
      <c r="C56" s="23" t="s">
        <v>9</v>
      </c>
      <c r="D56" s="16">
        <v>1837</v>
      </c>
      <c r="E56" s="16"/>
      <c r="F56" s="16">
        <v>1837</v>
      </c>
      <c r="G56" s="16">
        <v>1837</v>
      </c>
      <c r="H56" s="131">
        <f t="shared" si="2"/>
        <v>183.7</v>
      </c>
      <c r="I56" s="15">
        <f t="shared" si="1"/>
        <v>181.5</v>
      </c>
    </row>
    <row r="57" spans="1:9" ht="15.75" x14ac:dyDescent="0.25">
      <c r="A57" s="8">
        <v>52</v>
      </c>
      <c r="B57" s="184" t="s">
        <v>867</v>
      </c>
      <c r="C57" s="23" t="s">
        <v>9</v>
      </c>
      <c r="D57" s="16">
        <v>1579</v>
      </c>
      <c r="E57" s="16"/>
      <c r="F57" s="16">
        <v>1579</v>
      </c>
      <c r="G57" s="16">
        <v>744</v>
      </c>
      <c r="H57" s="131">
        <f t="shared" si="2"/>
        <v>124.5</v>
      </c>
      <c r="I57" s="15">
        <f t="shared" si="1"/>
        <v>122.3</v>
      </c>
    </row>
    <row r="58" spans="1:9" ht="15.75" x14ac:dyDescent="0.25">
      <c r="A58" s="8">
        <v>53</v>
      </c>
      <c r="B58" s="184" t="s">
        <v>868</v>
      </c>
      <c r="C58" s="23" t="s">
        <v>9</v>
      </c>
      <c r="D58" s="16">
        <v>4602</v>
      </c>
      <c r="E58" s="16"/>
      <c r="F58" s="16">
        <v>4602</v>
      </c>
      <c r="G58" s="16">
        <v>4602</v>
      </c>
      <c r="H58" s="131">
        <f t="shared" si="2"/>
        <v>460.20000000000005</v>
      </c>
      <c r="I58" s="15">
        <f t="shared" si="1"/>
        <v>458.00000000000006</v>
      </c>
    </row>
    <row r="59" spans="1:9" ht="15.75" x14ac:dyDescent="0.25">
      <c r="A59" s="8">
        <v>54</v>
      </c>
      <c r="B59" s="184" t="s">
        <v>869</v>
      </c>
      <c r="C59" s="23" t="s">
        <v>9</v>
      </c>
      <c r="D59" s="16">
        <v>445</v>
      </c>
      <c r="E59" s="16"/>
      <c r="F59" s="16">
        <v>445</v>
      </c>
      <c r="G59" s="16">
        <v>445</v>
      </c>
      <c r="H59" s="131">
        <f t="shared" si="2"/>
        <v>44.5</v>
      </c>
      <c r="I59" s="15">
        <f t="shared" si="1"/>
        <v>42.3</v>
      </c>
    </row>
    <row r="60" spans="1:9" ht="15.75" x14ac:dyDescent="0.25">
      <c r="A60" s="8">
        <v>55</v>
      </c>
      <c r="B60" s="184" t="s">
        <v>870</v>
      </c>
      <c r="C60" s="23" t="s">
        <v>9</v>
      </c>
      <c r="D60" s="16">
        <v>515</v>
      </c>
      <c r="E60" s="16"/>
      <c r="F60" s="16">
        <v>515</v>
      </c>
      <c r="G60" s="16">
        <v>515</v>
      </c>
      <c r="H60" s="131">
        <f t="shared" si="2"/>
        <v>51.5</v>
      </c>
      <c r="I60" s="15">
        <f t="shared" si="1"/>
        <v>49.3</v>
      </c>
    </row>
    <row r="61" spans="1:9" ht="15.75" x14ac:dyDescent="0.25">
      <c r="A61" s="8">
        <v>56</v>
      </c>
      <c r="B61" s="184" t="s">
        <v>871</v>
      </c>
      <c r="C61" s="23" t="s">
        <v>9</v>
      </c>
      <c r="D61" s="16">
        <v>618</v>
      </c>
      <c r="E61" s="16"/>
      <c r="F61" s="16">
        <v>618</v>
      </c>
      <c r="G61" s="16">
        <v>618</v>
      </c>
      <c r="H61" s="131">
        <f t="shared" si="2"/>
        <v>61.8</v>
      </c>
      <c r="I61" s="15">
        <f t="shared" si="1"/>
        <v>59.599999999999994</v>
      </c>
    </row>
    <row r="62" spans="1:9" ht="15.75" x14ac:dyDescent="0.25">
      <c r="A62" s="8">
        <v>57</v>
      </c>
      <c r="B62" s="184" t="s">
        <v>872</v>
      </c>
      <c r="C62" s="23" t="s">
        <v>9</v>
      </c>
      <c r="D62" s="16">
        <v>1287</v>
      </c>
      <c r="E62" s="16"/>
      <c r="F62" s="16">
        <v>1287</v>
      </c>
      <c r="G62" s="16">
        <v>1287</v>
      </c>
      <c r="H62" s="131">
        <f t="shared" si="2"/>
        <v>128.69999999999999</v>
      </c>
      <c r="I62" s="15">
        <f t="shared" si="1"/>
        <v>126.49999999999999</v>
      </c>
    </row>
    <row r="63" spans="1:9" ht="15.75" x14ac:dyDescent="0.25">
      <c r="A63" s="8">
        <v>58</v>
      </c>
      <c r="B63" s="184" t="s">
        <v>873</v>
      </c>
      <c r="C63" s="23" t="s">
        <v>9</v>
      </c>
      <c r="D63" s="16">
        <v>3753</v>
      </c>
      <c r="E63" s="16"/>
      <c r="F63" s="16">
        <v>3753</v>
      </c>
      <c r="G63" s="16">
        <v>1737</v>
      </c>
      <c r="H63" s="131">
        <f t="shared" si="2"/>
        <v>294.65999999999997</v>
      </c>
      <c r="I63" s="15">
        <f t="shared" si="1"/>
        <v>292.45999999999998</v>
      </c>
    </row>
    <row r="64" spans="1:9" ht="15.75" x14ac:dyDescent="0.25">
      <c r="A64" s="8">
        <v>59</v>
      </c>
      <c r="B64" s="184" t="s">
        <v>874</v>
      </c>
      <c r="C64" s="23" t="s">
        <v>9</v>
      </c>
      <c r="D64" s="16">
        <v>1090</v>
      </c>
      <c r="E64" s="16"/>
      <c r="F64" s="16">
        <v>1090</v>
      </c>
      <c r="G64" s="16">
        <v>1090</v>
      </c>
      <c r="H64" s="131">
        <f t="shared" si="2"/>
        <v>109</v>
      </c>
      <c r="I64" s="15">
        <f t="shared" si="1"/>
        <v>106.8</v>
      </c>
    </row>
    <row r="65" spans="1:9" ht="15.75" x14ac:dyDescent="0.25">
      <c r="A65" s="8">
        <v>60</v>
      </c>
      <c r="B65" s="184" t="s">
        <v>875</v>
      </c>
      <c r="C65" s="23" t="s">
        <v>9</v>
      </c>
      <c r="D65" s="16">
        <v>470</v>
      </c>
      <c r="E65" s="16"/>
      <c r="F65" s="16">
        <v>470</v>
      </c>
      <c r="G65" s="16">
        <v>470</v>
      </c>
      <c r="H65" s="131">
        <f t="shared" si="2"/>
        <v>47</v>
      </c>
      <c r="I65" s="15">
        <f t="shared" si="1"/>
        <v>44.8</v>
      </c>
    </row>
    <row r="66" spans="1:9" ht="15.75" x14ac:dyDescent="0.25">
      <c r="A66" s="8">
        <v>61</v>
      </c>
      <c r="B66" s="184" t="s">
        <v>876</v>
      </c>
      <c r="C66" s="23" t="s">
        <v>9</v>
      </c>
      <c r="D66" s="16">
        <v>765</v>
      </c>
      <c r="E66" s="16"/>
      <c r="F66" s="16">
        <v>765</v>
      </c>
      <c r="G66" s="16">
        <v>765</v>
      </c>
      <c r="H66" s="131">
        <f t="shared" si="2"/>
        <v>76.5</v>
      </c>
      <c r="I66" s="15">
        <f t="shared" si="1"/>
        <v>74.3</v>
      </c>
    </row>
    <row r="67" spans="1:9" ht="15.75" x14ac:dyDescent="0.25">
      <c r="A67" s="8">
        <v>62</v>
      </c>
      <c r="B67" s="184" t="s">
        <v>877</v>
      </c>
      <c r="C67" s="23" t="s">
        <v>9</v>
      </c>
      <c r="D67" s="16">
        <v>981</v>
      </c>
      <c r="E67" s="16"/>
      <c r="F67" s="16">
        <v>981</v>
      </c>
      <c r="G67" s="16">
        <v>420</v>
      </c>
      <c r="H67" s="131">
        <f t="shared" si="2"/>
        <v>75.66</v>
      </c>
      <c r="I67" s="15">
        <f t="shared" si="1"/>
        <v>73.459999999999994</v>
      </c>
    </row>
    <row r="68" spans="1:9" ht="15.75" x14ac:dyDescent="0.25">
      <c r="A68" s="8">
        <v>63</v>
      </c>
      <c r="B68" s="184" t="s">
        <v>878</v>
      </c>
      <c r="C68" s="23" t="s">
        <v>9</v>
      </c>
      <c r="D68" s="16">
        <v>1108</v>
      </c>
      <c r="E68" s="16"/>
      <c r="F68" s="16">
        <v>1108</v>
      </c>
      <c r="G68" s="16">
        <v>1108</v>
      </c>
      <c r="H68" s="131">
        <f t="shared" si="2"/>
        <v>110.80000000000001</v>
      </c>
      <c r="I68" s="15">
        <f t="shared" ref="I68:I69" si="3">H68-2.2</f>
        <v>108.60000000000001</v>
      </c>
    </row>
    <row r="69" spans="1:9" ht="15.75" x14ac:dyDescent="0.25">
      <c r="A69" s="8">
        <v>64</v>
      </c>
      <c r="B69" s="184" t="s">
        <v>879</v>
      </c>
      <c r="C69" s="23" t="s">
        <v>9</v>
      </c>
      <c r="D69" s="16">
        <v>456</v>
      </c>
      <c r="E69" s="16"/>
      <c r="F69" s="16">
        <v>456</v>
      </c>
      <c r="G69" s="16">
        <v>456</v>
      </c>
      <c r="H69" s="131">
        <f t="shared" si="2"/>
        <v>45.6</v>
      </c>
      <c r="I69" s="15">
        <f t="shared" si="3"/>
        <v>43.4</v>
      </c>
    </row>
    <row r="70" spans="1:9" ht="15.75" x14ac:dyDescent="0.25">
      <c r="A70" s="8">
        <v>65</v>
      </c>
      <c r="B70" s="184" t="s">
        <v>880</v>
      </c>
      <c r="C70" s="23" t="s">
        <v>9</v>
      </c>
      <c r="D70" s="16">
        <v>1615</v>
      </c>
      <c r="E70" s="16"/>
      <c r="F70" s="16">
        <v>1615</v>
      </c>
      <c r="G70" s="16">
        <v>1615</v>
      </c>
      <c r="H70" s="131">
        <f t="shared" si="2"/>
        <v>161.5</v>
      </c>
      <c r="I70" s="15">
        <f>H70-2.2</f>
        <v>159.30000000000001</v>
      </c>
    </row>
    <row r="71" spans="1:9" ht="15.75" x14ac:dyDescent="0.25">
      <c r="A71" s="8">
        <v>66</v>
      </c>
      <c r="B71" s="184" t="s">
        <v>881</v>
      </c>
      <c r="C71" s="23" t="s">
        <v>9</v>
      </c>
      <c r="D71" s="16">
        <v>1125</v>
      </c>
      <c r="E71" s="16"/>
      <c r="F71" s="16">
        <v>1125</v>
      </c>
      <c r="G71" s="16">
        <v>1125</v>
      </c>
      <c r="H71" s="131">
        <f t="shared" si="2"/>
        <v>112.5</v>
      </c>
      <c r="I71" s="15">
        <f t="shared" ref="I71:I74" si="4">H71-2.2</f>
        <v>110.3</v>
      </c>
    </row>
    <row r="72" spans="1:9" ht="15.75" x14ac:dyDescent="0.25">
      <c r="A72" s="8">
        <v>67</v>
      </c>
      <c r="B72" s="7" t="s">
        <v>883</v>
      </c>
      <c r="C72" s="6" t="s">
        <v>9</v>
      </c>
      <c r="D72" s="33">
        <v>3238</v>
      </c>
      <c r="E72" s="8"/>
      <c r="F72" s="8">
        <v>3238</v>
      </c>
      <c r="G72" s="8">
        <v>1884</v>
      </c>
      <c r="H72" s="44">
        <f>F72*0.06+G72*0.04</f>
        <v>269.64</v>
      </c>
      <c r="I72" s="15">
        <f t="shared" si="4"/>
        <v>267.44</v>
      </c>
    </row>
    <row r="73" spans="1:9" ht="15.75" x14ac:dyDescent="0.25">
      <c r="A73" s="8">
        <v>68</v>
      </c>
      <c r="B73" s="7" t="s">
        <v>884</v>
      </c>
      <c r="C73" s="6" t="s">
        <v>885</v>
      </c>
      <c r="D73" s="33">
        <v>4352</v>
      </c>
      <c r="E73" s="8"/>
      <c r="F73" s="8">
        <v>4352</v>
      </c>
      <c r="G73" s="8">
        <v>4352</v>
      </c>
      <c r="H73" s="44">
        <f>F73*0.06+G73*0.04</f>
        <v>435.20000000000005</v>
      </c>
      <c r="I73" s="15">
        <f t="shared" si="4"/>
        <v>433.00000000000006</v>
      </c>
    </row>
    <row r="74" spans="1:9" ht="15.75" x14ac:dyDescent="0.25">
      <c r="A74" s="8">
        <v>69</v>
      </c>
      <c r="B74" s="19" t="s">
        <v>895</v>
      </c>
      <c r="C74" s="23" t="s">
        <v>9</v>
      </c>
      <c r="D74" s="186">
        <v>5525</v>
      </c>
      <c r="E74" s="186">
        <v>525</v>
      </c>
      <c r="F74" s="186">
        <v>5525</v>
      </c>
      <c r="G74" s="186">
        <v>5525</v>
      </c>
      <c r="H74" s="44">
        <f t="shared" ref="H74" si="5">E74*0.01+F74*0.06+G74*0.04</f>
        <v>557.75</v>
      </c>
      <c r="I74" s="15">
        <f t="shared" si="4"/>
        <v>555.54999999999995</v>
      </c>
    </row>
    <row r="75" spans="1:9" ht="31.5" customHeight="1" x14ac:dyDescent="0.25">
      <c r="A75" s="195" t="s">
        <v>18</v>
      </c>
      <c r="B75" s="196"/>
      <c r="C75" s="197"/>
      <c r="D75" s="72">
        <f t="shared" ref="D75:H75" si="6">SUM(D6:D74)</f>
        <v>183292</v>
      </c>
      <c r="E75" s="72">
        <f t="shared" si="6"/>
        <v>50647</v>
      </c>
      <c r="F75" s="72">
        <f t="shared" si="6"/>
        <v>167971</v>
      </c>
      <c r="G75" s="72">
        <f t="shared" si="6"/>
        <v>153791</v>
      </c>
      <c r="H75" s="17">
        <f t="shared" si="6"/>
        <v>16736.370000000006</v>
      </c>
      <c r="I75" s="17">
        <f>SUM(I6:I74)</f>
        <v>16582.369999999992</v>
      </c>
    </row>
  </sheetData>
  <mergeCells count="2">
    <mergeCell ref="A3:I4"/>
    <mergeCell ref="A75:C75"/>
  </mergeCells>
  <conditionalFormatting sqref="B7">
    <cfRule type="duplicateValues" dxfId="120" priority="30"/>
    <cfRule type="duplicateValues" dxfId="119" priority="31"/>
  </conditionalFormatting>
  <conditionalFormatting sqref="B7">
    <cfRule type="duplicateValues" dxfId="118" priority="32" stopIfTrue="1"/>
  </conditionalFormatting>
  <conditionalFormatting sqref="B7">
    <cfRule type="duplicateValues" dxfId="117" priority="28"/>
    <cfRule type="duplicateValues" dxfId="116" priority="29"/>
  </conditionalFormatting>
  <conditionalFormatting sqref="B28:B29">
    <cfRule type="duplicateValues" dxfId="115" priority="1150" stopIfTrue="1"/>
  </conditionalFormatting>
  <conditionalFormatting sqref="B76:B1048576 B1:B2 B5:B6 B8:B58 B70:B74 B60:B68">
    <cfRule type="duplicateValues" dxfId="114" priority="1151"/>
  </conditionalFormatting>
  <conditionalFormatting sqref="B69">
    <cfRule type="duplicateValues" dxfId="113" priority="1157"/>
    <cfRule type="duplicateValues" dxfId="112" priority="1158"/>
  </conditionalFormatting>
  <conditionalFormatting sqref="B69">
    <cfRule type="duplicateValues" dxfId="111" priority="1159"/>
    <cfRule type="duplicateValues" dxfId="110" priority="1160"/>
    <cfRule type="duplicateValues" dxfId="109" priority="1161"/>
  </conditionalFormatting>
  <conditionalFormatting sqref="B59">
    <cfRule type="duplicateValues" dxfId="108" priority="1162"/>
    <cfRule type="duplicateValues" dxfId="107" priority="1163"/>
  </conditionalFormatting>
  <conditionalFormatting sqref="B59">
    <cfRule type="duplicateValues" dxfId="106" priority="1164"/>
    <cfRule type="duplicateValues" dxfId="105" priority="1165"/>
    <cfRule type="duplicateValues" dxfId="104" priority="1166"/>
    <cfRule type="duplicateValues" dxfId="103" priority="1167"/>
  </conditionalFormatting>
  <conditionalFormatting sqref="B59">
    <cfRule type="duplicateValues" dxfId="102" priority="1168" stopIfTrue="1"/>
  </conditionalFormatting>
  <conditionalFormatting sqref="B1:B1048576">
    <cfRule type="duplicateValues" dxfId="101" priority="1169"/>
    <cfRule type="duplicateValues" dxfId="100" priority="1170"/>
    <cfRule type="duplicateValues" dxfId="99" priority="1171"/>
  </conditionalFormatting>
  <conditionalFormatting sqref="B1:B6 B8:B58 B60:B68 B70:B1048576">
    <cfRule type="duplicateValues" dxfId="98" priority="1172"/>
  </conditionalFormatting>
  <conditionalFormatting sqref="B60:B68 B1:B58 B70:B1048576">
    <cfRule type="duplicateValues" dxfId="97" priority="1176"/>
    <cfRule type="duplicateValues" dxfId="96" priority="1177"/>
    <cfRule type="duplicateValues" dxfId="95" priority="1178"/>
  </conditionalFormatting>
  <conditionalFormatting sqref="B1:B58 B60:B1048576">
    <cfRule type="duplicateValues" dxfId="94" priority="1191"/>
  </conditionalFormatting>
  <conditionalFormatting sqref="B1:B1048576">
    <cfRule type="duplicateValues" dxfId="93" priority="1195"/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9"/>
  <sheetViews>
    <sheetView workbookViewId="0">
      <selection activeCell="P13" sqref="P13"/>
    </sheetView>
  </sheetViews>
  <sheetFormatPr defaultRowHeight="15" x14ac:dyDescent="0.25"/>
  <cols>
    <col min="1" max="1" width="6.28515625" style="1" customWidth="1"/>
    <col min="2" max="2" width="29.5703125" style="40" customWidth="1"/>
    <col min="3" max="3" width="10.42578125" style="1" bestFit="1" customWidth="1"/>
    <col min="4" max="4" width="8.28515625" style="1" bestFit="1" customWidth="1"/>
    <col min="5" max="7" width="6" style="1" bestFit="1" customWidth="1"/>
    <col min="8" max="8" width="12" style="1" bestFit="1" customWidth="1"/>
    <col min="9" max="9" width="14.5703125" customWidth="1"/>
  </cols>
  <sheetData>
    <row r="3" spans="1:9" ht="15" customHeight="1" x14ac:dyDescent="0.25">
      <c r="A3" s="194" t="s">
        <v>39</v>
      </c>
      <c r="B3" s="194"/>
      <c r="C3" s="194"/>
      <c r="D3" s="194"/>
      <c r="E3" s="194"/>
      <c r="F3" s="194"/>
      <c r="G3" s="194"/>
      <c r="H3" s="194"/>
      <c r="I3" s="194"/>
    </row>
    <row r="4" spans="1:9" ht="23.25" customHeight="1" x14ac:dyDescent="0.25">
      <c r="A4" s="194"/>
      <c r="B4" s="194"/>
      <c r="C4" s="194"/>
      <c r="D4" s="194"/>
      <c r="E4" s="194"/>
      <c r="F4" s="194"/>
      <c r="G4" s="194"/>
      <c r="H4" s="194"/>
      <c r="I4" s="194"/>
    </row>
    <row r="5" spans="1:9" ht="45" customHeight="1" x14ac:dyDescent="0.25">
      <c r="A5" s="58" t="s">
        <v>0</v>
      </c>
      <c r="B5" s="91" t="s">
        <v>1</v>
      </c>
      <c r="C5" s="59" t="s">
        <v>2</v>
      </c>
      <c r="D5" s="58" t="s">
        <v>3</v>
      </c>
      <c r="E5" s="58">
        <v>0.01</v>
      </c>
      <c r="F5" s="58">
        <v>0.06</v>
      </c>
      <c r="G5" s="58">
        <v>0.04</v>
      </c>
      <c r="H5" s="60" t="s">
        <v>27</v>
      </c>
      <c r="I5" s="14" t="s">
        <v>5</v>
      </c>
    </row>
    <row r="6" spans="1:9" ht="15.75" x14ac:dyDescent="0.25">
      <c r="A6" s="8">
        <v>1</v>
      </c>
      <c r="B6" s="5" t="s">
        <v>50</v>
      </c>
      <c r="C6" s="8" t="s">
        <v>12</v>
      </c>
      <c r="D6" s="8">
        <v>1731</v>
      </c>
      <c r="E6" s="8"/>
      <c r="F6" s="8">
        <v>1731</v>
      </c>
      <c r="G6" s="70">
        <v>1731</v>
      </c>
      <c r="H6" s="47">
        <f t="shared" ref="H6:H8" si="0">F6*0.06+G6*0.04</f>
        <v>173.1</v>
      </c>
      <c r="I6" s="17">
        <f>H6-2.2</f>
        <v>170.9</v>
      </c>
    </row>
    <row r="7" spans="1:9" ht="15.75" x14ac:dyDescent="0.25">
      <c r="A7" s="8">
        <v>2</v>
      </c>
      <c r="B7" s="5" t="s">
        <v>51</v>
      </c>
      <c r="C7" s="8" t="s">
        <v>12</v>
      </c>
      <c r="D7" s="8">
        <v>1055</v>
      </c>
      <c r="E7" s="8"/>
      <c r="F7" s="8">
        <v>530</v>
      </c>
      <c r="G7" s="70">
        <v>530</v>
      </c>
      <c r="H7" s="47">
        <f t="shared" si="0"/>
        <v>53</v>
      </c>
      <c r="I7" s="17">
        <f t="shared" ref="I7:I58" si="1">H7-2.2</f>
        <v>50.8</v>
      </c>
    </row>
    <row r="8" spans="1:9" ht="15.75" x14ac:dyDescent="0.25">
      <c r="A8" s="8">
        <v>3</v>
      </c>
      <c r="B8" s="5" t="s">
        <v>52</v>
      </c>
      <c r="C8" s="8" t="s">
        <v>12</v>
      </c>
      <c r="D8" s="8">
        <v>521</v>
      </c>
      <c r="E8" s="8"/>
      <c r="F8" s="8">
        <v>521</v>
      </c>
      <c r="G8" s="70">
        <v>521</v>
      </c>
      <c r="H8" s="47">
        <f t="shared" si="0"/>
        <v>52.099999999999994</v>
      </c>
      <c r="I8" s="17">
        <f t="shared" si="1"/>
        <v>49.899999999999991</v>
      </c>
    </row>
    <row r="9" spans="1:9" ht="15.75" x14ac:dyDescent="0.25">
      <c r="A9" s="8">
        <v>4</v>
      </c>
      <c r="B9" s="130" t="s">
        <v>187</v>
      </c>
      <c r="C9" s="8" t="s">
        <v>12</v>
      </c>
      <c r="D9" s="36">
        <v>5137</v>
      </c>
      <c r="E9" s="36">
        <v>137</v>
      </c>
      <c r="F9" s="36">
        <v>5137</v>
      </c>
      <c r="G9" s="36">
        <v>5137</v>
      </c>
      <c r="H9" s="44">
        <f t="shared" ref="H9" si="2">E9*0.01+F9*0.06+G9*0.04</f>
        <v>515.06999999999994</v>
      </c>
      <c r="I9" s="17">
        <f t="shared" si="1"/>
        <v>512.86999999999989</v>
      </c>
    </row>
    <row r="10" spans="1:9" ht="15.75" x14ac:dyDescent="0.25">
      <c r="A10" s="8">
        <v>5</v>
      </c>
      <c r="B10" s="45" t="s">
        <v>246</v>
      </c>
      <c r="C10" s="8" t="s">
        <v>12</v>
      </c>
      <c r="D10" s="16">
        <v>966</v>
      </c>
      <c r="E10" s="16"/>
      <c r="F10" s="16">
        <v>966</v>
      </c>
      <c r="G10" s="16">
        <v>966</v>
      </c>
      <c r="H10" s="131">
        <f t="shared" ref="H10" si="3">F10*0.06+G10*0.04</f>
        <v>96.6</v>
      </c>
      <c r="I10" s="17">
        <f t="shared" si="1"/>
        <v>94.399999999999991</v>
      </c>
    </row>
    <row r="11" spans="1:9" ht="15.75" x14ac:dyDescent="0.25">
      <c r="A11" s="8">
        <v>6</v>
      </c>
      <c r="B11" s="135" t="s">
        <v>419</v>
      </c>
      <c r="C11" s="26" t="s">
        <v>12</v>
      </c>
      <c r="D11" s="119">
        <v>973</v>
      </c>
      <c r="E11" s="119">
        <v>0</v>
      </c>
      <c r="F11" s="119">
        <v>472</v>
      </c>
      <c r="G11" s="120">
        <v>472</v>
      </c>
      <c r="H11" s="47">
        <f t="shared" ref="H11:H40" si="4">E11*0.01+F11*0.06+G11*0.04</f>
        <v>47.2</v>
      </c>
      <c r="I11" s="17">
        <f t="shared" si="1"/>
        <v>45</v>
      </c>
    </row>
    <row r="12" spans="1:9" ht="15.75" x14ac:dyDescent="0.25">
      <c r="A12" s="8">
        <v>7</v>
      </c>
      <c r="B12" s="7" t="s">
        <v>420</v>
      </c>
      <c r="C12" s="6" t="s">
        <v>12</v>
      </c>
      <c r="D12" s="8">
        <v>619</v>
      </c>
      <c r="E12" s="8">
        <v>0</v>
      </c>
      <c r="F12" s="8">
        <v>294</v>
      </c>
      <c r="G12" s="70">
        <v>294</v>
      </c>
      <c r="H12" s="47">
        <f t="shared" si="4"/>
        <v>29.4</v>
      </c>
      <c r="I12" s="17">
        <f t="shared" si="1"/>
        <v>27.2</v>
      </c>
    </row>
    <row r="13" spans="1:9" ht="15.75" x14ac:dyDescent="0.25">
      <c r="A13" s="8">
        <v>8</v>
      </c>
      <c r="B13" s="7" t="s">
        <v>421</v>
      </c>
      <c r="C13" s="6" t="s">
        <v>12</v>
      </c>
      <c r="D13" s="8">
        <v>581</v>
      </c>
      <c r="E13" s="8">
        <v>0</v>
      </c>
      <c r="F13" s="8">
        <v>581</v>
      </c>
      <c r="G13" s="70">
        <v>581</v>
      </c>
      <c r="H13" s="47">
        <f t="shared" si="4"/>
        <v>58.1</v>
      </c>
      <c r="I13" s="17">
        <f t="shared" si="1"/>
        <v>55.9</v>
      </c>
    </row>
    <row r="14" spans="1:9" ht="15.75" x14ac:dyDescent="0.25">
      <c r="A14" s="8">
        <v>9</v>
      </c>
      <c r="B14" s="7" t="s">
        <v>422</v>
      </c>
      <c r="C14" s="6" t="s">
        <v>12</v>
      </c>
      <c r="D14" s="8">
        <v>442</v>
      </c>
      <c r="E14" s="8">
        <v>0</v>
      </c>
      <c r="F14" s="8">
        <v>442</v>
      </c>
      <c r="G14" s="70">
        <v>200</v>
      </c>
      <c r="H14" s="47">
        <f t="shared" si="4"/>
        <v>34.519999999999996</v>
      </c>
      <c r="I14" s="17">
        <f t="shared" si="1"/>
        <v>32.319999999999993</v>
      </c>
    </row>
    <row r="15" spans="1:9" ht="15.75" x14ac:dyDescent="0.25">
      <c r="A15" s="8">
        <v>10</v>
      </c>
      <c r="B15" s="7" t="s">
        <v>423</v>
      </c>
      <c r="C15" s="6" t="s">
        <v>12</v>
      </c>
      <c r="D15" s="8">
        <v>745</v>
      </c>
      <c r="E15" s="8">
        <v>0</v>
      </c>
      <c r="F15" s="8">
        <v>745</v>
      </c>
      <c r="G15" s="70">
        <v>328</v>
      </c>
      <c r="H15" s="47">
        <f t="shared" si="4"/>
        <v>57.819999999999993</v>
      </c>
      <c r="I15" s="17">
        <f t="shared" si="1"/>
        <v>55.61999999999999</v>
      </c>
    </row>
    <row r="16" spans="1:9" ht="15.75" x14ac:dyDescent="0.25">
      <c r="A16" s="8">
        <v>11</v>
      </c>
      <c r="B16" s="7" t="s">
        <v>424</v>
      </c>
      <c r="C16" s="6" t="s">
        <v>12</v>
      </c>
      <c r="D16" s="8">
        <v>405</v>
      </c>
      <c r="E16" s="8">
        <v>0</v>
      </c>
      <c r="F16" s="8">
        <v>405</v>
      </c>
      <c r="G16" s="70">
        <v>405</v>
      </c>
      <c r="H16" s="47">
        <f t="shared" si="4"/>
        <v>40.5</v>
      </c>
      <c r="I16" s="17">
        <f t="shared" si="1"/>
        <v>38.299999999999997</v>
      </c>
    </row>
    <row r="17" spans="1:9" ht="15.75" x14ac:dyDescent="0.25">
      <c r="A17" s="8">
        <v>12</v>
      </c>
      <c r="B17" s="7" t="s">
        <v>425</v>
      </c>
      <c r="C17" s="6" t="s">
        <v>12</v>
      </c>
      <c r="D17" s="8">
        <v>460</v>
      </c>
      <c r="E17" s="8">
        <v>0</v>
      </c>
      <c r="F17" s="8">
        <v>460</v>
      </c>
      <c r="G17" s="70">
        <v>199</v>
      </c>
      <c r="H17" s="47">
        <f t="shared" si="4"/>
        <v>35.559999999999995</v>
      </c>
      <c r="I17" s="17">
        <f t="shared" si="1"/>
        <v>33.359999999999992</v>
      </c>
    </row>
    <row r="18" spans="1:9" ht="15.75" x14ac:dyDescent="0.25">
      <c r="A18" s="8">
        <v>13</v>
      </c>
      <c r="B18" s="7" t="s">
        <v>426</v>
      </c>
      <c r="C18" s="6" t="s">
        <v>12</v>
      </c>
      <c r="D18" s="8">
        <v>459</v>
      </c>
      <c r="E18" s="8">
        <v>0</v>
      </c>
      <c r="F18" s="8">
        <v>459</v>
      </c>
      <c r="G18" s="70">
        <v>0</v>
      </c>
      <c r="H18" s="47">
        <f t="shared" si="4"/>
        <v>27.54</v>
      </c>
      <c r="I18" s="17">
        <f t="shared" si="1"/>
        <v>25.34</v>
      </c>
    </row>
    <row r="19" spans="1:9" ht="15.75" x14ac:dyDescent="0.25">
      <c r="A19" s="8">
        <v>14</v>
      </c>
      <c r="B19" s="7" t="s">
        <v>427</v>
      </c>
      <c r="C19" s="6" t="s">
        <v>12</v>
      </c>
      <c r="D19" s="8">
        <v>423</v>
      </c>
      <c r="E19" s="8">
        <v>0</v>
      </c>
      <c r="F19" s="8">
        <v>423</v>
      </c>
      <c r="G19" s="70">
        <v>423</v>
      </c>
      <c r="H19" s="47">
        <f t="shared" si="4"/>
        <v>42.3</v>
      </c>
      <c r="I19" s="17">
        <f t="shared" si="1"/>
        <v>40.099999999999994</v>
      </c>
    </row>
    <row r="20" spans="1:9" ht="15.75" x14ac:dyDescent="0.25">
      <c r="A20" s="8">
        <v>15</v>
      </c>
      <c r="B20" s="7" t="s">
        <v>428</v>
      </c>
      <c r="C20" s="6" t="s">
        <v>12</v>
      </c>
      <c r="D20" s="8">
        <v>462</v>
      </c>
      <c r="E20" s="8">
        <v>0</v>
      </c>
      <c r="F20" s="8">
        <v>462</v>
      </c>
      <c r="G20" s="70">
        <v>219</v>
      </c>
      <c r="H20" s="47">
        <f t="shared" si="4"/>
        <v>36.479999999999997</v>
      </c>
      <c r="I20" s="17">
        <f t="shared" si="1"/>
        <v>34.279999999999994</v>
      </c>
    </row>
    <row r="21" spans="1:9" ht="15.75" x14ac:dyDescent="0.25">
      <c r="A21" s="8">
        <v>16</v>
      </c>
      <c r="B21" s="7" t="s">
        <v>429</v>
      </c>
      <c r="C21" s="6" t="s">
        <v>12</v>
      </c>
      <c r="D21" s="8">
        <v>833</v>
      </c>
      <c r="E21" s="8">
        <v>0</v>
      </c>
      <c r="F21" s="8">
        <v>833</v>
      </c>
      <c r="G21" s="70">
        <v>376</v>
      </c>
      <c r="H21" s="47">
        <f t="shared" si="4"/>
        <v>65.02</v>
      </c>
      <c r="I21" s="17">
        <f t="shared" si="1"/>
        <v>62.819999999999993</v>
      </c>
    </row>
    <row r="22" spans="1:9" ht="15.75" x14ac:dyDescent="0.25">
      <c r="A22" s="8">
        <v>17</v>
      </c>
      <c r="B22" s="7" t="s">
        <v>430</v>
      </c>
      <c r="C22" s="6" t="s">
        <v>12</v>
      </c>
      <c r="D22" s="8">
        <v>418</v>
      </c>
      <c r="E22" s="8">
        <v>0</v>
      </c>
      <c r="F22" s="8">
        <v>418</v>
      </c>
      <c r="G22" s="70">
        <v>257</v>
      </c>
      <c r="H22" s="47">
        <f t="shared" si="4"/>
        <v>35.36</v>
      </c>
      <c r="I22" s="17">
        <f t="shared" si="1"/>
        <v>33.159999999999997</v>
      </c>
    </row>
    <row r="23" spans="1:9" ht="15.75" x14ac:dyDescent="0.25">
      <c r="A23" s="8">
        <v>18</v>
      </c>
      <c r="B23" s="7" t="s">
        <v>431</v>
      </c>
      <c r="C23" s="6" t="s">
        <v>12</v>
      </c>
      <c r="D23" s="8">
        <v>959</v>
      </c>
      <c r="E23" s="8">
        <v>0</v>
      </c>
      <c r="F23" s="8">
        <v>959</v>
      </c>
      <c r="G23" s="70">
        <v>959</v>
      </c>
      <c r="H23" s="47">
        <f t="shared" si="4"/>
        <v>95.9</v>
      </c>
      <c r="I23" s="17">
        <f t="shared" si="1"/>
        <v>93.7</v>
      </c>
    </row>
    <row r="24" spans="1:9" ht="15.75" x14ac:dyDescent="0.25">
      <c r="A24" s="8">
        <v>19</v>
      </c>
      <c r="B24" s="7" t="s">
        <v>432</v>
      </c>
      <c r="C24" s="6" t="s">
        <v>12</v>
      </c>
      <c r="D24" s="8">
        <v>558</v>
      </c>
      <c r="E24" s="8">
        <v>0</v>
      </c>
      <c r="F24" s="8">
        <v>314</v>
      </c>
      <c r="G24" s="70">
        <v>0</v>
      </c>
      <c r="H24" s="47">
        <f t="shared" si="4"/>
        <v>18.84</v>
      </c>
      <c r="I24" s="17">
        <f t="shared" si="1"/>
        <v>16.64</v>
      </c>
    </row>
    <row r="25" spans="1:9" ht="15.75" x14ac:dyDescent="0.25">
      <c r="A25" s="8">
        <v>20</v>
      </c>
      <c r="B25" s="7" t="s">
        <v>433</v>
      </c>
      <c r="C25" s="6" t="s">
        <v>12</v>
      </c>
      <c r="D25" s="8">
        <v>609</v>
      </c>
      <c r="E25" s="8">
        <v>0</v>
      </c>
      <c r="F25" s="8">
        <v>609</v>
      </c>
      <c r="G25" s="70">
        <v>609</v>
      </c>
      <c r="H25" s="47">
        <f t="shared" si="4"/>
        <v>60.9</v>
      </c>
      <c r="I25" s="17">
        <f t="shared" si="1"/>
        <v>58.699999999999996</v>
      </c>
    </row>
    <row r="26" spans="1:9" ht="15.75" x14ac:dyDescent="0.25">
      <c r="A26" s="8">
        <v>21</v>
      </c>
      <c r="B26" s="7" t="s">
        <v>434</v>
      </c>
      <c r="C26" s="6" t="s">
        <v>12</v>
      </c>
      <c r="D26" s="8">
        <v>1636</v>
      </c>
      <c r="E26" s="8">
        <v>0</v>
      </c>
      <c r="F26" s="8">
        <v>1636</v>
      </c>
      <c r="G26" s="70">
        <v>1636</v>
      </c>
      <c r="H26" s="47">
        <f t="shared" si="4"/>
        <v>163.6</v>
      </c>
      <c r="I26" s="17">
        <f t="shared" si="1"/>
        <v>161.4</v>
      </c>
    </row>
    <row r="27" spans="1:9" ht="15.75" x14ac:dyDescent="0.25">
      <c r="A27" s="8">
        <v>22</v>
      </c>
      <c r="B27" s="7" t="s">
        <v>435</v>
      </c>
      <c r="C27" s="6" t="s">
        <v>12</v>
      </c>
      <c r="D27" s="8">
        <v>835</v>
      </c>
      <c r="E27" s="8">
        <v>0</v>
      </c>
      <c r="F27" s="8">
        <v>835</v>
      </c>
      <c r="G27" s="70">
        <v>0</v>
      </c>
      <c r="H27" s="47">
        <f t="shared" si="4"/>
        <v>50.1</v>
      </c>
      <c r="I27" s="17">
        <f t="shared" si="1"/>
        <v>47.9</v>
      </c>
    </row>
    <row r="28" spans="1:9" ht="15.75" x14ac:dyDescent="0.25">
      <c r="A28" s="8">
        <v>23</v>
      </c>
      <c r="B28" s="7" t="s">
        <v>436</v>
      </c>
      <c r="C28" s="6" t="s">
        <v>12</v>
      </c>
      <c r="D28" s="8">
        <v>13845</v>
      </c>
      <c r="E28" s="8">
        <v>8845</v>
      </c>
      <c r="F28" s="8">
        <v>13845</v>
      </c>
      <c r="G28" s="70">
        <v>13845</v>
      </c>
      <c r="H28" s="47">
        <f t="shared" si="4"/>
        <v>1472.95</v>
      </c>
      <c r="I28" s="17">
        <f t="shared" si="1"/>
        <v>1470.75</v>
      </c>
    </row>
    <row r="29" spans="1:9" ht="15.75" x14ac:dyDescent="0.25">
      <c r="A29" s="8">
        <v>24</v>
      </c>
      <c r="B29" s="7" t="s">
        <v>437</v>
      </c>
      <c r="C29" s="6" t="s">
        <v>12</v>
      </c>
      <c r="D29" s="8">
        <v>2475</v>
      </c>
      <c r="E29" s="8">
        <v>0</v>
      </c>
      <c r="F29" s="8">
        <v>2475</v>
      </c>
      <c r="G29" s="70">
        <v>2475</v>
      </c>
      <c r="H29" s="47">
        <f t="shared" si="4"/>
        <v>247.5</v>
      </c>
      <c r="I29" s="17">
        <f t="shared" si="1"/>
        <v>245.3</v>
      </c>
    </row>
    <row r="30" spans="1:9" ht="15.75" x14ac:dyDescent="0.25">
      <c r="A30" s="8">
        <v>25</v>
      </c>
      <c r="B30" s="54" t="s">
        <v>524</v>
      </c>
      <c r="C30" s="33" t="s">
        <v>12</v>
      </c>
      <c r="D30" s="34">
        <v>6270</v>
      </c>
      <c r="E30" s="8">
        <v>1270</v>
      </c>
      <c r="F30" s="8">
        <v>6270</v>
      </c>
      <c r="G30" s="8">
        <v>6270</v>
      </c>
      <c r="H30" s="47">
        <f t="shared" si="4"/>
        <v>639.70000000000005</v>
      </c>
      <c r="I30" s="17">
        <f t="shared" si="1"/>
        <v>637.5</v>
      </c>
    </row>
    <row r="31" spans="1:9" ht="15.75" x14ac:dyDescent="0.25">
      <c r="A31" s="8">
        <v>26</v>
      </c>
      <c r="B31" s="54" t="s">
        <v>525</v>
      </c>
      <c r="C31" s="33" t="s">
        <v>12</v>
      </c>
      <c r="D31" s="34">
        <v>8187</v>
      </c>
      <c r="E31" s="8">
        <v>3187</v>
      </c>
      <c r="F31" s="8">
        <v>8187</v>
      </c>
      <c r="G31" s="8">
        <v>8187</v>
      </c>
      <c r="H31" s="47">
        <f t="shared" si="4"/>
        <v>850.56999999999994</v>
      </c>
      <c r="I31" s="17">
        <f t="shared" si="1"/>
        <v>848.36999999999989</v>
      </c>
    </row>
    <row r="32" spans="1:9" ht="15.75" x14ac:dyDescent="0.25">
      <c r="A32" s="8">
        <v>27</v>
      </c>
      <c r="B32" s="54" t="s">
        <v>526</v>
      </c>
      <c r="C32" s="33" t="s">
        <v>12</v>
      </c>
      <c r="D32" s="34">
        <v>8142</v>
      </c>
      <c r="E32" s="8">
        <v>3142</v>
      </c>
      <c r="F32" s="8">
        <v>8142</v>
      </c>
      <c r="G32" s="8">
        <v>8142</v>
      </c>
      <c r="H32" s="47">
        <f t="shared" si="4"/>
        <v>845.61999999999989</v>
      </c>
      <c r="I32" s="17">
        <f t="shared" si="1"/>
        <v>843.41999999999985</v>
      </c>
    </row>
    <row r="33" spans="1:9" ht="15.75" x14ac:dyDescent="0.25">
      <c r="A33" s="8">
        <v>28</v>
      </c>
      <c r="B33" s="54" t="s">
        <v>527</v>
      </c>
      <c r="C33" s="33" t="s">
        <v>12</v>
      </c>
      <c r="D33" s="34">
        <v>474</v>
      </c>
      <c r="E33" s="8">
        <v>0</v>
      </c>
      <c r="F33" s="8">
        <v>214</v>
      </c>
      <c r="G33" s="8">
        <v>214</v>
      </c>
      <c r="H33" s="47">
        <f t="shared" si="4"/>
        <v>21.4</v>
      </c>
      <c r="I33" s="17">
        <f t="shared" si="1"/>
        <v>19.2</v>
      </c>
    </row>
    <row r="34" spans="1:9" s="126" customFormat="1" ht="15.75" x14ac:dyDescent="0.25">
      <c r="A34" s="8">
        <v>29</v>
      </c>
      <c r="B34" s="188" t="s">
        <v>701</v>
      </c>
      <c r="C34" s="124" t="s">
        <v>12</v>
      </c>
      <c r="D34" s="189">
        <v>1120</v>
      </c>
      <c r="E34" s="189"/>
      <c r="F34" s="189">
        <v>586</v>
      </c>
      <c r="G34" s="190">
        <v>586</v>
      </c>
      <c r="H34" s="131">
        <f t="shared" si="4"/>
        <v>58.599999999999994</v>
      </c>
      <c r="I34" s="125">
        <f t="shared" si="1"/>
        <v>56.399999999999991</v>
      </c>
    </row>
    <row r="35" spans="1:9" ht="15.75" x14ac:dyDescent="0.25">
      <c r="A35" s="8">
        <v>30</v>
      </c>
      <c r="B35" s="53" t="s">
        <v>702</v>
      </c>
      <c r="C35" s="33" t="s">
        <v>12</v>
      </c>
      <c r="D35" s="33">
        <v>2657</v>
      </c>
      <c r="E35" s="33"/>
      <c r="F35" s="33">
        <v>1411</v>
      </c>
      <c r="G35" s="145">
        <v>1411</v>
      </c>
      <c r="H35" s="47">
        <f t="shared" si="4"/>
        <v>141.1</v>
      </c>
      <c r="I35" s="17">
        <f t="shared" si="1"/>
        <v>138.9</v>
      </c>
    </row>
    <row r="36" spans="1:9" ht="15.75" x14ac:dyDescent="0.25">
      <c r="A36" s="8">
        <v>31</v>
      </c>
      <c r="B36" s="53" t="s">
        <v>703</v>
      </c>
      <c r="C36" s="33" t="s">
        <v>12</v>
      </c>
      <c r="D36" s="33">
        <v>1395</v>
      </c>
      <c r="E36" s="33"/>
      <c r="F36" s="33">
        <v>1395</v>
      </c>
      <c r="G36" s="145">
        <v>649</v>
      </c>
      <c r="H36" s="47">
        <f t="shared" si="4"/>
        <v>109.66</v>
      </c>
      <c r="I36" s="17">
        <f t="shared" si="1"/>
        <v>107.46</v>
      </c>
    </row>
    <row r="37" spans="1:9" ht="15.75" x14ac:dyDescent="0.25">
      <c r="A37" s="8">
        <v>32</v>
      </c>
      <c r="B37" s="53" t="s">
        <v>704</v>
      </c>
      <c r="C37" s="33" t="s">
        <v>12</v>
      </c>
      <c r="D37" s="33">
        <v>5275</v>
      </c>
      <c r="E37" s="33">
        <v>275</v>
      </c>
      <c r="F37" s="33">
        <v>5275</v>
      </c>
      <c r="G37" s="145">
        <v>5275</v>
      </c>
      <c r="H37" s="47">
        <f t="shared" si="4"/>
        <v>530.25</v>
      </c>
      <c r="I37" s="17">
        <f t="shared" si="1"/>
        <v>528.04999999999995</v>
      </c>
    </row>
    <row r="38" spans="1:9" ht="15.75" x14ac:dyDescent="0.25">
      <c r="A38" s="8">
        <v>33</v>
      </c>
      <c r="B38" s="146" t="s">
        <v>705</v>
      </c>
      <c r="C38" s="33" t="s">
        <v>12</v>
      </c>
      <c r="D38" s="33">
        <v>9877</v>
      </c>
      <c r="E38" s="33">
        <v>4877</v>
      </c>
      <c r="F38" s="33">
        <v>9877</v>
      </c>
      <c r="G38" s="145">
        <v>9877</v>
      </c>
      <c r="H38" s="47">
        <f t="shared" si="4"/>
        <v>1036.47</v>
      </c>
      <c r="I38" s="17">
        <f t="shared" si="1"/>
        <v>1034.27</v>
      </c>
    </row>
    <row r="39" spans="1:9" ht="15.75" x14ac:dyDescent="0.25">
      <c r="A39" s="8">
        <v>34</v>
      </c>
      <c r="B39" s="152" t="s">
        <v>706</v>
      </c>
      <c r="C39" s="33" t="s">
        <v>12</v>
      </c>
      <c r="D39" s="149">
        <v>800</v>
      </c>
      <c r="E39" s="149"/>
      <c r="F39" s="149">
        <v>800</v>
      </c>
      <c r="G39" s="153">
        <v>800</v>
      </c>
      <c r="H39" s="47">
        <f t="shared" si="4"/>
        <v>80</v>
      </c>
      <c r="I39" s="17">
        <f t="shared" si="1"/>
        <v>77.8</v>
      </c>
    </row>
    <row r="40" spans="1:9" ht="15.75" x14ac:dyDescent="0.25">
      <c r="A40" s="8">
        <v>35</v>
      </c>
      <c r="B40" s="147" t="s">
        <v>902</v>
      </c>
      <c r="C40" s="124" t="s">
        <v>12</v>
      </c>
      <c r="D40" s="191">
        <v>488</v>
      </c>
      <c r="E40" s="191"/>
      <c r="F40" s="191">
        <v>488</v>
      </c>
      <c r="G40" s="192">
        <v>488</v>
      </c>
      <c r="H40" s="131">
        <f t="shared" si="4"/>
        <v>48.8</v>
      </c>
      <c r="I40" s="125">
        <f t="shared" si="1"/>
        <v>46.599999999999994</v>
      </c>
    </row>
    <row r="41" spans="1:9" ht="15.75" x14ac:dyDescent="0.25">
      <c r="A41" s="8">
        <v>36</v>
      </c>
      <c r="B41" s="152" t="s">
        <v>707</v>
      </c>
      <c r="C41" s="33" t="s">
        <v>12</v>
      </c>
      <c r="D41" s="149">
        <v>408</v>
      </c>
      <c r="E41" s="154"/>
      <c r="F41" s="149">
        <v>408</v>
      </c>
      <c r="G41" s="153">
        <v>197</v>
      </c>
      <c r="H41" s="47">
        <f t="shared" ref="H41:H47" si="5">E41*0.01+F41*0.06+G41*0.04</f>
        <v>32.36</v>
      </c>
      <c r="I41" s="17">
        <f t="shared" si="1"/>
        <v>30.16</v>
      </c>
    </row>
    <row r="42" spans="1:9" ht="15.75" x14ac:dyDescent="0.25">
      <c r="A42" s="8">
        <v>37</v>
      </c>
      <c r="B42" s="18" t="s">
        <v>708</v>
      </c>
      <c r="C42" s="8" t="s">
        <v>709</v>
      </c>
      <c r="D42" s="8">
        <v>2010</v>
      </c>
      <c r="E42" s="8"/>
      <c r="F42" s="8">
        <v>2010</v>
      </c>
      <c r="G42" s="70">
        <v>2010</v>
      </c>
      <c r="H42" s="47">
        <f t="shared" si="5"/>
        <v>201</v>
      </c>
      <c r="I42" s="17">
        <f t="shared" si="1"/>
        <v>198.8</v>
      </c>
    </row>
    <row r="43" spans="1:9" ht="15.75" x14ac:dyDescent="0.25">
      <c r="A43" s="8">
        <v>38</v>
      </c>
      <c r="B43" s="155" t="s">
        <v>710</v>
      </c>
      <c r="C43" s="8" t="s">
        <v>709</v>
      </c>
      <c r="D43" s="8">
        <v>1740</v>
      </c>
      <c r="E43" s="8"/>
      <c r="F43" s="8">
        <v>870</v>
      </c>
      <c r="G43" s="70">
        <v>870</v>
      </c>
      <c r="H43" s="47">
        <f t="shared" si="5"/>
        <v>87</v>
      </c>
      <c r="I43" s="17">
        <f t="shared" si="1"/>
        <v>84.8</v>
      </c>
    </row>
    <row r="44" spans="1:9" ht="15.75" x14ac:dyDescent="0.25">
      <c r="A44" s="8">
        <v>39</v>
      </c>
      <c r="B44" s="18" t="s">
        <v>711</v>
      </c>
      <c r="C44" s="8" t="s">
        <v>709</v>
      </c>
      <c r="D44" s="8">
        <v>1210</v>
      </c>
      <c r="E44" s="8"/>
      <c r="F44" s="8">
        <v>1210</v>
      </c>
      <c r="G44" s="70">
        <v>1210</v>
      </c>
      <c r="H44" s="47">
        <f t="shared" si="5"/>
        <v>121</v>
      </c>
      <c r="I44" s="17">
        <f t="shared" si="1"/>
        <v>118.8</v>
      </c>
    </row>
    <row r="45" spans="1:9" ht="15.75" x14ac:dyDescent="0.25">
      <c r="A45" s="8">
        <v>40</v>
      </c>
      <c r="B45" s="156" t="s">
        <v>712</v>
      </c>
      <c r="C45" s="8" t="s">
        <v>709</v>
      </c>
      <c r="D45" s="8">
        <v>1810</v>
      </c>
      <c r="E45" s="8"/>
      <c r="F45" s="8">
        <v>1810</v>
      </c>
      <c r="G45" s="70">
        <v>905</v>
      </c>
      <c r="H45" s="47">
        <f t="shared" si="5"/>
        <v>144.80000000000001</v>
      </c>
      <c r="I45" s="17">
        <f t="shared" si="1"/>
        <v>142.60000000000002</v>
      </c>
    </row>
    <row r="46" spans="1:9" ht="15.75" x14ac:dyDescent="0.25">
      <c r="A46" s="8">
        <v>41</v>
      </c>
      <c r="B46" s="117" t="s">
        <v>713</v>
      </c>
      <c r="C46" s="8" t="s">
        <v>709</v>
      </c>
      <c r="D46" s="8">
        <v>1480</v>
      </c>
      <c r="E46" s="8"/>
      <c r="F46" s="8">
        <v>740</v>
      </c>
      <c r="G46" s="70">
        <v>0</v>
      </c>
      <c r="H46" s="47">
        <f t="shared" si="5"/>
        <v>44.4</v>
      </c>
      <c r="I46" s="17">
        <f t="shared" si="1"/>
        <v>42.199999999999996</v>
      </c>
    </row>
    <row r="47" spans="1:9" ht="15.75" x14ac:dyDescent="0.25">
      <c r="A47" s="8">
        <v>42</v>
      </c>
      <c r="B47" s="117" t="s">
        <v>714</v>
      </c>
      <c r="C47" s="8" t="s">
        <v>709</v>
      </c>
      <c r="D47" s="8">
        <v>1200</v>
      </c>
      <c r="E47" s="8"/>
      <c r="F47" s="8">
        <v>1200</v>
      </c>
      <c r="G47" s="70">
        <v>1200</v>
      </c>
      <c r="H47" s="47">
        <f t="shared" si="5"/>
        <v>120</v>
      </c>
      <c r="I47" s="17">
        <f t="shared" si="1"/>
        <v>117.8</v>
      </c>
    </row>
    <row r="48" spans="1:9" ht="15.75" x14ac:dyDescent="0.25">
      <c r="A48" s="8">
        <v>43</v>
      </c>
      <c r="B48" s="7" t="s">
        <v>730</v>
      </c>
      <c r="C48" s="6" t="s">
        <v>12</v>
      </c>
      <c r="D48" s="8">
        <v>803</v>
      </c>
      <c r="E48" s="8"/>
      <c r="F48" s="8">
        <v>803</v>
      </c>
      <c r="G48" s="8">
        <v>402</v>
      </c>
      <c r="H48" s="47">
        <f>F48*0.06+G48*0.04</f>
        <v>64.260000000000005</v>
      </c>
      <c r="I48" s="17">
        <f t="shared" si="1"/>
        <v>62.06</v>
      </c>
    </row>
    <row r="49" spans="1:9" ht="15.75" x14ac:dyDescent="0.25">
      <c r="A49" s="8">
        <v>44</v>
      </c>
      <c r="B49" s="7" t="s">
        <v>731</v>
      </c>
      <c r="C49" s="6" t="s">
        <v>12</v>
      </c>
      <c r="D49" s="8">
        <v>784</v>
      </c>
      <c r="E49" s="8"/>
      <c r="F49" s="8">
        <v>784</v>
      </c>
      <c r="G49" s="8">
        <v>392</v>
      </c>
      <c r="H49" s="47">
        <f t="shared" ref="H49:H54" si="6">F49*0.06+G49*0.04</f>
        <v>62.72</v>
      </c>
      <c r="I49" s="17">
        <f t="shared" si="1"/>
        <v>60.519999999999996</v>
      </c>
    </row>
    <row r="50" spans="1:9" ht="15.75" x14ac:dyDescent="0.25">
      <c r="A50" s="8">
        <v>45</v>
      </c>
      <c r="B50" s="7" t="s">
        <v>732</v>
      </c>
      <c r="C50" s="6" t="s">
        <v>12</v>
      </c>
      <c r="D50" s="8">
        <v>1463</v>
      </c>
      <c r="E50" s="8"/>
      <c r="F50" s="8">
        <v>1463</v>
      </c>
      <c r="G50" s="8">
        <v>1463</v>
      </c>
      <c r="H50" s="47">
        <f t="shared" si="6"/>
        <v>146.30000000000001</v>
      </c>
      <c r="I50" s="17">
        <f t="shared" si="1"/>
        <v>144.10000000000002</v>
      </c>
    </row>
    <row r="51" spans="1:9" ht="15.75" x14ac:dyDescent="0.25">
      <c r="A51" s="8">
        <v>46</v>
      </c>
      <c r="B51" s="7" t="s">
        <v>733</v>
      </c>
      <c r="C51" s="6" t="s">
        <v>12</v>
      </c>
      <c r="D51" s="8">
        <v>3288</v>
      </c>
      <c r="E51" s="8"/>
      <c r="F51" s="8">
        <v>3288</v>
      </c>
      <c r="G51" s="8">
        <v>1644</v>
      </c>
      <c r="H51" s="47">
        <f t="shared" si="6"/>
        <v>263.04000000000002</v>
      </c>
      <c r="I51" s="17">
        <f t="shared" si="1"/>
        <v>260.84000000000003</v>
      </c>
    </row>
    <row r="52" spans="1:9" ht="15.75" x14ac:dyDescent="0.25">
      <c r="A52" s="8">
        <v>47</v>
      </c>
      <c r="B52" s="7" t="s">
        <v>734</v>
      </c>
      <c r="C52" s="6" t="s">
        <v>12</v>
      </c>
      <c r="D52" s="8">
        <v>636</v>
      </c>
      <c r="E52" s="8"/>
      <c r="F52" s="8">
        <v>636</v>
      </c>
      <c r="G52" s="8">
        <v>318</v>
      </c>
      <c r="H52" s="47">
        <f t="shared" si="6"/>
        <v>50.879999999999995</v>
      </c>
      <c r="I52" s="17">
        <f t="shared" si="1"/>
        <v>48.679999999999993</v>
      </c>
    </row>
    <row r="53" spans="1:9" ht="15.75" x14ac:dyDescent="0.25">
      <c r="A53" s="8">
        <v>48</v>
      </c>
      <c r="B53" s="7" t="s">
        <v>735</v>
      </c>
      <c r="C53" s="6" t="s">
        <v>12</v>
      </c>
      <c r="D53" s="8">
        <v>1677</v>
      </c>
      <c r="E53" s="8"/>
      <c r="F53" s="8">
        <v>838</v>
      </c>
      <c r="G53" s="8"/>
      <c r="H53" s="47">
        <f t="shared" si="6"/>
        <v>50.28</v>
      </c>
      <c r="I53" s="17">
        <f t="shared" si="1"/>
        <v>48.08</v>
      </c>
    </row>
    <row r="54" spans="1:9" ht="15.75" x14ac:dyDescent="0.25">
      <c r="A54" s="8">
        <v>49</v>
      </c>
      <c r="B54" s="7" t="s">
        <v>736</v>
      </c>
      <c r="C54" s="6" t="s">
        <v>12</v>
      </c>
      <c r="D54" s="8">
        <v>436</v>
      </c>
      <c r="E54" s="8"/>
      <c r="F54" s="8">
        <v>218</v>
      </c>
      <c r="G54" s="8">
        <v>218</v>
      </c>
      <c r="H54" s="47">
        <f t="shared" si="6"/>
        <v>21.8</v>
      </c>
      <c r="I54" s="17">
        <f t="shared" si="1"/>
        <v>19.600000000000001</v>
      </c>
    </row>
    <row r="55" spans="1:9" ht="15.75" x14ac:dyDescent="0.25">
      <c r="A55" s="8">
        <v>50</v>
      </c>
      <c r="B55" s="158" t="s">
        <v>746</v>
      </c>
      <c r="C55" s="157" t="s">
        <v>12</v>
      </c>
      <c r="D55" s="157">
        <v>625</v>
      </c>
      <c r="E55" s="157"/>
      <c r="F55" s="157">
        <v>625</v>
      </c>
      <c r="G55" s="157">
        <v>0</v>
      </c>
      <c r="H55" s="159">
        <f t="shared" ref="H55:H56" si="7">E55*0.01+F55*0.06+G55*0.04</f>
        <v>37.5</v>
      </c>
      <c r="I55" s="17">
        <f t="shared" si="1"/>
        <v>35.299999999999997</v>
      </c>
    </row>
    <row r="56" spans="1:9" ht="15.75" x14ac:dyDescent="0.25">
      <c r="A56" s="8">
        <v>51</v>
      </c>
      <c r="B56" s="158" t="s">
        <v>747</v>
      </c>
      <c r="C56" s="157" t="s">
        <v>12</v>
      </c>
      <c r="D56" s="157">
        <v>1005</v>
      </c>
      <c r="E56" s="157"/>
      <c r="F56" s="157">
        <v>1005</v>
      </c>
      <c r="G56" s="157">
        <v>1005</v>
      </c>
      <c r="H56" s="159">
        <f t="shared" si="7"/>
        <v>100.5</v>
      </c>
      <c r="I56" s="17">
        <f t="shared" si="1"/>
        <v>98.3</v>
      </c>
    </row>
    <row r="57" spans="1:9" ht="15.75" x14ac:dyDescent="0.25">
      <c r="A57" s="8">
        <v>52</v>
      </c>
      <c r="B57" s="7" t="s">
        <v>886</v>
      </c>
      <c r="C57" s="6" t="s">
        <v>709</v>
      </c>
      <c r="D57" s="33">
        <v>790</v>
      </c>
      <c r="E57" s="8"/>
      <c r="F57" s="8">
        <v>790</v>
      </c>
      <c r="G57" s="8">
        <v>790</v>
      </c>
      <c r="H57" s="47">
        <f>F57*0.06+G57*0.04</f>
        <v>79</v>
      </c>
      <c r="I57" s="17">
        <f t="shared" si="1"/>
        <v>76.8</v>
      </c>
    </row>
    <row r="58" spans="1:9" ht="15.75" x14ac:dyDescent="0.25">
      <c r="A58" s="8">
        <v>53</v>
      </c>
      <c r="B58" s="5" t="s">
        <v>887</v>
      </c>
      <c r="C58" s="8" t="s">
        <v>709</v>
      </c>
      <c r="D58" s="8">
        <v>3024</v>
      </c>
      <c r="E58" s="8"/>
      <c r="F58" s="8">
        <v>1477</v>
      </c>
      <c r="G58" s="8">
        <v>1477</v>
      </c>
      <c r="H58" s="47">
        <f>F58*0.06+G58*0.04</f>
        <v>147.69999999999999</v>
      </c>
      <c r="I58" s="17">
        <f t="shared" si="1"/>
        <v>145.5</v>
      </c>
    </row>
    <row r="59" spans="1:9" ht="27.75" customHeight="1" x14ac:dyDescent="0.25">
      <c r="A59" s="195" t="s">
        <v>18</v>
      </c>
      <c r="B59" s="196"/>
      <c r="C59" s="197"/>
      <c r="D59" s="127">
        <f t="shared" ref="D59:H59" si="8">SUM(D6:D58)</f>
        <v>106221</v>
      </c>
      <c r="E59" s="127">
        <f t="shared" si="8"/>
        <v>21733</v>
      </c>
      <c r="F59" s="127">
        <f t="shared" si="8"/>
        <v>98372</v>
      </c>
      <c r="G59" s="127">
        <f t="shared" si="8"/>
        <v>88163</v>
      </c>
      <c r="H59" s="29">
        <f t="shared" si="8"/>
        <v>9646.1699999999983</v>
      </c>
      <c r="I59" s="17">
        <f>SUM(I6:I58)</f>
        <v>9529.57</v>
      </c>
    </row>
  </sheetData>
  <mergeCells count="2">
    <mergeCell ref="A59:C59"/>
    <mergeCell ref="A3:I4"/>
  </mergeCells>
  <conditionalFormatting sqref="B27">
    <cfRule type="duplicateValues" dxfId="92" priority="75"/>
  </conditionalFormatting>
  <conditionalFormatting sqref="B27">
    <cfRule type="duplicateValues" dxfId="91" priority="74"/>
  </conditionalFormatting>
  <conditionalFormatting sqref="B27">
    <cfRule type="duplicateValues" dxfId="90" priority="71"/>
    <cfRule type="duplicateValues" dxfId="89" priority="73"/>
  </conditionalFormatting>
  <conditionalFormatting sqref="B27">
    <cfRule type="duplicateValues" dxfId="88" priority="72"/>
  </conditionalFormatting>
  <conditionalFormatting sqref="B43">
    <cfRule type="duplicateValues" dxfId="87" priority="34"/>
  </conditionalFormatting>
  <conditionalFormatting sqref="B43">
    <cfRule type="duplicateValues" dxfId="86" priority="33"/>
  </conditionalFormatting>
  <conditionalFormatting sqref="B43">
    <cfRule type="duplicateValues" dxfId="85" priority="30"/>
    <cfRule type="duplicateValues" dxfId="84" priority="32"/>
  </conditionalFormatting>
  <conditionalFormatting sqref="B43">
    <cfRule type="duplicateValues" dxfId="83" priority="31"/>
  </conditionalFormatting>
  <conditionalFormatting sqref="B40">
    <cfRule type="duplicateValues" dxfId="82" priority="1"/>
  </conditionalFormatting>
  <conditionalFormatting sqref="B60:B1048576 B1:B2 B5:B9 B13:B25 B47:B58 B41 B29:B39">
    <cfRule type="duplicateValues" dxfId="81" priority="1196"/>
  </conditionalFormatting>
  <conditionalFormatting sqref="B59:B1048576">
    <cfRule type="duplicateValues" dxfId="80" priority="1209"/>
  </conditionalFormatting>
  <conditionalFormatting sqref="B11">
    <cfRule type="duplicateValues" dxfId="79" priority="1210"/>
  </conditionalFormatting>
  <conditionalFormatting sqref="B12">
    <cfRule type="duplicateValues" dxfId="78" priority="1214"/>
  </conditionalFormatting>
  <conditionalFormatting sqref="B26">
    <cfRule type="duplicateValues" dxfId="77" priority="1218"/>
  </conditionalFormatting>
  <conditionalFormatting sqref="B26">
    <cfRule type="duplicateValues" dxfId="76" priority="1220"/>
    <cfRule type="duplicateValues" dxfId="75" priority="1221"/>
  </conditionalFormatting>
  <conditionalFormatting sqref="B28">
    <cfRule type="duplicateValues" dxfId="74" priority="1224"/>
  </conditionalFormatting>
  <conditionalFormatting sqref="B28">
    <cfRule type="duplicateValues" dxfId="73" priority="1226"/>
    <cfRule type="duplicateValues" dxfId="72" priority="1227"/>
  </conditionalFormatting>
  <conditionalFormatting sqref="B10">
    <cfRule type="duplicateValues" dxfId="71" priority="1229"/>
  </conditionalFormatting>
  <conditionalFormatting sqref="B10">
    <cfRule type="duplicateValues" dxfId="70" priority="1230"/>
    <cfRule type="duplicateValues" dxfId="69" priority="1231"/>
  </conditionalFormatting>
  <conditionalFormatting sqref="B42">
    <cfRule type="duplicateValues" dxfId="68" priority="1235"/>
  </conditionalFormatting>
  <conditionalFormatting sqref="B42">
    <cfRule type="duplicateValues" dxfId="67" priority="1237"/>
    <cfRule type="duplicateValues" dxfId="66" priority="1238"/>
  </conditionalFormatting>
  <conditionalFormatting sqref="B44">
    <cfRule type="duplicateValues" dxfId="65" priority="1243"/>
  </conditionalFormatting>
  <conditionalFormatting sqref="B44">
    <cfRule type="duplicateValues" dxfId="64" priority="1245"/>
    <cfRule type="duplicateValues" dxfId="63" priority="1246"/>
  </conditionalFormatting>
  <conditionalFormatting sqref="B45">
    <cfRule type="duplicateValues" dxfId="62" priority="1249"/>
  </conditionalFormatting>
  <conditionalFormatting sqref="B45">
    <cfRule type="duplicateValues" dxfId="61" priority="1252"/>
    <cfRule type="duplicateValues" dxfId="60" priority="1253"/>
  </conditionalFormatting>
  <conditionalFormatting sqref="B46">
    <cfRule type="duplicateValues" dxfId="59" priority="1255"/>
  </conditionalFormatting>
  <conditionalFormatting sqref="B46">
    <cfRule type="duplicateValues" dxfId="58" priority="1258"/>
    <cfRule type="duplicateValues" dxfId="57" priority="1259"/>
  </conditionalFormatting>
  <conditionalFormatting sqref="B41 B1:B9 B29:B39 B11:B25 B47:B1048576">
    <cfRule type="duplicateValues" dxfId="56" priority="1261"/>
  </conditionalFormatting>
  <conditionalFormatting sqref="B1:B9 B13:B25 B47:B1048576 B41 B29:B39">
    <cfRule type="duplicateValues" dxfId="55" priority="1266"/>
  </conditionalFormatting>
  <conditionalFormatting sqref="B1:B9 B13:B25 B47:B1048576 B41 B29:B39">
    <cfRule type="duplicateValues" dxfId="54" priority="1275"/>
    <cfRule type="duplicateValues" dxfId="53" priority="1276"/>
  </conditionalFormatting>
  <conditionalFormatting sqref="B1:B9 B11:B39 B47:B1048576 B41">
    <cfRule type="duplicateValues" dxfId="52" priority="129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3"/>
  <sheetViews>
    <sheetView workbookViewId="0">
      <selection activeCell="Q10" sqref="Q10"/>
    </sheetView>
  </sheetViews>
  <sheetFormatPr defaultRowHeight="15" x14ac:dyDescent="0.25"/>
  <cols>
    <col min="1" max="1" width="5.140625" style="1" customWidth="1"/>
    <col min="2" max="2" width="28.85546875" style="40" customWidth="1"/>
    <col min="3" max="3" width="7.85546875" style="1" bestFit="1" customWidth="1"/>
    <col min="4" max="4" width="8.28515625" style="1" bestFit="1" customWidth="1"/>
    <col min="5" max="5" width="6" style="1" bestFit="1" customWidth="1"/>
    <col min="6" max="6" width="7" style="1" bestFit="1" customWidth="1"/>
    <col min="7" max="7" width="6" style="1" bestFit="1" customWidth="1"/>
    <col min="8" max="8" width="12" style="108" bestFit="1" customWidth="1"/>
    <col min="9" max="9" width="15.85546875" customWidth="1"/>
  </cols>
  <sheetData>
    <row r="3" spans="1:9" ht="15" customHeight="1" x14ac:dyDescent="0.25">
      <c r="A3" s="194" t="s">
        <v>40</v>
      </c>
      <c r="B3" s="194"/>
      <c r="C3" s="194"/>
      <c r="D3" s="194"/>
      <c r="E3" s="194"/>
      <c r="F3" s="194"/>
      <c r="G3" s="194"/>
      <c r="H3" s="194"/>
      <c r="I3" s="194"/>
    </row>
    <row r="4" spans="1:9" ht="29.25" customHeight="1" x14ac:dyDescent="0.25">
      <c r="A4" s="194"/>
      <c r="B4" s="194"/>
      <c r="C4" s="194"/>
      <c r="D4" s="194"/>
      <c r="E4" s="194"/>
      <c r="F4" s="194"/>
      <c r="G4" s="194"/>
      <c r="H4" s="194"/>
      <c r="I4" s="194"/>
    </row>
    <row r="5" spans="1:9" ht="47.25" customHeight="1" x14ac:dyDescent="0.25">
      <c r="A5" s="58" t="s">
        <v>0</v>
      </c>
      <c r="B5" s="91" t="s">
        <v>1</v>
      </c>
      <c r="C5" s="59" t="s">
        <v>2</v>
      </c>
      <c r="D5" s="58" t="s">
        <v>3</v>
      </c>
      <c r="E5" s="58">
        <v>0.01</v>
      </c>
      <c r="F5" s="58">
        <v>0.06</v>
      </c>
      <c r="G5" s="58">
        <v>0.04</v>
      </c>
      <c r="H5" s="60" t="s">
        <v>27</v>
      </c>
      <c r="I5" s="60" t="s">
        <v>5</v>
      </c>
    </row>
    <row r="6" spans="1:9" ht="15.75" x14ac:dyDescent="0.25">
      <c r="A6" s="118">
        <v>1</v>
      </c>
      <c r="B6" s="5" t="s">
        <v>53</v>
      </c>
      <c r="C6" s="8" t="s">
        <v>13</v>
      </c>
      <c r="D6" s="118">
        <v>4651</v>
      </c>
      <c r="E6" s="118"/>
      <c r="F6" s="118">
        <v>4651</v>
      </c>
      <c r="G6" s="121">
        <v>2300</v>
      </c>
      <c r="H6" s="44">
        <f t="shared" ref="H6" si="0">F6*0.06+G6*0.04</f>
        <v>371.06</v>
      </c>
      <c r="I6" s="17">
        <f>H6-2.2</f>
        <v>368.86</v>
      </c>
    </row>
    <row r="7" spans="1:9" ht="15.75" x14ac:dyDescent="0.25">
      <c r="A7" s="124">
        <v>2</v>
      </c>
      <c r="B7" s="122" t="s">
        <v>230</v>
      </c>
      <c r="C7" s="70" t="s">
        <v>13</v>
      </c>
      <c r="D7" s="16">
        <v>1360</v>
      </c>
      <c r="E7" s="16"/>
      <c r="F7" s="16">
        <v>1360</v>
      </c>
      <c r="G7" s="16">
        <v>1360</v>
      </c>
      <c r="H7" s="131">
        <f>F7*0.06+G7*0.04</f>
        <v>136</v>
      </c>
      <c r="I7" s="17">
        <f t="shared" ref="I7:I12" si="1">H7-2.2</f>
        <v>133.80000000000001</v>
      </c>
    </row>
    <row r="8" spans="1:9" ht="15.75" x14ac:dyDescent="0.25">
      <c r="A8" s="118">
        <v>3</v>
      </c>
      <c r="B8" s="122" t="s">
        <v>231</v>
      </c>
      <c r="C8" s="70" t="s">
        <v>13</v>
      </c>
      <c r="D8" s="16">
        <v>798</v>
      </c>
      <c r="E8" s="16"/>
      <c r="F8" s="16">
        <v>798</v>
      </c>
      <c r="G8" s="16">
        <v>798</v>
      </c>
      <c r="H8" s="131">
        <f t="shared" ref="H8:H22" si="2">F8*0.06+G8*0.04</f>
        <v>79.8</v>
      </c>
      <c r="I8" s="17">
        <f t="shared" si="1"/>
        <v>77.599999999999994</v>
      </c>
    </row>
    <row r="9" spans="1:9" ht="15.75" x14ac:dyDescent="0.25">
      <c r="A9" s="124">
        <v>4</v>
      </c>
      <c r="B9" s="122" t="s">
        <v>232</v>
      </c>
      <c r="C9" s="70" t="s">
        <v>13</v>
      </c>
      <c r="D9" s="16">
        <v>782</v>
      </c>
      <c r="E9" s="16"/>
      <c r="F9" s="16">
        <v>582</v>
      </c>
      <c r="G9" s="16"/>
      <c r="H9" s="131">
        <f t="shared" si="2"/>
        <v>34.92</v>
      </c>
      <c r="I9" s="17">
        <f t="shared" si="1"/>
        <v>32.72</v>
      </c>
    </row>
    <row r="10" spans="1:9" ht="15.75" x14ac:dyDescent="0.25">
      <c r="A10" s="118">
        <v>5</v>
      </c>
      <c r="B10" s="122" t="s">
        <v>233</v>
      </c>
      <c r="C10" s="70" t="s">
        <v>13</v>
      </c>
      <c r="D10" s="16">
        <v>473</v>
      </c>
      <c r="E10" s="16"/>
      <c r="F10" s="16">
        <v>473</v>
      </c>
      <c r="G10" s="16">
        <v>473</v>
      </c>
      <c r="H10" s="131">
        <f t="shared" si="2"/>
        <v>47.3</v>
      </c>
      <c r="I10" s="17">
        <f t="shared" si="1"/>
        <v>45.099999999999994</v>
      </c>
    </row>
    <row r="11" spans="1:9" ht="15.75" x14ac:dyDescent="0.25">
      <c r="A11" s="124">
        <v>6</v>
      </c>
      <c r="B11" s="122" t="s">
        <v>234</v>
      </c>
      <c r="C11" s="70" t="s">
        <v>13</v>
      </c>
      <c r="D11" s="16">
        <v>2750</v>
      </c>
      <c r="E11" s="16"/>
      <c r="F11" s="16">
        <v>2750</v>
      </c>
      <c r="G11" s="16">
        <v>1450</v>
      </c>
      <c r="H11" s="131">
        <f t="shared" si="2"/>
        <v>223</v>
      </c>
      <c r="I11" s="17">
        <f t="shared" si="1"/>
        <v>220.8</v>
      </c>
    </row>
    <row r="12" spans="1:9" ht="15.75" x14ac:dyDescent="0.25">
      <c r="A12" s="118">
        <v>7</v>
      </c>
      <c r="B12" s="122" t="s">
        <v>235</v>
      </c>
      <c r="C12" s="70" t="s">
        <v>13</v>
      </c>
      <c r="D12" s="16">
        <v>756</v>
      </c>
      <c r="E12" s="16"/>
      <c r="F12" s="16">
        <v>756</v>
      </c>
      <c r="G12" s="16">
        <v>756</v>
      </c>
      <c r="H12" s="131">
        <f t="shared" si="2"/>
        <v>75.599999999999994</v>
      </c>
      <c r="I12" s="17">
        <f t="shared" si="1"/>
        <v>73.399999999999991</v>
      </c>
    </row>
    <row r="13" spans="1:9" ht="15.75" x14ac:dyDescent="0.25">
      <c r="A13" s="124">
        <v>8</v>
      </c>
      <c r="B13" s="122" t="s">
        <v>236</v>
      </c>
      <c r="C13" s="70" t="s">
        <v>13</v>
      </c>
      <c r="D13" s="16">
        <v>1214</v>
      </c>
      <c r="E13" s="16"/>
      <c r="F13" s="16">
        <v>1214</v>
      </c>
      <c r="G13" s="16">
        <v>1214</v>
      </c>
      <c r="H13" s="131">
        <f t="shared" si="2"/>
        <v>121.4</v>
      </c>
      <c r="I13" s="17">
        <f t="shared" ref="I13:I75" si="3">H13-2.2</f>
        <v>119.2</v>
      </c>
    </row>
    <row r="14" spans="1:9" ht="15.75" x14ac:dyDescent="0.25">
      <c r="A14" s="118">
        <v>9</v>
      </c>
      <c r="B14" s="122" t="s">
        <v>237</v>
      </c>
      <c r="C14" s="70" t="s">
        <v>13</v>
      </c>
      <c r="D14" s="16">
        <v>511</v>
      </c>
      <c r="E14" s="16"/>
      <c r="F14" s="16">
        <v>511</v>
      </c>
      <c r="G14" s="16">
        <v>511</v>
      </c>
      <c r="H14" s="131">
        <f t="shared" si="2"/>
        <v>51.1</v>
      </c>
      <c r="I14" s="17">
        <f t="shared" si="3"/>
        <v>48.9</v>
      </c>
    </row>
    <row r="15" spans="1:9" ht="15.75" x14ac:dyDescent="0.25">
      <c r="A15" s="124">
        <v>10</v>
      </c>
      <c r="B15" s="132" t="s">
        <v>238</v>
      </c>
      <c r="C15" s="70" t="s">
        <v>13</v>
      </c>
      <c r="D15" s="123">
        <v>655</v>
      </c>
      <c r="E15" s="16"/>
      <c r="F15" s="16">
        <v>655</v>
      </c>
      <c r="G15" s="16">
        <v>349</v>
      </c>
      <c r="H15" s="131">
        <f t="shared" si="2"/>
        <v>53.26</v>
      </c>
      <c r="I15" s="17">
        <f t="shared" si="3"/>
        <v>51.059999999999995</v>
      </c>
    </row>
    <row r="16" spans="1:9" ht="15.75" x14ac:dyDescent="0.25">
      <c r="A16" s="118">
        <v>11</v>
      </c>
      <c r="B16" s="45" t="s">
        <v>239</v>
      </c>
      <c r="C16" s="70" t="s">
        <v>13</v>
      </c>
      <c r="D16" s="123">
        <v>2973</v>
      </c>
      <c r="E16" s="16"/>
      <c r="F16" s="16">
        <v>2973</v>
      </c>
      <c r="G16" s="16">
        <v>2573</v>
      </c>
      <c r="H16" s="131">
        <f t="shared" si="2"/>
        <v>281.3</v>
      </c>
      <c r="I16" s="17">
        <f>H16-2.2+303</f>
        <v>582.1</v>
      </c>
    </row>
    <row r="17" spans="1:9" ht="15.75" x14ac:dyDescent="0.25">
      <c r="A17" s="124">
        <v>12</v>
      </c>
      <c r="B17" s="94" t="s">
        <v>240</v>
      </c>
      <c r="C17" s="70" t="s">
        <v>13</v>
      </c>
      <c r="D17" s="123">
        <v>665</v>
      </c>
      <c r="E17" s="16"/>
      <c r="F17" s="16">
        <v>335</v>
      </c>
      <c r="G17" s="16"/>
      <c r="H17" s="131">
        <f t="shared" si="2"/>
        <v>20.099999999999998</v>
      </c>
      <c r="I17" s="17">
        <f t="shared" si="3"/>
        <v>17.899999999999999</v>
      </c>
    </row>
    <row r="18" spans="1:9" ht="15.75" x14ac:dyDescent="0.25">
      <c r="A18" s="118">
        <v>13</v>
      </c>
      <c r="B18" s="94" t="s">
        <v>241</v>
      </c>
      <c r="C18" s="70" t="s">
        <v>13</v>
      </c>
      <c r="D18" s="123">
        <v>557</v>
      </c>
      <c r="E18" s="16"/>
      <c r="F18" s="123">
        <v>557</v>
      </c>
      <c r="G18" s="123">
        <v>557</v>
      </c>
      <c r="H18" s="131">
        <f t="shared" si="2"/>
        <v>55.7</v>
      </c>
      <c r="I18" s="17">
        <f t="shared" si="3"/>
        <v>53.5</v>
      </c>
    </row>
    <row r="19" spans="1:9" ht="15.75" x14ac:dyDescent="0.25">
      <c r="A19" s="124">
        <v>14</v>
      </c>
      <c r="B19" s="94" t="s">
        <v>242</v>
      </c>
      <c r="C19" s="70" t="s">
        <v>13</v>
      </c>
      <c r="D19" s="123">
        <v>1537</v>
      </c>
      <c r="E19" s="16"/>
      <c r="F19" s="123">
        <v>1537</v>
      </c>
      <c r="G19" s="123">
        <v>1537</v>
      </c>
      <c r="H19" s="131">
        <f t="shared" si="2"/>
        <v>153.69999999999999</v>
      </c>
      <c r="I19" s="17">
        <f t="shared" si="3"/>
        <v>151.5</v>
      </c>
    </row>
    <row r="20" spans="1:9" ht="15.75" x14ac:dyDescent="0.25">
      <c r="A20" s="118">
        <v>15</v>
      </c>
      <c r="B20" s="45" t="s">
        <v>243</v>
      </c>
      <c r="C20" s="70" t="s">
        <v>13</v>
      </c>
      <c r="D20" s="123">
        <v>2808</v>
      </c>
      <c r="E20" s="16"/>
      <c r="F20" s="123">
        <v>2808</v>
      </c>
      <c r="G20" s="123">
        <v>2808</v>
      </c>
      <c r="H20" s="131">
        <f t="shared" si="2"/>
        <v>280.8</v>
      </c>
      <c r="I20" s="17">
        <f t="shared" si="3"/>
        <v>278.60000000000002</v>
      </c>
    </row>
    <row r="21" spans="1:9" ht="15.75" x14ac:dyDescent="0.25">
      <c r="A21" s="124">
        <v>16</v>
      </c>
      <c r="B21" s="45" t="s">
        <v>244</v>
      </c>
      <c r="C21" s="70" t="s">
        <v>13</v>
      </c>
      <c r="D21" s="123">
        <v>1169</v>
      </c>
      <c r="E21" s="16"/>
      <c r="F21" s="123">
        <v>1169</v>
      </c>
      <c r="G21" s="123">
        <v>1169</v>
      </c>
      <c r="H21" s="131">
        <f t="shared" si="2"/>
        <v>116.9</v>
      </c>
      <c r="I21" s="17">
        <f t="shared" si="3"/>
        <v>114.7</v>
      </c>
    </row>
    <row r="22" spans="1:9" ht="15.75" x14ac:dyDescent="0.25">
      <c r="A22" s="118">
        <v>17</v>
      </c>
      <c r="B22" s="45" t="s">
        <v>245</v>
      </c>
      <c r="C22" s="70" t="s">
        <v>13</v>
      </c>
      <c r="D22" s="16">
        <v>1855</v>
      </c>
      <c r="E22" s="16"/>
      <c r="F22" s="16">
        <v>1855</v>
      </c>
      <c r="G22" s="16">
        <v>1855</v>
      </c>
      <c r="H22" s="131">
        <f t="shared" si="2"/>
        <v>185.5</v>
      </c>
      <c r="I22" s="17">
        <f t="shared" si="3"/>
        <v>183.3</v>
      </c>
    </row>
    <row r="23" spans="1:9" ht="15.75" x14ac:dyDescent="0.25">
      <c r="A23" s="124">
        <v>18</v>
      </c>
      <c r="B23" s="135" t="s">
        <v>453</v>
      </c>
      <c r="C23" s="26" t="s">
        <v>13</v>
      </c>
      <c r="D23" s="119">
        <v>429</v>
      </c>
      <c r="E23" s="119">
        <v>0</v>
      </c>
      <c r="F23" s="119">
        <v>429</v>
      </c>
      <c r="G23" s="120">
        <v>429</v>
      </c>
      <c r="H23" s="47">
        <f t="shared" ref="H23:H43" si="4">E23*0.01+F23*0.06+G23*0.04</f>
        <v>42.9</v>
      </c>
      <c r="I23" s="17">
        <f t="shared" si="3"/>
        <v>40.699999999999996</v>
      </c>
    </row>
    <row r="24" spans="1:9" ht="15.75" x14ac:dyDescent="0.25">
      <c r="A24" s="118">
        <v>19</v>
      </c>
      <c r="B24" s="7" t="s">
        <v>454</v>
      </c>
      <c r="C24" s="6" t="s">
        <v>13</v>
      </c>
      <c r="D24" s="8">
        <v>440</v>
      </c>
      <c r="E24" s="8">
        <v>0</v>
      </c>
      <c r="F24" s="8">
        <v>440</v>
      </c>
      <c r="G24" s="70">
        <v>440</v>
      </c>
      <c r="H24" s="47">
        <f t="shared" si="4"/>
        <v>44</v>
      </c>
      <c r="I24" s="17">
        <f t="shared" si="3"/>
        <v>41.8</v>
      </c>
    </row>
    <row r="25" spans="1:9" ht="15.75" x14ac:dyDescent="0.25">
      <c r="A25" s="124">
        <v>20</v>
      </c>
      <c r="B25" s="7" t="s">
        <v>455</v>
      </c>
      <c r="C25" s="6" t="s">
        <v>13</v>
      </c>
      <c r="D25" s="8">
        <v>726</v>
      </c>
      <c r="E25" s="8">
        <v>0</v>
      </c>
      <c r="F25" s="8">
        <v>726</v>
      </c>
      <c r="G25" s="70">
        <v>0</v>
      </c>
      <c r="H25" s="47">
        <f t="shared" si="4"/>
        <v>43.559999999999995</v>
      </c>
      <c r="I25" s="17">
        <f t="shared" si="3"/>
        <v>41.359999999999992</v>
      </c>
    </row>
    <row r="26" spans="1:9" ht="15.75" x14ac:dyDescent="0.25">
      <c r="A26" s="118">
        <v>21</v>
      </c>
      <c r="B26" s="7" t="s">
        <v>456</v>
      </c>
      <c r="C26" s="6" t="s">
        <v>13</v>
      </c>
      <c r="D26" s="8">
        <v>1880</v>
      </c>
      <c r="E26" s="8">
        <v>0</v>
      </c>
      <c r="F26" s="8">
        <v>1880</v>
      </c>
      <c r="G26" s="70">
        <v>1880</v>
      </c>
      <c r="H26" s="47">
        <f t="shared" si="4"/>
        <v>188</v>
      </c>
      <c r="I26" s="17">
        <f t="shared" si="3"/>
        <v>185.8</v>
      </c>
    </row>
    <row r="27" spans="1:9" ht="15.75" x14ac:dyDescent="0.25">
      <c r="A27" s="124">
        <v>22</v>
      </c>
      <c r="B27" s="7" t="s">
        <v>457</v>
      </c>
      <c r="C27" s="6" t="s">
        <v>13</v>
      </c>
      <c r="D27" s="8">
        <v>496</v>
      </c>
      <c r="E27" s="8">
        <v>0</v>
      </c>
      <c r="F27" s="8">
        <v>242</v>
      </c>
      <c r="G27" s="70">
        <v>0</v>
      </c>
      <c r="H27" s="47">
        <f t="shared" si="4"/>
        <v>14.52</v>
      </c>
      <c r="I27" s="17">
        <f t="shared" si="3"/>
        <v>12.32</v>
      </c>
    </row>
    <row r="28" spans="1:9" ht="15.75" x14ac:dyDescent="0.25">
      <c r="A28" s="118">
        <v>23</v>
      </c>
      <c r="B28" s="7" t="s">
        <v>458</v>
      </c>
      <c r="C28" s="6" t="s">
        <v>13</v>
      </c>
      <c r="D28" s="8">
        <v>620</v>
      </c>
      <c r="E28" s="8">
        <v>0</v>
      </c>
      <c r="F28" s="8">
        <v>620</v>
      </c>
      <c r="G28" s="70">
        <v>620</v>
      </c>
      <c r="H28" s="47">
        <f t="shared" si="4"/>
        <v>62</v>
      </c>
      <c r="I28" s="17">
        <f t="shared" si="3"/>
        <v>59.8</v>
      </c>
    </row>
    <row r="29" spans="1:9" ht="15.75" x14ac:dyDescent="0.25">
      <c r="A29" s="124">
        <v>24</v>
      </c>
      <c r="B29" s="7" t="s">
        <v>459</v>
      </c>
      <c r="C29" s="6" t="s">
        <v>13</v>
      </c>
      <c r="D29" s="8">
        <v>551</v>
      </c>
      <c r="E29" s="8">
        <v>0</v>
      </c>
      <c r="F29" s="8">
        <v>551</v>
      </c>
      <c r="G29" s="70">
        <v>350</v>
      </c>
      <c r="H29" s="47">
        <f t="shared" si="4"/>
        <v>47.06</v>
      </c>
      <c r="I29" s="17">
        <f t="shared" si="3"/>
        <v>44.86</v>
      </c>
    </row>
    <row r="30" spans="1:9" ht="15.75" x14ac:dyDescent="0.25">
      <c r="A30" s="118">
        <v>25</v>
      </c>
      <c r="B30" s="7" t="s">
        <v>460</v>
      </c>
      <c r="C30" s="6" t="s">
        <v>13</v>
      </c>
      <c r="D30" s="8">
        <v>542</v>
      </c>
      <c r="E30" s="8">
        <v>0</v>
      </c>
      <c r="F30" s="8">
        <v>269</v>
      </c>
      <c r="G30" s="70">
        <v>269</v>
      </c>
      <c r="H30" s="47">
        <f t="shared" si="4"/>
        <v>26.9</v>
      </c>
      <c r="I30" s="17">
        <f t="shared" si="3"/>
        <v>24.7</v>
      </c>
    </row>
    <row r="31" spans="1:9" s="126" customFormat="1" ht="15.75" x14ac:dyDescent="0.25">
      <c r="A31" s="124">
        <v>26</v>
      </c>
      <c r="B31" s="7" t="s">
        <v>461</v>
      </c>
      <c r="C31" s="6" t="s">
        <v>13</v>
      </c>
      <c r="D31" s="8">
        <v>406</v>
      </c>
      <c r="E31" s="8">
        <v>0</v>
      </c>
      <c r="F31" s="8">
        <v>406</v>
      </c>
      <c r="G31" s="70">
        <v>205</v>
      </c>
      <c r="H31" s="47">
        <f t="shared" si="4"/>
        <v>32.56</v>
      </c>
      <c r="I31" s="125">
        <f t="shared" si="3"/>
        <v>30.360000000000003</v>
      </c>
    </row>
    <row r="32" spans="1:9" ht="15.75" x14ac:dyDescent="0.25">
      <c r="A32" s="118">
        <v>27</v>
      </c>
      <c r="B32" s="7" t="s">
        <v>462</v>
      </c>
      <c r="C32" s="6" t="s">
        <v>13</v>
      </c>
      <c r="D32" s="8">
        <v>1341</v>
      </c>
      <c r="E32" s="8">
        <v>0</v>
      </c>
      <c r="F32" s="8">
        <v>1341</v>
      </c>
      <c r="G32" s="70">
        <v>726</v>
      </c>
      <c r="H32" s="47">
        <f t="shared" si="4"/>
        <v>109.5</v>
      </c>
      <c r="I32" s="17">
        <f t="shared" si="3"/>
        <v>107.3</v>
      </c>
    </row>
    <row r="33" spans="1:9" ht="15.75" x14ac:dyDescent="0.25">
      <c r="A33" s="124">
        <v>28</v>
      </c>
      <c r="B33" s="7" t="s">
        <v>463</v>
      </c>
      <c r="C33" s="6" t="s">
        <v>13</v>
      </c>
      <c r="D33" s="8">
        <v>2370</v>
      </c>
      <c r="E33" s="8">
        <v>0</v>
      </c>
      <c r="F33" s="8">
        <v>2370</v>
      </c>
      <c r="G33" s="70">
        <v>2370</v>
      </c>
      <c r="H33" s="47">
        <f t="shared" si="4"/>
        <v>237</v>
      </c>
      <c r="I33" s="17">
        <f t="shared" si="3"/>
        <v>234.8</v>
      </c>
    </row>
    <row r="34" spans="1:9" ht="15.75" x14ac:dyDescent="0.25">
      <c r="A34" s="118">
        <v>29</v>
      </c>
      <c r="B34" s="7" t="s">
        <v>464</v>
      </c>
      <c r="C34" s="6" t="s">
        <v>13</v>
      </c>
      <c r="D34" s="8">
        <v>610</v>
      </c>
      <c r="E34" s="8">
        <v>0</v>
      </c>
      <c r="F34" s="8">
        <v>610</v>
      </c>
      <c r="G34" s="70">
        <v>0</v>
      </c>
      <c r="H34" s="47">
        <f t="shared" si="4"/>
        <v>36.6</v>
      </c>
      <c r="I34" s="17">
        <f t="shared" si="3"/>
        <v>34.4</v>
      </c>
    </row>
    <row r="35" spans="1:9" ht="15.75" x14ac:dyDescent="0.25">
      <c r="A35" s="124">
        <v>30</v>
      </c>
      <c r="B35" s="7" t="s">
        <v>465</v>
      </c>
      <c r="C35" s="6" t="s">
        <v>13</v>
      </c>
      <c r="D35" s="8">
        <v>949</v>
      </c>
      <c r="E35" s="8">
        <v>0</v>
      </c>
      <c r="F35" s="8">
        <v>949</v>
      </c>
      <c r="G35" s="70">
        <v>0</v>
      </c>
      <c r="H35" s="47">
        <f t="shared" si="4"/>
        <v>56.94</v>
      </c>
      <c r="I35" s="17">
        <f t="shared" si="3"/>
        <v>54.739999999999995</v>
      </c>
    </row>
    <row r="36" spans="1:9" ht="15.75" x14ac:dyDescent="0.25">
      <c r="A36" s="118">
        <v>31</v>
      </c>
      <c r="B36" s="7" t="s">
        <v>466</v>
      </c>
      <c r="C36" s="6" t="s">
        <v>13</v>
      </c>
      <c r="D36" s="8">
        <v>1623</v>
      </c>
      <c r="E36" s="8">
        <v>0</v>
      </c>
      <c r="F36" s="8">
        <v>1623</v>
      </c>
      <c r="G36" s="70">
        <v>832</v>
      </c>
      <c r="H36" s="47">
        <f t="shared" si="4"/>
        <v>130.66</v>
      </c>
      <c r="I36" s="17">
        <f t="shared" si="3"/>
        <v>128.46</v>
      </c>
    </row>
    <row r="37" spans="1:9" ht="15.75" x14ac:dyDescent="0.25">
      <c r="A37" s="124">
        <v>32</v>
      </c>
      <c r="B37" s="7" t="s">
        <v>467</v>
      </c>
      <c r="C37" s="6" t="s">
        <v>13</v>
      </c>
      <c r="D37" s="8">
        <v>5137</v>
      </c>
      <c r="E37" s="8">
        <v>137</v>
      </c>
      <c r="F37" s="8">
        <v>5137</v>
      </c>
      <c r="G37" s="70">
        <v>0</v>
      </c>
      <c r="H37" s="47">
        <f t="shared" si="4"/>
        <v>309.58999999999997</v>
      </c>
      <c r="I37" s="17">
        <f t="shared" si="3"/>
        <v>307.39</v>
      </c>
    </row>
    <row r="38" spans="1:9" ht="15.75" x14ac:dyDescent="0.25">
      <c r="A38" s="118">
        <v>33</v>
      </c>
      <c r="B38" s="7" t="s">
        <v>468</v>
      </c>
      <c r="C38" s="6" t="s">
        <v>13</v>
      </c>
      <c r="D38" s="8">
        <v>4662</v>
      </c>
      <c r="E38" s="8">
        <v>0</v>
      </c>
      <c r="F38" s="8">
        <v>4662</v>
      </c>
      <c r="G38" s="70">
        <v>4662</v>
      </c>
      <c r="H38" s="47">
        <f t="shared" si="4"/>
        <v>466.19999999999993</v>
      </c>
      <c r="I38" s="17">
        <f t="shared" si="3"/>
        <v>463.99999999999994</v>
      </c>
    </row>
    <row r="39" spans="1:9" ht="15.75" x14ac:dyDescent="0.25">
      <c r="A39" s="124">
        <v>34</v>
      </c>
      <c r="B39" s="7" t="s">
        <v>469</v>
      </c>
      <c r="C39" s="6" t="s">
        <v>13</v>
      </c>
      <c r="D39" s="8">
        <v>4069</v>
      </c>
      <c r="E39" s="8">
        <v>0</v>
      </c>
      <c r="F39" s="8">
        <v>4069</v>
      </c>
      <c r="G39" s="70">
        <v>4069</v>
      </c>
      <c r="H39" s="47">
        <f t="shared" si="4"/>
        <v>406.9</v>
      </c>
      <c r="I39" s="17">
        <f t="shared" si="3"/>
        <v>404.7</v>
      </c>
    </row>
    <row r="40" spans="1:9" ht="15.75" x14ac:dyDescent="0.25">
      <c r="A40" s="118">
        <v>35</v>
      </c>
      <c r="B40" s="7" t="s">
        <v>470</v>
      </c>
      <c r="C40" s="6" t="s">
        <v>13</v>
      </c>
      <c r="D40" s="8">
        <v>542</v>
      </c>
      <c r="E40" s="8">
        <v>0</v>
      </c>
      <c r="F40" s="8">
        <v>542</v>
      </c>
      <c r="G40" s="70">
        <v>269</v>
      </c>
      <c r="H40" s="47">
        <f t="shared" si="4"/>
        <v>43.279999999999994</v>
      </c>
      <c r="I40" s="17">
        <f t="shared" si="3"/>
        <v>41.079999999999991</v>
      </c>
    </row>
    <row r="41" spans="1:9" ht="15.75" x14ac:dyDescent="0.25">
      <c r="A41" s="124">
        <v>36</v>
      </c>
      <c r="B41" s="7" t="s">
        <v>471</v>
      </c>
      <c r="C41" s="6" t="s">
        <v>13</v>
      </c>
      <c r="D41" s="8">
        <v>513</v>
      </c>
      <c r="E41" s="8">
        <v>0</v>
      </c>
      <c r="F41" s="8">
        <v>513</v>
      </c>
      <c r="G41" s="70">
        <v>0</v>
      </c>
      <c r="H41" s="47">
        <f t="shared" si="4"/>
        <v>30.779999999999998</v>
      </c>
      <c r="I41" s="17">
        <f t="shared" si="3"/>
        <v>28.58</v>
      </c>
    </row>
    <row r="42" spans="1:9" ht="15.75" x14ac:dyDescent="0.25">
      <c r="A42" s="118">
        <v>37</v>
      </c>
      <c r="B42" s="7" t="s">
        <v>472</v>
      </c>
      <c r="C42" s="6" t="s">
        <v>13</v>
      </c>
      <c r="D42" s="8">
        <v>1519</v>
      </c>
      <c r="E42" s="8">
        <v>0</v>
      </c>
      <c r="F42" s="8">
        <v>1519</v>
      </c>
      <c r="G42" s="70">
        <v>0</v>
      </c>
      <c r="H42" s="47">
        <f t="shared" si="4"/>
        <v>91.14</v>
      </c>
      <c r="I42" s="17">
        <f t="shared" si="3"/>
        <v>88.94</v>
      </c>
    </row>
    <row r="43" spans="1:9" ht="15.75" x14ac:dyDescent="0.25">
      <c r="A43" s="124">
        <v>38</v>
      </c>
      <c r="B43" s="7" t="s">
        <v>473</v>
      </c>
      <c r="C43" s="6" t="s">
        <v>13</v>
      </c>
      <c r="D43" s="8">
        <v>947</v>
      </c>
      <c r="E43" s="8">
        <v>0</v>
      </c>
      <c r="F43" s="8">
        <v>947</v>
      </c>
      <c r="G43" s="70">
        <v>537</v>
      </c>
      <c r="H43" s="47">
        <f t="shared" si="4"/>
        <v>78.3</v>
      </c>
      <c r="I43" s="17">
        <f t="shared" si="3"/>
        <v>76.099999999999994</v>
      </c>
    </row>
    <row r="44" spans="1:9" ht="15.75" x14ac:dyDescent="0.25">
      <c r="A44" s="118">
        <v>39</v>
      </c>
      <c r="B44" s="53" t="s">
        <v>681</v>
      </c>
      <c r="C44" s="6" t="s">
        <v>13</v>
      </c>
      <c r="D44" s="33">
        <v>617</v>
      </c>
      <c r="E44" s="8"/>
      <c r="F44" s="33">
        <v>617</v>
      </c>
      <c r="G44" s="145">
        <v>617</v>
      </c>
      <c r="H44" s="47">
        <f>E44*0.01+F44*0.06+G44*0.04</f>
        <v>61.699999999999996</v>
      </c>
      <c r="I44" s="17">
        <f t="shared" si="3"/>
        <v>59.499999999999993</v>
      </c>
    </row>
    <row r="45" spans="1:9" ht="15.75" x14ac:dyDescent="0.25">
      <c r="A45" s="124">
        <v>40</v>
      </c>
      <c r="B45" s="53" t="s">
        <v>682</v>
      </c>
      <c r="C45" s="6" t="s">
        <v>13</v>
      </c>
      <c r="D45" s="33">
        <v>430</v>
      </c>
      <c r="E45" s="8"/>
      <c r="F45" s="33">
        <v>430</v>
      </c>
      <c r="G45" s="145">
        <v>430</v>
      </c>
      <c r="H45" s="47">
        <f t="shared" ref="H45:H64" si="5">E45*0.01+F45*0.06+G45*0.04</f>
        <v>43</v>
      </c>
      <c r="I45" s="17">
        <f t="shared" si="3"/>
        <v>40.799999999999997</v>
      </c>
    </row>
    <row r="46" spans="1:9" ht="15.75" x14ac:dyDescent="0.25">
      <c r="A46" s="118">
        <v>41</v>
      </c>
      <c r="B46" s="53" t="s">
        <v>683</v>
      </c>
      <c r="C46" s="6" t="s">
        <v>13</v>
      </c>
      <c r="D46" s="33">
        <v>601</v>
      </c>
      <c r="E46" s="33"/>
      <c r="F46" s="33">
        <v>601</v>
      </c>
      <c r="G46" s="145">
        <v>352</v>
      </c>
      <c r="H46" s="47">
        <f t="shared" si="5"/>
        <v>50.139999999999993</v>
      </c>
      <c r="I46" s="17">
        <f t="shared" si="3"/>
        <v>47.939999999999991</v>
      </c>
    </row>
    <row r="47" spans="1:9" ht="15.75" x14ac:dyDescent="0.25">
      <c r="A47" s="124">
        <v>42</v>
      </c>
      <c r="B47" s="146" t="s">
        <v>684</v>
      </c>
      <c r="C47" s="6" t="s">
        <v>13</v>
      </c>
      <c r="D47" s="33">
        <v>3213</v>
      </c>
      <c r="E47" s="33"/>
      <c r="F47" s="33">
        <v>3213</v>
      </c>
      <c r="G47" s="145">
        <v>1676</v>
      </c>
      <c r="H47" s="47">
        <f t="shared" si="5"/>
        <v>259.82</v>
      </c>
      <c r="I47" s="17">
        <f t="shared" si="3"/>
        <v>257.62</v>
      </c>
    </row>
    <row r="48" spans="1:9" ht="15.75" x14ac:dyDescent="0.25">
      <c r="A48" s="118">
        <v>43</v>
      </c>
      <c r="B48" s="53" t="s">
        <v>685</v>
      </c>
      <c r="C48" s="6" t="s">
        <v>13</v>
      </c>
      <c r="D48" s="33">
        <v>1569</v>
      </c>
      <c r="E48" s="8"/>
      <c r="F48" s="33">
        <v>1569</v>
      </c>
      <c r="G48" s="145">
        <v>901</v>
      </c>
      <c r="H48" s="47">
        <f t="shared" si="5"/>
        <v>130.18</v>
      </c>
      <c r="I48" s="17">
        <f t="shared" si="3"/>
        <v>127.98</v>
      </c>
    </row>
    <row r="49" spans="1:9" ht="15.75" x14ac:dyDescent="0.25">
      <c r="A49" s="124">
        <v>44</v>
      </c>
      <c r="B49" s="53" t="s">
        <v>686</v>
      </c>
      <c r="C49" s="6" t="s">
        <v>13</v>
      </c>
      <c r="D49" s="33">
        <v>1676</v>
      </c>
      <c r="E49" s="33"/>
      <c r="F49" s="33">
        <v>1676</v>
      </c>
      <c r="G49" s="145">
        <v>1676</v>
      </c>
      <c r="H49" s="47">
        <f t="shared" si="5"/>
        <v>167.60000000000002</v>
      </c>
      <c r="I49" s="17">
        <f t="shared" si="3"/>
        <v>165.40000000000003</v>
      </c>
    </row>
    <row r="50" spans="1:9" ht="15.75" x14ac:dyDescent="0.25">
      <c r="A50" s="118">
        <v>45</v>
      </c>
      <c r="B50" s="53" t="s">
        <v>687</v>
      </c>
      <c r="C50" s="6" t="s">
        <v>13</v>
      </c>
      <c r="D50" s="33">
        <v>699</v>
      </c>
      <c r="E50" s="8"/>
      <c r="F50" s="33">
        <v>699</v>
      </c>
      <c r="G50" s="145">
        <v>699</v>
      </c>
      <c r="H50" s="47">
        <f t="shared" si="5"/>
        <v>69.900000000000006</v>
      </c>
      <c r="I50" s="17">
        <f t="shared" si="3"/>
        <v>67.7</v>
      </c>
    </row>
    <row r="51" spans="1:9" ht="15.75" x14ac:dyDescent="0.25">
      <c r="A51" s="124">
        <v>46</v>
      </c>
      <c r="B51" s="53" t="s">
        <v>688</v>
      </c>
      <c r="C51" s="6" t="s">
        <v>13</v>
      </c>
      <c r="D51" s="33">
        <v>2818</v>
      </c>
      <c r="E51" s="8"/>
      <c r="F51" s="33">
        <v>2818</v>
      </c>
      <c r="G51" s="145"/>
      <c r="H51" s="47">
        <f t="shared" si="5"/>
        <v>169.07999999999998</v>
      </c>
      <c r="I51" s="17">
        <f t="shared" si="3"/>
        <v>166.88</v>
      </c>
    </row>
    <row r="52" spans="1:9" ht="15.75" x14ac:dyDescent="0.25">
      <c r="A52" s="118">
        <v>47</v>
      </c>
      <c r="B52" s="53" t="s">
        <v>689</v>
      </c>
      <c r="C52" s="6" t="s">
        <v>13</v>
      </c>
      <c r="D52" s="33">
        <v>2622</v>
      </c>
      <c r="E52" s="8"/>
      <c r="F52" s="33">
        <v>2622</v>
      </c>
      <c r="G52" s="145">
        <v>2622</v>
      </c>
      <c r="H52" s="47">
        <f t="shared" si="5"/>
        <v>262.2</v>
      </c>
      <c r="I52" s="17">
        <f t="shared" si="3"/>
        <v>260</v>
      </c>
    </row>
    <row r="53" spans="1:9" ht="15.75" x14ac:dyDescent="0.25">
      <c r="A53" s="124">
        <v>48</v>
      </c>
      <c r="B53" s="52" t="s">
        <v>690</v>
      </c>
      <c r="C53" s="6" t="s">
        <v>13</v>
      </c>
      <c r="D53" s="33">
        <v>691</v>
      </c>
      <c r="E53" s="8"/>
      <c r="F53" s="33">
        <v>691</v>
      </c>
      <c r="G53" s="145">
        <v>691</v>
      </c>
      <c r="H53" s="47">
        <f t="shared" si="5"/>
        <v>69.099999999999994</v>
      </c>
      <c r="I53" s="17">
        <f t="shared" si="3"/>
        <v>66.899999999999991</v>
      </c>
    </row>
    <row r="54" spans="1:9" ht="15.75" x14ac:dyDescent="0.25">
      <c r="A54" s="118">
        <v>49</v>
      </c>
      <c r="B54" s="53" t="s">
        <v>691</v>
      </c>
      <c r="C54" s="6" t="s">
        <v>13</v>
      </c>
      <c r="D54" s="33">
        <v>2303</v>
      </c>
      <c r="E54" s="33"/>
      <c r="F54" s="33">
        <v>2303</v>
      </c>
      <c r="G54" s="145">
        <v>2303</v>
      </c>
      <c r="H54" s="47">
        <f t="shared" si="5"/>
        <v>230.3</v>
      </c>
      <c r="I54" s="17">
        <f t="shared" si="3"/>
        <v>228.10000000000002</v>
      </c>
    </row>
    <row r="55" spans="1:9" ht="15.75" x14ac:dyDescent="0.25">
      <c r="A55" s="124">
        <v>50</v>
      </c>
      <c r="B55" s="53" t="s">
        <v>692</v>
      </c>
      <c r="C55" s="6" t="s">
        <v>13</v>
      </c>
      <c r="D55" s="33">
        <v>482</v>
      </c>
      <c r="E55" s="8"/>
      <c r="F55" s="33">
        <v>482</v>
      </c>
      <c r="G55" s="145">
        <v>482</v>
      </c>
      <c r="H55" s="47">
        <f t="shared" si="5"/>
        <v>48.2</v>
      </c>
      <c r="I55" s="17">
        <f t="shared" si="3"/>
        <v>46</v>
      </c>
    </row>
    <row r="56" spans="1:9" ht="15.75" x14ac:dyDescent="0.25">
      <c r="A56" s="118">
        <v>51</v>
      </c>
      <c r="B56" s="53" t="s">
        <v>693</v>
      </c>
      <c r="C56" s="6" t="s">
        <v>13</v>
      </c>
      <c r="D56" s="33">
        <v>428</v>
      </c>
      <c r="E56" s="8"/>
      <c r="F56" s="33">
        <v>233</v>
      </c>
      <c r="G56" s="145">
        <v>233</v>
      </c>
      <c r="H56" s="47">
        <f t="shared" si="5"/>
        <v>23.299999999999997</v>
      </c>
      <c r="I56" s="17">
        <f t="shared" si="3"/>
        <v>21.099999999999998</v>
      </c>
    </row>
    <row r="57" spans="1:9" ht="15.75" x14ac:dyDescent="0.25">
      <c r="A57" s="124">
        <v>52</v>
      </c>
      <c r="B57" s="147" t="s">
        <v>694</v>
      </c>
      <c r="C57" s="6" t="s">
        <v>13</v>
      </c>
      <c r="D57" s="33">
        <v>600</v>
      </c>
      <c r="E57" s="8"/>
      <c r="F57" s="33">
        <v>290</v>
      </c>
      <c r="G57" s="145"/>
      <c r="H57" s="47">
        <f t="shared" si="5"/>
        <v>17.399999999999999</v>
      </c>
      <c r="I57" s="17">
        <f t="shared" si="3"/>
        <v>15.2</v>
      </c>
    </row>
    <row r="58" spans="1:9" ht="15.75" x14ac:dyDescent="0.25">
      <c r="A58" s="118">
        <v>53</v>
      </c>
      <c r="B58" s="148" t="s">
        <v>695</v>
      </c>
      <c r="C58" s="6" t="s">
        <v>13</v>
      </c>
      <c r="D58" s="33">
        <v>614</v>
      </c>
      <c r="E58" s="8"/>
      <c r="F58" s="33">
        <v>343</v>
      </c>
      <c r="G58" s="145">
        <v>343</v>
      </c>
      <c r="H58" s="47">
        <f t="shared" si="5"/>
        <v>34.299999999999997</v>
      </c>
      <c r="I58" s="17">
        <f t="shared" si="3"/>
        <v>32.099999999999994</v>
      </c>
    </row>
    <row r="59" spans="1:9" ht="15.75" x14ac:dyDescent="0.25">
      <c r="A59" s="124">
        <v>54</v>
      </c>
      <c r="B59" s="146" t="s">
        <v>696</v>
      </c>
      <c r="C59" s="6" t="s">
        <v>13</v>
      </c>
      <c r="D59" s="33">
        <v>643</v>
      </c>
      <c r="E59" s="33"/>
      <c r="F59" s="33">
        <v>643</v>
      </c>
      <c r="G59" s="145">
        <v>643</v>
      </c>
      <c r="H59" s="47">
        <f t="shared" si="5"/>
        <v>64.3</v>
      </c>
      <c r="I59" s="17">
        <f t="shared" si="3"/>
        <v>62.099999999999994</v>
      </c>
    </row>
    <row r="60" spans="1:9" ht="15.75" x14ac:dyDescent="0.25">
      <c r="A60" s="118">
        <v>55</v>
      </c>
      <c r="B60" s="150" t="s">
        <v>697</v>
      </c>
      <c r="C60" s="6" t="s">
        <v>13</v>
      </c>
      <c r="D60" s="33">
        <v>476</v>
      </c>
      <c r="E60" s="8"/>
      <c r="F60" s="33">
        <v>476</v>
      </c>
      <c r="G60" s="145">
        <v>476</v>
      </c>
      <c r="H60" s="47">
        <f t="shared" si="5"/>
        <v>47.599999999999994</v>
      </c>
      <c r="I60" s="17">
        <f t="shared" si="3"/>
        <v>45.399999999999991</v>
      </c>
    </row>
    <row r="61" spans="1:9" ht="15.75" x14ac:dyDescent="0.25">
      <c r="A61" s="124">
        <v>56</v>
      </c>
      <c r="B61" s="150" t="s">
        <v>903</v>
      </c>
      <c r="C61" s="6" t="s">
        <v>13</v>
      </c>
      <c r="D61" s="33">
        <v>1061</v>
      </c>
      <c r="E61" s="8"/>
      <c r="F61" s="33">
        <v>595</v>
      </c>
      <c r="G61" s="145">
        <v>595</v>
      </c>
      <c r="H61" s="47">
        <f t="shared" si="5"/>
        <v>59.5</v>
      </c>
      <c r="I61" s="17">
        <f t="shared" si="3"/>
        <v>57.3</v>
      </c>
    </row>
    <row r="62" spans="1:9" ht="15.75" x14ac:dyDescent="0.25">
      <c r="A62" s="118">
        <v>57</v>
      </c>
      <c r="B62" s="150" t="s">
        <v>698</v>
      </c>
      <c r="C62" s="6" t="s">
        <v>13</v>
      </c>
      <c r="D62" s="33">
        <v>809</v>
      </c>
      <c r="E62" s="8"/>
      <c r="F62" s="33">
        <v>809</v>
      </c>
      <c r="G62" s="145">
        <v>809</v>
      </c>
      <c r="H62" s="47">
        <f t="shared" si="5"/>
        <v>80.900000000000006</v>
      </c>
      <c r="I62" s="17">
        <f t="shared" si="3"/>
        <v>78.7</v>
      </c>
    </row>
    <row r="63" spans="1:9" ht="15.75" x14ac:dyDescent="0.25">
      <c r="A63" s="124">
        <v>58</v>
      </c>
      <c r="B63" s="150" t="s">
        <v>699</v>
      </c>
      <c r="C63" s="6" t="s">
        <v>13</v>
      </c>
      <c r="D63" s="33">
        <v>847</v>
      </c>
      <c r="E63" s="8"/>
      <c r="F63" s="33">
        <v>847</v>
      </c>
      <c r="G63" s="145">
        <v>847</v>
      </c>
      <c r="H63" s="47">
        <f t="shared" si="5"/>
        <v>84.7</v>
      </c>
      <c r="I63" s="17">
        <f t="shared" si="3"/>
        <v>82.5</v>
      </c>
    </row>
    <row r="64" spans="1:9" ht="15.75" x14ac:dyDescent="0.25">
      <c r="A64" s="118">
        <v>59</v>
      </c>
      <c r="B64" s="146" t="s">
        <v>700</v>
      </c>
      <c r="C64" s="6" t="s">
        <v>13</v>
      </c>
      <c r="D64" s="33">
        <v>550</v>
      </c>
      <c r="E64" s="151"/>
      <c r="F64" s="33">
        <v>550</v>
      </c>
      <c r="G64" s="145">
        <v>550</v>
      </c>
      <c r="H64" s="47">
        <f t="shared" si="5"/>
        <v>55</v>
      </c>
      <c r="I64" s="17">
        <f t="shared" si="3"/>
        <v>52.8</v>
      </c>
    </row>
    <row r="65" spans="1:9" ht="15.75" x14ac:dyDescent="0.25">
      <c r="A65" s="124">
        <v>60</v>
      </c>
      <c r="B65" s="7" t="s">
        <v>715</v>
      </c>
      <c r="C65" s="6" t="s">
        <v>13</v>
      </c>
      <c r="D65" s="8">
        <v>3737</v>
      </c>
      <c r="E65" s="8"/>
      <c r="F65" s="8">
        <v>3737</v>
      </c>
      <c r="G65" s="8">
        <v>3737</v>
      </c>
      <c r="H65" s="47">
        <f>F65*0.06+G65*0.04</f>
        <v>373.7</v>
      </c>
      <c r="I65" s="17">
        <f t="shared" si="3"/>
        <v>371.5</v>
      </c>
    </row>
    <row r="66" spans="1:9" ht="15.75" x14ac:dyDescent="0.25">
      <c r="A66" s="118">
        <v>61</v>
      </c>
      <c r="B66" s="7" t="s">
        <v>716</v>
      </c>
      <c r="C66" s="6" t="s">
        <v>13</v>
      </c>
      <c r="D66" s="8">
        <v>2519</v>
      </c>
      <c r="E66" s="8"/>
      <c r="F66" s="8">
        <v>2519</v>
      </c>
      <c r="G66" s="8">
        <v>2519</v>
      </c>
      <c r="H66" s="47">
        <f t="shared" ref="H66:H77" si="6">F66*0.06+G66*0.04</f>
        <v>251.89999999999998</v>
      </c>
      <c r="I66" s="17">
        <f t="shared" si="3"/>
        <v>249.7</v>
      </c>
    </row>
    <row r="67" spans="1:9" ht="15.75" x14ac:dyDescent="0.25">
      <c r="A67" s="124">
        <v>62</v>
      </c>
      <c r="B67" s="7" t="s">
        <v>717</v>
      </c>
      <c r="C67" s="6" t="s">
        <v>13</v>
      </c>
      <c r="D67" s="8">
        <v>888</v>
      </c>
      <c r="E67" s="8"/>
      <c r="F67" s="8">
        <v>888</v>
      </c>
      <c r="G67" s="8">
        <v>888</v>
      </c>
      <c r="H67" s="47">
        <f t="shared" si="6"/>
        <v>88.800000000000011</v>
      </c>
      <c r="I67" s="17">
        <f t="shared" si="3"/>
        <v>86.600000000000009</v>
      </c>
    </row>
    <row r="68" spans="1:9" ht="15.75" x14ac:dyDescent="0.25">
      <c r="A68" s="118">
        <v>63</v>
      </c>
      <c r="B68" s="7" t="s">
        <v>718</v>
      </c>
      <c r="C68" s="6" t="s">
        <v>13</v>
      </c>
      <c r="D68" s="8">
        <v>751</v>
      </c>
      <c r="E68" s="8"/>
      <c r="F68" s="8">
        <v>751</v>
      </c>
      <c r="G68" s="8">
        <v>375</v>
      </c>
      <c r="H68" s="47">
        <f t="shared" si="6"/>
        <v>60.059999999999995</v>
      </c>
      <c r="I68" s="17">
        <f t="shared" si="3"/>
        <v>57.859999999999992</v>
      </c>
    </row>
    <row r="69" spans="1:9" ht="15.75" x14ac:dyDescent="0.25">
      <c r="A69" s="124">
        <v>64</v>
      </c>
      <c r="B69" s="7" t="s">
        <v>719</v>
      </c>
      <c r="C69" s="6" t="s">
        <v>13</v>
      </c>
      <c r="D69" s="8">
        <v>696</v>
      </c>
      <c r="E69" s="8"/>
      <c r="F69" s="8">
        <v>696</v>
      </c>
      <c r="G69" s="8">
        <v>348</v>
      </c>
      <c r="H69" s="47">
        <f t="shared" si="6"/>
        <v>55.68</v>
      </c>
      <c r="I69" s="17">
        <f t="shared" si="3"/>
        <v>53.48</v>
      </c>
    </row>
    <row r="70" spans="1:9" ht="15.75" x14ac:dyDescent="0.25">
      <c r="A70" s="118">
        <v>65</v>
      </c>
      <c r="B70" s="7" t="s">
        <v>720</v>
      </c>
      <c r="C70" s="6" t="s">
        <v>13</v>
      </c>
      <c r="D70" s="8">
        <v>844</v>
      </c>
      <c r="E70" s="8"/>
      <c r="F70" s="8">
        <v>844</v>
      </c>
      <c r="G70" s="8">
        <v>844</v>
      </c>
      <c r="H70" s="47">
        <f t="shared" si="6"/>
        <v>84.4</v>
      </c>
      <c r="I70" s="17">
        <f t="shared" si="3"/>
        <v>82.2</v>
      </c>
    </row>
    <row r="71" spans="1:9" ht="15.75" x14ac:dyDescent="0.25">
      <c r="A71" s="124">
        <v>66</v>
      </c>
      <c r="B71" s="7" t="s">
        <v>721</v>
      </c>
      <c r="C71" s="6" t="s">
        <v>13</v>
      </c>
      <c r="D71" s="8">
        <v>616</v>
      </c>
      <c r="E71" s="8"/>
      <c r="F71" s="8">
        <v>616</v>
      </c>
      <c r="G71" s="8">
        <v>616</v>
      </c>
      <c r="H71" s="47">
        <f t="shared" si="6"/>
        <v>61.6</v>
      </c>
      <c r="I71" s="17">
        <f t="shared" si="3"/>
        <v>59.4</v>
      </c>
    </row>
    <row r="72" spans="1:9" ht="15.75" x14ac:dyDescent="0.25">
      <c r="A72" s="118">
        <v>67</v>
      </c>
      <c r="B72" s="7" t="s">
        <v>722</v>
      </c>
      <c r="C72" s="6" t="s">
        <v>13</v>
      </c>
      <c r="D72" s="8">
        <v>899</v>
      </c>
      <c r="E72" s="8"/>
      <c r="F72" s="8">
        <v>899</v>
      </c>
      <c r="G72" s="8">
        <v>449</v>
      </c>
      <c r="H72" s="47">
        <f t="shared" si="6"/>
        <v>71.900000000000006</v>
      </c>
      <c r="I72" s="17">
        <f t="shared" si="3"/>
        <v>69.7</v>
      </c>
    </row>
    <row r="73" spans="1:9" ht="15.75" x14ac:dyDescent="0.25">
      <c r="A73" s="124">
        <v>68</v>
      </c>
      <c r="B73" s="5" t="s">
        <v>723</v>
      </c>
      <c r="C73" s="6" t="s">
        <v>13</v>
      </c>
      <c r="D73" s="8">
        <v>818</v>
      </c>
      <c r="E73" s="8"/>
      <c r="F73" s="8">
        <v>818</v>
      </c>
      <c r="G73" s="8">
        <v>409</v>
      </c>
      <c r="H73" s="47">
        <f t="shared" si="6"/>
        <v>65.44</v>
      </c>
      <c r="I73" s="17">
        <f t="shared" si="3"/>
        <v>63.239999999999995</v>
      </c>
    </row>
    <row r="74" spans="1:9" ht="15.75" x14ac:dyDescent="0.25">
      <c r="A74" s="118">
        <v>69</v>
      </c>
      <c r="B74" s="5" t="s">
        <v>724</v>
      </c>
      <c r="C74" s="6" t="s">
        <v>13</v>
      </c>
      <c r="D74" s="8">
        <v>674</v>
      </c>
      <c r="E74" s="8"/>
      <c r="F74" s="8">
        <v>674</v>
      </c>
      <c r="G74" s="8">
        <v>674</v>
      </c>
      <c r="H74" s="47">
        <f t="shared" si="6"/>
        <v>67.400000000000006</v>
      </c>
      <c r="I74" s="17">
        <f t="shared" si="3"/>
        <v>65.2</v>
      </c>
    </row>
    <row r="75" spans="1:9" ht="15.75" x14ac:dyDescent="0.25">
      <c r="A75" s="124">
        <v>70</v>
      </c>
      <c r="B75" s="5" t="s">
        <v>904</v>
      </c>
      <c r="C75" s="6" t="s">
        <v>13</v>
      </c>
      <c r="D75" s="8">
        <v>595</v>
      </c>
      <c r="E75" s="8"/>
      <c r="F75" s="8">
        <v>595</v>
      </c>
      <c r="G75" s="8">
        <v>595</v>
      </c>
      <c r="H75" s="47">
        <f t="shared" si="6"/>
        <v>59.5</v>
      </c>
      <c r="I75" s="17">
        <f t="shared" si="3"/>
        <v>57.3</v>
      </c>
    </row>
    <row r="76" spans="1:9" ht="15.75" x14ac:dyDescent="0.25">
      <c r="A76" s="118">
        <v>71</v>
      </c>
      <c r="B76" s="7" t="s">
        <v>725</v>
      </c>
      <c r="C76" s="6" t="s">
        <v>13</v>
      </c>
      <c r="D76" s="8">
        <v>447</v>
      </c>
      <c r="E76" s="8"/>
      <c r="F76" s="8">
        <v>447</v>
      </c>
      <c r="G76" s="8">
        <v>447</v>
      </c>
      <c r="H76" s="47">
        <f t="shared" si="6"/>
        <v>44.7</v>
      </c>
      <c r="I76" s="17">
        <f t="shared" ref="I76:I82" si="7">H76-2.2</f>
        <v>42.5</v>
      </c>
    </row>
    <row r="77" spans="1:9" ht="15.75" x14ac:dyDescent="0.25">
      <c r="A77" s="124">
        <v>72</v>
      </c>
      <c r="B77" s="7" t="s">
        <v>726</v>
      </c>
      <c r="C77" s="6" t="s">
        <v>13</v>
      </c>
      <c r="D77" s="8">
        <v>614</v>
      </c>
      <c r="E77" s="8"/>
      <c r="F77" s="8">
        <v>614</v>
      </c>
      <c r="G77" s="8">
        <v>614</v>
      </c>
      <c r="H77" s="47">
        <f t="shared" si="6"/>
        <v>61.4</v>
      </c>
      <c r="I77" s="17">
        <f t="shared" si="7"/>
        <v>59.199999999999996</v>
      </c>
    </row>
    <row r="78" spans="1:9" ht="15.75" x14ac:dyDescent="0.25">
      <c r="A78" s="118">
        <v>73</v>
      </c>
      <c r="B78" s="7" t="s">
        <v>727</v>
      </c>
      <c r="C78" s="6" t="s">
        <v>13</v>
      </c>
      <c r="D78" s="8">
        <v>14950</v>
      </c>
      <c r="E78" s="8">
        <v>9950</v>
      </c>
      <c r="F78" s="8">
        <v>14950</v>
      </c>
      <c r="G78" s="8">
        <v>14950</v>
      </c>
      <c r="H78" s="47">
        <f>E78*0.01+F78*0.06+G78*0.04</f>
        <v>1594.5</v>
      </c>
      <c r="I78" s="17">
        <f t="shared" si="7"/>
        <v>1592.3</v>
      </c>
    </row>
    <row r="79" spans="1:9" ht="15.75" x14ac:dyDescent="0.25">
      <c r="A79" s="124">
        <v>74</v>
      </c>
      <c r="B79" s="7" t="s">
        <v>728</v>
      </c>
      <c r="C79" s="6" t="s">
        <v>13</v>
      </c>
      <c r="D79" s="8">
        <v>2350</v>
      </c>
      <c r="E79" s="8"/>
      <c r="F79" s="8">
        <v>2350</v>
      </c>
      <c r="G79" s="8">
        <v>2350</v>
      </c>
      <c r="H79" s="47">
        <f t="shared" ref="H79:H80" si="8">E79*0.01+F79*0.06+G79*0.04</f>
        <v>235</v>
      </c>
      <c r="I79" s="17">
        <f t="shared" si="7"/>
        <v>232.8</v>
      </c>
    </row>
    <row r="80" spans="1:9" ht="15.75" x14ac:dyDescent="0.25">
      <c r="A80" s="118">
        <v>75</v>
      </c>
      <c r="B80" s="7" t="s">
        <v>729</v>
      </c>
      <c r="C80" s="6" t="s">
        <v>13</v>
      </c>
      <c r="D80" s="8">
        <v>1081</v>
      </c>
      <c r="E80" s="8"/>
      <c r="F80" s="8">
        <v>1081</v>
      </c>
      <c r="G80" s="8">
        <v>1081</v>
      </c>
      <c r="H80" s="47">
        <f t="shared" si="8"/>
        <v>108.1</v>
      </c>
      <c r="I80" s="17">
        <f t="shared" si="7"/>
        <v>105.89999999999999</v>
      </c>
    </row>
    <row r="81" spans="1:9" ht="15.75" x14ac:dyDescent="0.25">
      <c r="A81" s="124">
        <v>76</v>
      </c>
      <c r="B81" s="5" t="s">
        <v>888</v>
      </c>
      <c r="C81" s="8" t="s">
        <v>13</v>
      </c>
      <c r="D81" s="8">
        <v>602</v>
      </c>
      <c r="E81" s="8"/>
      <c r="F81" s="8">
        <v>334</v>
      </c>
      <c r="G81" s="5"/>
      <c r="H81" s="47">
        <f>F81*0.06+G81*0.04</f>
        <v>20.04</v>
      </c>
      <c r="I81" s="17">
        <f t="shared" si="7"/>
        <v>17.84</v>
      </c>
    </row>
    <row r="82" spans="1:9" ht="15.75" x14ac:dyDescent="0.25">
      <c r="A82" s="118">
        <v>77</v>
      </c>
      <c r="B82" s="5" t="s">
        <v>889</v>
      </c>
      <c r="C82" s="8" t="s">
        <v>13</v>
      </c>
      <c r="D82" s="8">
        <v>1072</v>
      </c>
      <c r="E82" s="8"/>
      <c r="F82" s="8">
        <v>634</v>
      </c>
      <c r="G82" s="5"/>
      <c r="H82" s="47">
        <f>F82*0.06+G82*0.04</f>
        <v>38.04</v>
      </c>
      <c r="I82" s="17">
        <f t="shared" si="7"/>
        <v>35.839999999999996</v>
      </c>
    </row>
    <row r="83" spans="1:9" ht="28.5" customHeight="1" x14ac:dyDescent="0.25">
      <c r="A83" s="195" t="s">
        <v>18</v>
      </c>
      <c r="B83" s="196"/>
      <c r="C83" s="197"/>
      <c r="D83" s="105">
        <f t="shared" ref="D83:H83" si="9">SUM(D6:D82)</f>
        <v>113788</v>
      </c>
      <c r="E83" s="105">
        <f t="shared" si="9"/>
        <v>10087</v>
      </c>
      <c r="F83" s="105">
        <f t="shared" si="9"/>
        <v>110783</v>
      </c>
      <c r="G83" s="105">
        <f t="shared" si="9"/>
        <v>85209</v>
      </c>
      <c r="H83" s="29">
        <f t="shared" si="9"/>
        <v>10156.210000000001</v>
      </c>
      <c r="I83" s="17">
        <f>SUM(I6:I82)</f>
        <v>10289.809999999998</v>
      </c>
    </row>
  </sheetData>
  <mergeCells count="2">
    <mergeCell ref="A3:I4"/>
    <mergeCell ref="A83:C83"/>
  </mergeCells>
  <conditionalFormatting sqref="B84:B1048576 B1:B2 B5:B30 B39:B60 B32:B37 B62:B82">
    <cfRule type="duplicateValues" dxfId="51" priority="1294"/>
  </conditionalFormatting>
  <conditionalFormatting sqref="B39:B60 B1:B30 B32:B37 B62:B1048576">
    <cfRule type="duplicateValues" dxfId="50" priority="1302"/>
    <cfRule type="duplicateValues" dxfId="49" priority="1303"/>
  </conditionalFormatting>
  <conditionalFormatting sqref="B38">
    <cfRule type="duplicateValues" dxfId="48" priority="1316"/>
  </conditionalFormatting>
  <conditionalFormatting sqref="B38">
    <cfRule type="duplicateValues" dxfId="47" priority="1318"/>
    <cfRule type="duplicateValues" dxfId="46" priority="1319"/>
  </conditionalFormatting>
  <conditionalFormatting sqref="B32:B60 B1:B30 B62:B1048576">
    <cfRule type="duplicateValues" dxfId="45" priority="1320"/>
    <cfRule type="duplicateValues" dxfId="44" priority="1321"/>
  </conditionalFormatting>
  <conditionalFormatting sqref="B31">
    <cfRule type="duplicateValues" dxfId="43" priority="1328"/>
  </conditionalFormatting>
  <conditionalFormatting sqref="B31">
    <cfRule type="duplicateValues" dxfId="42" priority="1330"/>
    <cfRule type="duplicateValues" dxfId="41" priority="1331"/>
  </conditionalFormatting>
  <conditionalFormatting sqref="B1:B60 B62:B1048576">
    <cfRule type="duplicateValues" dxfId="40" priority="1333"/>
  </conditionalFormatting>
  <conditionalFormatting sqref="B61">
    <cfRule type="duplicateValues" dxfId="39" priority="1336"/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workbookViewId="0">
      <selection activeCell="I26" sqref="I26"/>
    </sheetView>
  </sheetViews>
  <sheetFormatPr defaultRowHeight="15" x14ac:dyDescent="0.25"/>
  <cols>
    <col min="1" max="1" width="5.42578125" customWidth="1"/>
    <col min="2" max="2" width="16.42578125" customWidth="1"/>
    <col min="3" max="3" width="7.7109375" style="1" customWidth="1"/>
    <col min="4" max="4" width="8.28515625" style="1" bestFit="1" customWidth="1"/>
    <col min="5" max="7" width="6.5703125" style="1" bestFit="1" customWidth="1"/>
    <col min="8" max="8" width="11.7109375" style="9" bestFit="1" customWidth="1"/>
    <col min="9" max="9" width="12.85546875" customWidth="1"/>
  </cols>
  <sheetData>
    <row r="2" spans="1:9" ht="15" customHeight="1" x14ac:dyDescent="0.25">
      <c r="A2" s="194" t="s">
        <v>41</v>
      </c>
      <c r="B2" s="194"/>
      <c r="C2" s="194"/>
      <c r="D2" s="194"/>
      <c r="E2" s="194"/>
      <c r="F2" s="194"/>
      <c r="G2" s="194"/>
      <c r="H2" s="194"/>
      <c r="I2" s="194"/>
    </row>
    <row r="3" spans="1:9" ht="27.75" customHeight="1" x14ac:dyDescent="0.25">
      <c r="A3" s="194"/>
      <c r="B3" s="194"/>
      <c r="C3" s="194"/>
      <c r="D3" s="194"/>
      <c r="E3" s="194"/>
      <c r="F3" s="194"/>
      <c r="G3" s="194"/>
      <c r="H3" s="194"/>
      <c r="I3" s="194"/>
    </row>
    <row r="4" spans="1:9" ht="47.25" x14ac:dyDescent="0.25">
      <c r="A4" s="13" t="s">
        <v>0</v>
      </c>
      <c r="B4" s="10" t="s">
        <v>1</v>
      </c>
      <c r="C4" s="10" t="s">
        <v>2</v>
      </c>
      <c r="D4" s="13" t="s">
        <v>3</v>
      </c>
      <c r="E4" s="13">
        <v>0.01</v>
      </c>
      <c r="F4" s="13">
        <v>0.06</v>
      </c>
      <c r="G4" s="13">
        <v>0.04</v>
      </c>
      <c r="H4" s="14" t="s">
        <v>27</v>
      </c>
      <c r="I4" s="30" t="s">
        <v>5</v>
      </c>
    </row>
    <row r="5" spans="1:9" s="85" customFormat="1" ht="18.75" customHeight="1" x14ac:dyDescent="0.25">
      <c r="A5" s="25">
        <v>1</v>
      </c>
      <c r="B5" s="92" t="s">
        <v>28</v>
      </c>
      <c r="C5" s="79" t="s">
        <v>16</v>
      </c>
      <c r="D5" s="102">
        <v>36800</v>
      </c>
      <c r="E5" s="102">
        <v>13400</v>
      </c>
      <c r="F5" s="102">
        <v>18400</v>
      </c>
      <c r="G5" s="102">
        <v>18400</v>
      </c>
      <c r="H5" s="103">
        <f>E5*0.01+F5*0.06+G5*0.04</f>
        <v>1974</v>
      </c>
      <c r="I5" s="17">
        <f>H5-11</f>
        <v>1963</v>
      </c>
    </row>
    <row r="6" spans="1:9" ht="27.75" customHeight="1" x14ac:dyDescent="0.25">
      <c r="A6" s="195" t="s">
        <v>18</v>
      </c>
      <c r="B6" s="196"/>
      <c r="C6" s="197"/>
      <c r="D6" s="31">
        <f t="shared" ref="D6:H6" si="0">SUM(D5)</f>
        <v>36800</v>
      </c>
      <c r="E6" s="31">
        <f t="shared" si="0"/>
        <v>13400</v>
      </c>
      <c r="F6" s="31">
        <f t="shared" si="0"/>
        <v>18400</v>
      </c>
      <c r="G6" s="31">
        <f t="shared" si="0"/>
        <v>18400</v>
      </c>
      <c r="H6" s="32">
        <f t="shared" si="0"/>
        <v>1974</v>
      </c>
      <c r="I6" s="17">
        <f>SUM(I5)</f>
        <v>1963</v>
      </c>
    </row>
  </sheetData>
  <mergeCells count="2">
    <mergeCell ref="A6:C6"/>
    <mergeCell ref="A2:I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9"/>
  <sheetViews>
    <sheetView topLeftCell="A16" workbookViewId="0">
      <selection activeCell="Q9" sqref="Q9"/>
    </sheetView>
  </sheetViews>
  <sheetFormatPr defaultRowHeight="15" x14ac:dyDescent="0.25"/>
  <cols>
    <col min="1" max="1" width="6.5703125" customWidth="1"/>
    <col min="2" max="2" width="23.28515625" customWidth="1"/>
    <col min="3" max="3" width="7.85546875" style="1" bestFit="1" customWidth="1"/>
    <col min="4" max="4" width="8.28515625" style="1" bestFit="1" customWidth="1"/>
    <col min="5" max="5" width="5.85546875" style="1" customWidth="1"/>
    <col min="6" max="7" width="6" style="1" bestFit="1" customWidth="1"/>
    <col min="8" max="8" width="12" style="1" bestFit="1" customWidth="1"/>
    <col min="9" max="9" width="15" customWidth="1"/>
  </cols>
  <sheetData>
    <row r="3" spans="1:9" ht="15" customHeight="1" x14ac:dyDescent="0.25">
      <c r="A3" s="194" t="s">
        <v>42</v>
      </c>
      <c r="B3" s="194"/>
      <c r="C3" s="194"/>
      <c r="D3" s="194"/>
      <c r="E3" s="194"/>
      <c r="F3" s="194"/>
      <c r="G3" s="194"/>
      <c r="H3" s="194"/>
      <c r="I3" s="194"/>
    </row>
    <row r="4" spans="1:9" ht="24" customHeight="1" x14ac:dyDescent="0.25">
      <c r="A4" s="194"/>
      <c r="B4" s="194"/>
      <c r="C4" s="194"/>
      <c r="D4" s="194"/>
      <c r="E4" s="194"/>
      <c r="F4" s="194"/>
      <c r="G4" s="194"/>
      <c r="H4" s="194"/>
      <c r="I4" s="194"/>
    </row>
    <row r="5" spans="1:9" ht="49.5" customHeight="1" x14ac:dyDescent="0.25">
      <c r="A5" s="13" t="s">
        <v>0</v>
      </c>
      <c r="B5" s="10" t="s">
        <v>1</v>
      </c>
      <c r="C5" s="81" t="s">
        <v>2</v>
      </c>
      <c r="D5" s="80" t="s">
        <v>3</v>
      </c>
      <c r="E5" s="80">
        <v>0.01</v>
      </c>
      <c r="F5" s="80">
        <v>0.06</v>
      </c>
      <c r="G5" s="80">
        <v>0.04</v>
      </c>
      <c r="H5" s="14" t="s">
        <v>27</v>
      </c>
      <c r="I5" s="14" t="s">
        <v>5</v>
      </c>
    </row>
    <row r="6" spans="1:9" ht="15.75" x14ac:dyDescent="0.25">
      <c r="A6" s="8">
        <v>1</v>
      </c>
      <c r="B6" s="27" t="s">
        <v>188</v>
      </c>
      <c r="C6" s="28" t="s">
        <v>17</v>
      </c>
      <c r="D6" s="28">
        <v>572</v>
      </c>
      <c r="E6" s="28">
        <v>0</v>
      </c>
      <c r="F6" s="28">
        <v>385</v>
      </c>
      <c r="G6" s="28">
        <v>0</v>
      </c>
      <c r="H6" s="44">
        <f>E6*0.01+F6*0.06+G6*0.04</f>
        <v>23.099999999999998</v>
      </c>
      <c r="I6" s="17">
        <f>H6-2.2</f>
        <v>20.9</v>
      </c>
    </row>
    <row r="7" spans="1:9" ht="15.75" x14ac:dyDescent="0.25">
      <c r="A7" s="8">
        <v>2</v>
      </c>
      <c r="B7" s="27" t="s">
        <v>189</v>
      </c>
      <c r="C7" s="28" t="s">
        <v>17</v>
      </c>
      <c r="D7" s="28">
        <v>720</v>
      </c>
      <c r="E7" s="28">
        <v>0</v>
      </c>
      <c r="F7" s="28">
        <v>390</v>
      </c>
      <c r="G7" s="28">
        <v>390</v>
      </c>
      <c r="H7" s="44">
        <f t="shared" ref="H7:H47" si="0">E7*0.01+F7*0.06+G7*0.04</f>
        <v>39</v>
      </c>
      <c r="I7" s="17">
        <f t="shared" ref="I7:I47" si="1">H7-2.2</f>
        <v>36.799999999999997</v>
      </c>
    </row>
    <row r="8" spans="1:9" ht="15.75" x14ac:dyDescent="0.25">
      <c r="A8" s="8">
        <v>3</v>
      </c>
      <c r="B8" s="27" t="s">
        <v>190</v>
      </c>
      <c r="C8" s="28" t="s">
        <v>17</v>
      </c>
      <c r="D8" s="28">
        <v>3623</v>
      </c>
      <c r="E8" s="28">
        <v>0</v>
      </c>
      <c r="F8" s="28">
        <v>3623</v>
      </c>
      <c r="G8" s="28">
        <v>1883</v>
      </c>
      <c r="H8" s="44">
        <f t="shared" si="0"/>
        <v>292.7</v>
      </c>
      <c r="I8" s="17">
        <f t="shared" si="1"/>
        <v>290.5</v>
      </c>
    </row>
    <row r="9" spans="1:9" ht="15.75" x14ac:dyDescent="0.25">
      <c r="A9" s="8">
        <v>4</v>
      </c>
      <c r="B9" s="27" t="s">
        <v>191</v>
      </c>
      <c r="C9" s="28" t="s">
        <v>17</v>
      </c>
      <c r="D9" s="28">
        <v>530</v>
      </c>
      <c r="E9" s="28">
        <v>0</v>
      </c>
      <c r="F9" s="28">
        <v>235</v>
      </c>
      <c r="G9" s="28">
        <v>0</v>
      </c>
      <c r="H9" s="44">
        <f t="shared" si="0"/>
        <v>14.1</v>
      </c>
      <c r="I9" s="17">
        <f t="shared" si="1"/>
        <v>11.899999999999999</v>
      </c>
    </row>
    <row r="10" spans="1:9" ht="15.75" x14ac:dyDescent="0.25">
      <c r="A10" s="8">
        <v>5</v>
      </c>
      <c r="B10" s="27" t="s">
        <v>192</v>
      </c>
      <c r="C10" s="28" t="s">
        <v>17</v>
      </c>
      <c r="D10" s="28">
        <v>774</v>
      </c>
      <c r="E10" s="28">
        <v>0</v>
      </c>
      <c r="F10" s="28">
        <v>400</v>
      </c>
      <c r="G10" s="28">
        <v>0</v>
      </c>
      <c r="H10" s="44">
        <f t="shared" si="0"/>
        <v>24</v>
      </c>
      <c r="I10" s="17">
        <f t="shared" si="1"/>
        <v>21.8</v>
      </c>
    </row>
    <row r="11" spans="1:9" ht="15.75" x14ac:dyDescent="0.25">
      <c r="A11" s="8">
        <v>6</v>
      </c>
      <c r="B11" s="27" t="s">
        <v>193</v>
      </c>
      <c r="C11" s="28" t="s">
        <v>17</v>
      </c>
      <c r="D11" s="28">
        <v>460</v>
      </c>
      <c r="E11" s="28">
        <v>0</v>
      </c>
      <c r="F11" s="28">
        <v>272</v>
      </c>
      <c r="G11" s="28">
        <v>0</v>
      </c>
      <c r="H11" s="44">
        <f t="shared" si="0"/>
        <v>16.32</v>
      </c>
      <c r="I11" s="17">
        <f t="shared" si="1"/>
        <v>14.120000000000001</v>
      </c>
    </row>
    <row r="12" spans="1:9" ht="15.75" x14ac:dyDescent="0.25">
      <c r="A12" s="8">
        <v>7</v>
      </c>
      <c r="B12" s="27" t="s">
        <v>194</v>
      </c>
      <c r="C12" s="28" t="s">
        <v>17</v>
      </c>
      <c r="D12" s="28">
        <v>583</v>
      </c>
      <c r="E12" s="28">
        <v>0</v>
      </c>
      <c r="F12" s="28">
        <v>583</v>
      </c>
      <c r="G12" s="28">
        <v>0</v>
      </c>
      <c r="H12" s="44">
        <f t="shared" si="0"/>
        <v>34.979999999999997</v>
      </c>
      <c r="I12" s="17">
        <f t="shared" si="1"/>
        <v>32.779999999999994</v>
      </c>
    </row>
    <row r="13" spans="1:9" ht="15.75" x14ac:dyDescent="0.25">
      <c r="A13" s="8">
        <v>8</v>
      </c>
      <c r="B13" s="27" t="s">
        <v>195</v>
      </c>
      <c r="C13" s="28" t="s">
        <v>17</v>
      </c>
      <c r="D13" s="28">
        <v>1305</v>
      </c>
      <c r="E13" s="28">
        <v>0</v>
      </c>
      <c r="F13" s="28">
        <v>539</v>
      </c>
      <c r="G13" s="28">
        <v>539</v>
      </c>
      <c r="H13" s="44">
        <f t="shared" si="0"/>
        <v>53.899999999999991</v>
      </c>
      <c r="I13" s="17">
        <f t="shared" si="1"/>
        <v>51.699999999999989</v>
      </c>
    </row>
    <row r="14" spans="1:9" ht="15.75" x14ac:dyDescent="0.25">
      <c r="A14" s="8">
        <v>9</v>
      </c>
      <c r="B14" s="27" t="s">
        <v>196</v>
      </c>
      <c r="C14" s="28" t="s">
        <v>17</v>
      </c>
      <c r="D14" s="28">
        <v>540</v>
      </c>
      <c r="E14" s="28">
        <v>0</v>
      </c>
      <c r="F14" s="28">
        <v>265</v>
      </c>
      <c r="G14" s="28">
        <v>0</v>
      </c>
      <c r="H14" s="44">
        <f t="shared" si="0"/>
        <v>15.899999999999999</v>
      </c>
      <c r="I14" s="17">
        <f t="shared" si="1"/>
        <v>13.7</v>
      </c>
    </row>
    <row r="15" spans="1:9" ht="15.75" x14ac:dyDescent="0.25">
      <c r="A15" s="8">
        <v>10</v>
      </c>
      <c r="B15" s="27" t="s">
        <v>197</v>
      </c>
      <c r="C15" s="28" t="s">
        <v>17</v>
      </c>
      <c r="D15" s="28">
        <v>435</v>
      </c>
      <c r="E15" s="28">
        <v>0</v>
      </c>
      <c r="F15" s="28">
        <v>190</v>
      </c>
      <c r="G15" s="28">
        <v>0</v>
      </c>
      <c r="H15" s="44">
        <f t="shared" si="0"/>
        <v>11.4</v>
      </c>
      <c r="I15" s="17">
        <f t="shared" si="1"/>
        <v>9.1999999999999993</v>
      </c>
    </row>
    <row r="16" spans="1:9" ht="15.75" x14ac:dyDescent="0.25">
      <c r="A16" s="8">
        <v>11</v>
      </c>
      <c r="B16" s="27" t="s">
        <v>198</v>
      </c>
      <c r="C16" s="28" t="s">
        <v>17</v>
      </c>
      <c r="D16" s="28">
        <v>1898</v>
      </c>
      <c r="E16" s="28">
        <v>0</v>
      </c>
      <c r="F16" s="28">
        <v>1898</v>
      </c>
      <c r="G16" s="28">
        <v>1898</v>
      </c>
      <c r="H16" s="44">
        <f t="shared" si="0"/>
        <v>189.8</v>
      </c>
      <c r="I16" s="17">
        <f t="shared" si="1"/>
        <v>187.60000000000002</v>
      </c>
    </row>
    <row r="17" spans="1:17" ht="15.75" x14ac:dyDescent="0.25">
      <c r="A17" s="8">
        <v>12</v>
      </c>
      <c r="B17" s="27" t="s">
        <v>199</v>
      </c>
      <c r="C17" s="28" t="s">
        <v>17</v>
      </c>
      <c r="D17" s="28">
        <v>1092</v>
      </c>
      <c r="E17" s="28">
        <v>0</v>
      </c>
      <c r="F17" s="28">
        <v>1092</v>
      </c>
      <c r="G17" s="28">
        <v>1092</v>
      </c>
      <c r="H17" s="44">
        <f t="shared" si="0"/>
        <v>109.19999999999999</v>
      </c>
      <c r="I17" s="17">
        <f t="shared" si="1"/>
        <v>106.99999999999999</v>
      </c>
    </row>
    <row r="18" spans="1:17" ht="15.75" x14ac:dyDescent="0.25">
      <c r="A18" s="8">
        <v>13</v>
      </c>
      <c r="B18" s="27" t="s">
        <v>200</v>
      </c>
      <c r="C18" s="28" t="s">
        <v>17</v>
      </c>
      <c r="D18" s="28">
        <v>2303</v>
      </c>
      <c r="E18" s="28">
        <v>0</v>
      </c>
      <c r="F18" s="28">
        <v>2303</v>
      </c>
      <c r="G18" s="28">
        <v>2303</v>
      </c>
      <c r="H18" s="44">
        <f t="shared" si="0"/>
        <v>230.3</v>
      </c>
      <c r="I18" s="17">
        <f t="shared" si="1"/>
        <v>228.10000000000002</v>
      </c>
    </row>
    <row r="19" spans="1:17" ht="15.75" x14ac:dyDescent="0.25">
      <c r="A19" s="8">
        <v>14</v>
      </c>
      <c r="B19" s="27" t="s">
        <v>201</v>
      </c>
      <c r="C19" s="28" t="s">
        <v>17</v>
      </c>
      <c r="D19" s="28">
        <v>2969</v>
      </c>
      <c r="E19" s="28">
        <v>0</v>
      </c>
      <c r="F19" s="28">
        <v>2969</v>
      </c>
      <c r="G19" s="28">
        <v>2969</v>
      </c>
      <c r="H19" s="44">
        <f t="shared" si="0"/>
        <v>296.89999999999998</v>
      </c>
      <c r="I19" s="17">
        <f t="shared" si="1"/>
        <v>294.7</v>
      </c>
    </row>
    <row r="20" spans="1:17" ht="15.75" x14ac:dyDescent="0.25">
      <c r="A20" s="8">
        <v>15</v>
      </c>
      <c r="B20" s="27" t="s">
        <v>202</v>
      </c>
      <c r="C20" s="28" t="s">
        <v>17</v>
      </c>
      <c r="D20" s="28">
        <v>585</v>
      </c>
      <c r="E20" s="28">
        <v>0</v>
      </c>
      <c r="F20" s="28">
        <v>267</v>
      </c>
      <c r="G20" s="28">
        <v>0</v>
      </c>
      <c r="H20" s="44">
        <f t="shared" si="0"/>
        <v>16.02</v>
      </c>
      <c r="I20" s="17">
        <f t="shared" si="1"/>
        <v>13.82</v>
      </c>
    </row>
    <row r="21" spans="1:17" ht="15.75" x14ac:dyDescent="0.25">
      <c r="A21" s="8">
        <v>16</v>
      </c>
      <c r="B21" s="27" t="s">
        <v>203</v>
      </c>
      <c r="C21" s="28" t="s">
        <v>17</v>
      </c>
      <c r="D21" s="28">
        <v>1140</v>
      </c>
      <c r="E21" s="28">
        <v>0</v>
      </c>
      <c r="F21" s="28">
        <v>495</v>
      </c>
      <c r="G21" s="28">
        <v>0</v>
      </c>
      <c r="H21" s="44">
        <f t="shared" si="0"/>
        <v>29.7</v>
      </c>
      <c r="I21" s="17">
        <f t="shared" si="1"/>
        <v>27.5</v>
      </c>
    </row>
    <row r="22" spans="1:17" ht="15.75" x14ac:dyDescent="0.25">
      <c r="A22" s="8">
        <v>17</v>
      </c>
      <c r="B22" s="27" t="s">
        <v>204</v>
      </c>
      <c r="C22" s="28" t="s">
        <v>17</v>
      </c>
      <c r="D22" s="28">
        <v>1811</v>
      </c>
      <c r="E22" s="28">
        <v>0</v>
      </c>
      <c r="F22" s="28">
        <v>1811</v>
      </c>
      <c r="G22" s="28">
        <v>1811</v>
      </c>
      <c r="H22" s="44">
        <f t="shared" si="0"/>
        <v>181.1</v>
      </c>
      <c r="I22" s="17">
        <f t="shared" si="1"/>
        <v>178.9</v>
      </c>
    </row>
    <row r="23" spans="1:17" ht="15.75" x14ac:dyDescent="0.25">
      <c r="A23" s="8">
        <v>18</v>
      </c>
      <c r="B23" s="27" t="s">
        <v>205</v>
      </c>
      <c r="C23" s="28" t="s">
        <v>17</v>
      </c>
      <c r="D23" s="28">
        <v>991</v>
      </c>
      <c r="E23" s="28">
        <v>0</v>
      </c>
      <c r="F23" s="28">
        <v>536</v>
      </c>
      <c r="G23" s="28">
        <v>0</v>
      </c>
      <c r="H23" s="44">
        <f t="shared" si="0"/>
        <v>32.159999999999997</v>
      </c>
      <c r="I23" s="17">
        <f t="shared" si="1"/>
        <v>29.959999999999997</v>
      </c>
    </row>
    <row r="24" spans="1:17" ht="15.75" x14ac:dyDescent="0.25">
      <c r="A24" s="8">
        <v>19</v>
      </c>
      <c r="B24" s="27" t="s">
        <v>206</v>
      </c>
      <c r="C24" s="28" t="s">
        <v>17</v>
      </c>
      <c r="D24" s="28">
        <v>742</v>
      </c>
      <c r="E24" s="28">
        <v>0</v>
      </c>
      <c r="F24" s="28">
        <v>742</v>
      </c>
      <c r="G24" s="28">
        <v>388</v>
      </c>
      <c r="H24" s="44">
        <f t="shared" si="0"/>
        <v>60.039999999999992</v>
      </c>
      <c r="I24" s="17">
        <f t="shared" si="1"/>
        <v>57.839999999999989</v>
      </c>
    </row>
    <row r="25" spans="1:17" ht="15.75" x14ac:dyDescent="0.25">
      <c r="A25" s="8">
        <v>20</v>
      </c>
      <c r="B25" s="27" t="s">
        <v>207</v>
      </c>
      <c r="C25" s="28" t="s">
        <v>17</v>
      </c>
      <c r="D25" s="28">
        <v>605</v>
      </c>
      <c r="E25" s="28">
        <v>0</v>
      </c>
      <c r="F25" s="28">
        <v>605</v>
      </c>
      <c r="G25" s="28">
        <v>605</v>
      </c>
      <c r="H25" s="44">
        <f t="shared" si="0"/>
        <v>60.5</v>
      </c>
      <c r="I25" s="17">
        <f t="shared" si="1"/>
        <v>58.3</v>
      </c>
    </row>
    <row r="26" spans="1:17" ht="15.75" x14ac:dyDescent="0.25">
      <c r="A26" s="8">
        <v>21</v>
      </c>
      <c r="B26" s="27" t="s">
        <v>208</v>
      </c>
      <c r="C26" s="28" t="s">
        <v>17</v>
      </c>
      <c r="D26" s="28">
        <v>753</v>
      </c>
      <c r="E26" s="28">
        <v>0</v>
      </c>
      <c r="F26" s="28">
        <v>344</v>
      </c>
      <c r="G26" s="28">
        <v>0</v>
      </c>
      <c r="H26" s="44">
        <f t="shared" si="0"/>
        <v>20.64</v>
      </c>
      <c r="I26" s="17">
        <f t="shared" si="1"/>
        <v>18.440000000000001</v>
      </c>
    </row>
    <row r="27" spans="1:17" ht="15.75" x14ac:dyDescent="0.25">
      <c r="A27" s="8">
        <v>22</v>
      </c>
      <c r="B27" s="27" t="s">
        <v>209</v>
      </c>
      <c r="C27" s="28" t="s">
        <v>17</v>
      </c>
      <c r="D27" s="28">
        <v>1843</v>
      </c>
      <c r="E27" s="28">
        <v>0</v>
      </c>
      <c r="F27" s="28">
        <v>1843</v>
      </c>
      <c r="G27" s="28">
        <v>0</v>
      </c>
      <c r="H27" s="44">
        <f t="shared" si="0"/>
        <v>110.58</v>
      </c>
      <c r="I27" s="17">
        <f t="shared" si="1"/>
        <v>108.38</v>
      </c>
    </row>
    <row r="28" spans="1:17" ht="15.75" x14ac:dyDescent="0.25">
      <c r="A28" s="8">
        <v>23</v>
      </c>
      <c r="B28" s="27" t="s">
        <v>210</v>
      </c>
      <c r="C28" s="28" t="s">
        <v>17</v>
      </c>
      <c r="D28" s="28">
        <v>1228</v>
      </c>
      <c r="E28" s="28">
        <v>0</v>
      </c>
      <c r="F28" s="28">
        <v>1228</v>
      </c>
      <c r="G28" s="28">
        <v>0</v>
      </c>
      <c r="H28" s="44">
        <f t="shared" si="0"/>
        <v>73.679999999999993</v>
      </c>
      <c r="I28" s="17">
        <f t="shared" si="1"/>
        <v>71.47999999999999</v>
      </c>
    </row>
    <row r="29" spans="1:17" ht="15.75" x14ac:dyDescent="0.25">
      <c r="A29" s="8">
        <v>24</v>
      </c>
      <c r="B29" s="27" t="s">
        <v>211</v>
      </c>
      <c r="C29" s="28" t="s">
        <v>17</v>
      </c>
      <c r="D29" s="28">
        <v>430</v>
      </c>
      <c r="E29" s="28">
        <v>0</v>
      </c>
      <c r="F29" s="28">
        <v>200</v>
      </c>
      <c r="G29" s="28">
        <v>200</v>
      </c>
      <c r="H29" s="44">
        <f t="shared" si="0"/>
        <v>20</v>
      </c>
      <c r="I29" s="17">
        <f t="shared" si="1"/>
        <v>17.8</v>
      </c>
    </row>
    <row r="30" spans="1:17" ht="15.75" x14ac:dyDescent="0.25">
      <c r="A30" s="8">
        <v>25</v>
      </c>
      <c r="B30" s="27" t="s">
        <v>212</v>
      </c>
      <c r="C30" s="28" t="s">
        <v>17</v>
      </c>
      <c r="D30" s="28">
        <v>4143</v>
      </c>
      <c r="E30" s="28">
        <v>0</v>
      </c>
      <c r="F30" s="28">
        <v>4143</v>
      </c>
      <c r="G30" s="28">
        <v>4143</v>
      </c>
      <c r="H30" s="44">
        <f t="shared" si="0"/>
        <v>414.29999999999995</v>
      </c>
      <c r="I30" s="17">
        <f t="shared" si="1"/>
        <v>412.09999999999997</v>
      </c>
      <c r="Q30" s="128"/>
    </row>
    <row r="31" spans="1:17" ht="15.75" x14ac:dyDescent="0.25">
      <c r="A31" s="8">
        <v>26</v>
      </c>
      <c r="B31" s="27" t="s">
        <v>213</v>
      </c>
      <c r="C31" s="28" t="s">
        <v>17</v>
      </c>
      <c r="D31" s="28">
        <v>429</v>
      </c>
      <c r="E31" s="28">
        <v>0</v>
      </c>
      <c r="F31" s="28">
        <v>429</v>
      </c>
      <c r="G31" s="28">
        <v>429</v>
      </c>
      <c r="H31" s="44">
        <f t="shared" si="0"/>
        <v>42.9</v>
      </c>
      <c r="I31" s="17">
        <f t="shared" si="1"/>
        <v>40.699999999999996</v>
      </c>
    </row>
    <row r="32" spans="1:17" ht="15.75" x14ac:dyDescent="0.25">
      <c r="A32" s="8">
        <v>27</v>
      </c>
      <c r="B32" s="27" t="s">
        <v>214</v>
      </c>
      <c r="C32" s="28" t="s">
        <v>17</v>
      </c>
      <c r="D32" s="28">
        <v>574</v>
      </c>
      <c r="E32" s="28">
        <v>0</v>
      </c>
      <c r="F32" s="28">
        <v>574</v>
      </c>
      <c r="G32" s="28">
        <v>574</v>
      </c>
      <c r="H32" s="44">
        <f t="shared" si="0"/>
        <v>57.4</v>
      </c>
      <c r="I32" s="17">
        <f t="shared" si="1"/>
        <v>55.199999999999996</v>
      </c>
    </row>
    <row r="33" spans="1:9" ht="15.75" x14ac:dyDescent="0.25">
      <c r="A33" s="8">
        <v>28</v>
      </c>
      <c r="B33" s="27" t="s">
        <v>215</v>
      </c>
      <c r="C33" s="28" t="s">
        <v>17</v>
      </c>
      <c r="D33" s="28">
        <v>540</v>
      </c>
      <c r="E33" s="28">
        <v>0</v>
      </c>
      <c r="F33" s="28">
        <v>540</v>
      </c>
      <c r="G33" s="28">
        <v>540</v>
      </c>
      <c r="H33" s="44">
        <f t="shared" si="0"/>
        <v>54</v>
      </c>
      <c r="I33" s="17">
        <f t="shared" si="1"/>
        <v>51.8</v>
      </c>
    </row>
    <row r="34" spans="1:9" ht="15.75" x14ac:dyDescent="0.25">
      <c r="A34" s="8">
        <v>29</v>
      </c>
      <c r="B34" s="27" t="s">
        <v>216</v>
      </c>
      <c r="C34" s="28" t="s">
        <v>17</v>
      </c>
      <c r="D34" s="28">
        <v>603</v>
      </c>
      <c r="E34" s="28">
        <v>0</v>
      </c>
      <c r="F34" s="28">
        <v>603</v>
      </c>
      <c r="G34" s="28">
        <v>280</v>
      </c>
      <c r="H34" s="44">
        <f t="shared" si="0"/>
        <v>47.38</v>
      </c>
      <c r="I34" s="17">
        <f t="shared" si="1"/>
        <v>45.18</v>
      </c>
    </row>
    <row r="35" spans="1:9" ht="15.75" x14ac:dyDescent="0.25">
      <c r="A35" s="8">
        <v>30</v>
      </c>
      <c r="B35" s="27" t="s">
        <v>217</v>
      </c>
      <c r="C35" s="28" t="s">
        <v>17</v>
      </c>
      <c r="D35" s="28">
        <v>407</v>
      </c>
      <c r="E35" s="28">
        <v>0</v>
      </c>
      <c r="F35" s="28">
        <v>195</v>
      </c>
      <c r="G35" s="28">
        <v>0</v>
      </c>
      <c r="H35" s="44">
        <f t="shared" si="0"/>
        <v>11.7</v>
      </c>
      <c r="I35" s="17">
        <f t="shared" si="1"/>
        <v>9.5</v>
      </c>
    </row>
    <row r="36" spans="1:9" ht="15.75" x14ac:dyDescent="0.25">
      <c r="A36" s="8">
        <v>31</v>
      </c>
      <c r="B36" s="27" t="s">
        <v>218</v>
      </c>
      <c r="C36" s="28" t="s">
        <v>17</v>
      </c>
      <c r="D36" s="28">
        <v>2652</v>
      </c>
      <c r="E36" s="28">
        <v>0</v>
      </c>
      <c r="F36" s="28">
        <v>2652</v>
      </c>
      <c r="G36" s="28">
        <v>2652</v>
      </c>
      <c r="H36" s="44">
        <f t="shared" si="0"/>
        <v>265.2</v>
      </c>
      <c r="I36" s="17">
        <f t="shared" si="1"/>
        <v>263</v>
      </c>
    </row>
    <row r="37" spans="1:9" ht="15.75" x14ac:dyDescent="0.25">
      <c r="A37" s="8">
        <v>32</v>
      </c>
      <c r="B37" s="27" t="s">
        <v>219</v>
      </c>
      <c r="C37" s="28" t="s">
        <v>17</v>
      </c>
      <c r="D37" s="28">
        <v>6575</v>
      </c>
      <c r="E37" s="28">
        <v>0</v>
      </c>
      <c r="F37" s="28">
        <v>2729</v>
      </c>
      <c r="G37" s="28">
        <v>2729</v>
      </c>
      <c r="H37" s="44">
        <f t="shared" si="0"/>
        <v>272.89999999999998</v>
      </c>
      <c r="I37" s="17">
        <f t="shared" si="1"/>
        <v>270.7</v>
      </c>
    </row>
    <row r="38" spans="1:9" ht="15.75" x14ac:dyDescent="0.25">
      <c r="A38" s="8">
        <v>33</v>
      </c>
      <c r="B38" s="27" t="s">
        <v>220</v>
      </c>
      <c r="C38" s="28" t="s">
        <v>17</v>
      </c>
      <c r="D38" s="28">
        <v>1724</v>
      </c>
      <c r="E38" s="28">
        <v>0</v>
      </c>
      <c r="F38" s="28">
        <v>1724</v>
      </c>
      <c r="G38" s="28">
        <v>754</v>
      </c>
      <c r="H38" s="44">
        <f t="shared" si="0"/>
        <v>133.6</v>
      </c>
      <c r="I38" s="17">
        <f t="shared" si="1"/>
        <v>131.4</v>
      </c>
    </row>
    <row r="39" spans="1:9" ht="15.75" x14ac:dyDescent="0.25">
      <c r="A39" s="8">
        <v>34</v>
      </c>
      <c r="B39" s="27" t="s">
        <v>221</v>
      </c>
      <c r="C39" s="28" t="s">
        <v>17</v>
      </c>
      <c r="D39" s="28">
        <v>3425</v>
      </c>
      <c r="E39" s="28">
        <v>0</v>
      </c>
      <c r="F39" s="28">
        <v>3425</v>
      </c>
      <c r="G39" s="28">
        <v>3425</v>
      </c>
      <c r="H39" s="44">
        <f t="shared" si="0"/>
        <v>342.5</v>
      </c>
      <c r="I39" s="17">
        <f t="shared" si="1"/>
        <v>340.3</v>
      </c>
    </row>
    <row r="40" spans="1:9" ht="15.75" x14ac:dyDescent="0.25">
      <c r="A40" s="8">
        <v>35</v>
      </c>
      <c r="B40" s="27" t="s">
        <v>222</v>
      </c>
      <c r="C40" s="28" t="s">
        <v>17</v>
      </c>
      <c r="D40" s="28">
        <v>665</v>
      </c>
      <c r="E40" s="28">
        <v>0</v>
      </c>
      <c r="F40" s="28">
        <v>665</v>
      </c>
      <c r="G40" s="28">
        <v>665</v>
      </c>
      <c r="H40" s="44">
        <f t="shared" si="0"/>
        <v>66.5</v>
      </c>
      <c r="I40" s="17">
        <f t="shared" si="1"/>
        <v>64.3</v>
      </c>
    </row>
    <row r="41" spans="1:9" ht="15.75" x14ac:dyDescent="0.25">
      <c r="A41" s="8">
        <v>36</v>
      </c>
      <c r="B41" s="27" t="s">
        <v>223</v>
      </c>
      <c r="C41" s="28" t="s">
        <v>17</v>
      </c>
      <c r="D41" s="28">
        <v>968</v>
      </c>
      <c r="E41" s="28">
        <v>0</v>
      </c>
      <c r="F41" s="28">
        <v>329</v>
      </c>
      <c r="G41" s="28">
        <v>0</v>
      </c>
      <c r="H41" s="44">
        <f t="shared" si="0"/>
        <v>19.739999999999998</v>
      </c>
      <c r="I41" s="17">
        <f t="shared" si="1"/>
        <v>17.54</v>
      </c>
    </row>
    <row r="42" spans="1:9" ht="15.75" x14ac:dyDescent="0.25">
      <c r="A42" s="8">
        <v>37</v>
      </c>
      <c r="B42" s="27" t="s">
        <v>224</v>
      </c>
      <c r="C42" s="28" t="s">
        <v>17</v>
      </c>
      <c r="D42" s="28">
        <v>1056</v>
      </c>
      <c r="E42" s="28">
        <v>0</v>
      </c>
      <c r="F42" s="28">
        <v>1056</v>
      </c>
      <c r="G42" s="28">
        <v>0</v>
      </c>
      <c r="H42" s="44">
        <f t="shared" si="0"/>
        <v>63.36</v>
      </c>
      <c r="I42" s="17">
        <f t="shared" si="1"/>
        <v>61.16</v>
      </c>
    </row>
    <row r="43" spans="1:9" ht="15.75" x14ac:dyDescent="0.25">
      <c r="A43" s="8">
        <v>38</v>
      </c>
      <c r="B43" s="27" t="s">
        <v>225</v>
      </c>
      <c r="C43" s="28" t="s">
        <v>17</v>
      </c>
      <c r="D43" s="28">
        <v>5430</v>
      </c>
      <c r="E43" s="28">
        <v>430</v>
      </c>
      <c r="F43" s="28">
        <v>5430</v>
      </c>
      <c r="G43" s="28">
        <v>5430</v>
      </c>
      <c r="H43" s="44">
        <f t="shared" si="0"/>
        <v>547.30000000000007</v>
      </c>
      <c r="I43" s="17">
        <f t="shared" si="1"/>
        <v>545.1</v>
      </c>
    </row>
    <row r="44" spans="1:9" ht="15.75" x14ac:dyDescent="0.25">
      <c r="A44" s="8">
        <v>39</v>
      </c>
      <c r="B44" s="27" t="s">
        <v>226</v>
      </c>
      <c r="C44" s="28" t="s">
        <v>17</v>
      </c>
      <c r="D44" s="28">
        <v>3165</v>
      </c>
      <c r="E44" s="28">
        <v>0</v>
      </c>
      <c r="F44" s="28">
        <v>1535</v>
      </c>
      <c r="G44" s="28">
        <v>1535</v>
      </c>
      <c r="H44" s="44">
        <f t="shared" si="0"/>
        <v>153.5</v>
      </c>
      <c r="I44" s="17">
        <f t="shared" si="1"/>
        <v>151.30000000000001</v>
      </c>
    </row>
    <row r="45" spans="1:9" ht="15.75" x14ac:dyDescent="0.25">
      <c r="A45" s="8">
        <v>40</v>
      </c>
      <c r="B45" s="27" t="s">
        <v>227</v>
      </c>
      <c r="C45" s="28" t="s">
        <v>17</v>
      </c>
      <c r="D45" s="28">
        <v>630</v>
      </c>
      <c r="E45" s="28">
        <v>0</v>
      </c>
      <c r="F45" s="28">
        <v>630</v>
      </c>
      <c r="G45" s="28">
        <v>290</v>
      </c>
      <c r="H45" s="44">
        <f t="shared" si="0"/>
        <v>49.4</v>
      </c>
      <c r="I45" s="17">
        <f t="shared" si="1"/>
        <v>47.199999999999996</v>
      </c>
    </row>
    <row r="46" spans="1:9" ht="15.75" x14ac:dyDescent="0.25">
      <c r="A46" s="8">
        <v>41</v>
      </c>
      <c r="B46" s="27" t="s">
        <v>228</v>
      </c>
      <c r="C46" s="28" t="s">
        <v>17</v>
      </c>
      <c r="D46" s="28">
        <v>3153</v>
      </c>
      <c r="E46" s="28">
        <v>0</v>
      </c>
      <c r="F46" s="28">
        <v>3153</v>
      </c>
      <c r="G46" s="28">
        <v>3153</v>
      </c>
      <c r="H46" s="44">
        <f t="shared" si="0"/>
        <v>315.3</v>
      </c>
      <c r="I46" s="17">
        <f t="shared" si="1"/>
        <v>313.10000000000002</v>
      </c>
    </row>
    <row r="47" spans="1:9" ht="15.75" x14ac:dyDescent="0.25">
      <c r="A47" s="8">
        <v>42</v>
      </c>
      <c r="B47" s="27" t="s">
        <v>229</v>
      </c>
      <c r="C47" s="28" t="s">
        <v>17</v>
      </c>
      <c r="D47" s="28">
        <v>605</v>
      </c>
      <c r="E47" s="28">
        <v>0</v>
      </c>
      <c r="F47" s="28">
        <v>605</v>
      </c>
      <c r="G47" s="28">
        <v>271</v>
      </c>
      <c r="H47" s="106">
        <f t="shared" si="0"/>
        <v>47.14</v>
      </c>
      <c r="I47" s="17">
        <f t="shared" si="1"/>
        <v>44.94</v>
      </c>
    </row>
    <row r="48" spans="1:9" ht="29.25" customHeight="1" x14ac:dyDescent="0.25">
      <c r="A48" s="195" t="s">
        <v>18</v>
      </c>
      <c r="B48" s="196"/>
      <c r="C48" s="197"/>
      <c r="D48" s="87">
        <f t="shared" ref="D48:H48" si="2">SUM(D6:D47)</f>
        <v>64676</v>
      </c>
      <c r="E48" s="87">
        <f t="shared" si="2"/>
        <v>430</v>
      </c>
      <c r="F48" s="87">
        <f>SUM(F6:F47)</f>
        <v>53632</v>
      </c>
      <c r="G48" s="87">
        <f>SUM(G6:G47)</f>
        <v>40948</v>
      </c>
      <c r="H48" s="29">
        <f t="shared" si="2"/>
        <v>4860.1399999999994</v>
      </c>
      <c r="I48" s="17">
        <f>SUM(I6:I47)</f>
        <v>4767.74</v>
      </c>
    </row>
    <row r="49" spans="1:8" ht="15.75" x14ac:dyDescent="0.25">
      <c r="A49" s="11"/>
      <c r="B49" s="11"/>
      <c r="C49" s="20"/>
      <c r="D49" s="20"/>
      <c r="E49" s="20"/>
      <c r="F49" s="20"/>
      <c r="G49" s="20"/>
      <c r="H49" s="20"/>
    </row>
  </sheetData>
  <mergeCells count="2">
    <mergeCell ref="A48:C48"/>
    <mergeCell ref="A3:I4"/>
  </mergeCells>
  <conditionalFormatting sqref="B1:B1048576">
    <cfRule type="duplicateValues" dxfId="38" priority="1337"/>
    <cfRule type="duplicateValues" dxfId="37" priority="1338"/>
    <cfRule type="duplicateValues" dxfId="36" priority="1339"/>
  </conditionalFormatting>
  <conditionalFormatting sqref="B6:B47">
    <cfRule type="duplicateValues" dxfId="35" priority="1340" stopIfTrue="1"/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Pljevlja</vt:lpstr>
      <vt:lpstr>Žabljak</vt:lpstr>
      <vt:lpstr>Nikšić</vt:lpstr>
      <vt:lpstr>Nikšić pravna lica</vt:lpstr>
      <vt:lpstr>Danilovgrad</vt:lpstr>
      <vt:lpstr>Podgorica</vt:lpstr>
      <vt:lpstr>Tuzi</vt:lpstr>
      <vt:lpstr>Cetinje pravna lica</vt:lpstr>
      <vt:lpstr>Ulcinj</vt:lpstr>
      <vt:lpstr>Kotor Pravna lica</vt:lpstr>
      <vt:lpstr>Bijelo Polje</vt:lpstr>
      <vt:lpstr>Mojkovac</vt:lpstr>
      <vt:lpstr>Berane</vt:lpstr>
      <vt:lpstr>Rožaje</vt:lpstr>
      <vt:lpstr>Andrijevica</vt:lpstr>
      <vt:lpstr>Petnjica</vt:lpstr>
      <vt:lpstr>Ukupno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2021-06-29T13:32:34Z</dcterms:modified>
</cp:coreProperties>
</file>