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70" tabRatio="597" activeTab="4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<sst xmlns="http://schemas.openxmlformats.org/spreadsheetml/2006/main" count="274" uniqueCount="98">
  <si>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</si>
  <si>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</si>
  <si>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</si>
  <si>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</si>
  <si>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</si>
  <si>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</si>
  <si>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</si>
  <si>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</si>
  <si>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</si>
  <si>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</si>
  <si>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</si>
  <si>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</si>
  <si>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</si>
  <si>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</si>
  <si>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</si>
  <si>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</si>
  <si>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</si>
  <si>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</si>
  <si>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</si>
  <si>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</si>
  <si>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</si>
  <si>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</si>
  <si>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</si>
  <si>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</si>
  <si>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</si>
  <si>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</si>
  <si>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</si>
  <si>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</si>
  <si>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</si>
  <si>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</si>
  <si>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</si>
  <si>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</si>
  <si>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</si>
  <si>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</si>
  <si>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</si>
  <si>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</si>
  <si>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</si>
  <si>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</si>
  <si>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</si>
  <si>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</si>
  <si>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</si>
  <si>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</si>
  <si>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</si>
  <si>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</si>
  <si>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</si>
  <si>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</si>
  <si>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</si>
  <si>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</si>
  <si>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</si>
  <si>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>Broj korisnika</t>
  </si>
  <si>
    <t>Broj putovanja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</si>
  <si>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</si>
  <si>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</si>
  <si>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</si>
  <si>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</si>
  <si>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</si>
  <si>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</si>
  <si>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</si>
  <si>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</si>
  <si>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</si>
  <si>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</si>
  <si>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</si>
  <si>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</si>
  <si>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</si>
  <si>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</si>
  <si>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</si>
  <si>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</si>
  <si>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</si>
  <si>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</si>
  <si>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</si>
  <si>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</si>
  <si>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</si>
  <si>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</si>
  <si>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</si>
  <si>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</si>
  <si>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</si>
  <si>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</si>
  <si>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</si>
  <si>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</si>
  <si>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</si>
  <si>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</si>
  <si>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</si>
  <si>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</si>
  <si>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</si>
  <si>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</si>
  <si>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</si>
  <si>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</si>
  <si>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 xml:space="preserve">Naknada za novorođeno djete-Korisnici iz 2022godine koji imaju pravo na razliku u skladu sa Izmjenama i dopunama Zakona o SIDZ ( Sl.list CG 003/23) </t>
  </si>
  <si>
    <t xml:space="preserve"> Pravo na povlasticu na putovanje( Shodno Zakonu o povastici na putovanje lica sa invaliditetom)</t>
  </si>
  <si>
    <t>Pravo na troškove prevoza djece i mladih sa POP ( Shodno Zakonu o socijalnoj i dječjoj zaštiti)</t>
  </si>
  <si>
    <t>01-402/23-974/8</t>
  </si>
  <si>
    <t>REKAPITULAR ZA MAJ   2024 .GODINE</t>
  </si>
  <si>
    <t>REKAPITULAR ZA MAJ 2024.godine</t>
  </si>
  <si>
    <t xml:space="preserve">                        REKAPITULAR ZA MAJ 2024.godine</t>
  </si>
  <si>
    <t xml:space="preserve">                        REKAPITULAR ZA MAJ  2024.godine</t>
  </si>
  <si>
    <t>PREGLED BROJA KORISNIKA I ISPLAĆENIH SREDSTAVA  KORISNIKA MATERIJALNIH DAVANJA I USLUGA IZ OBLASTI SOCIJALNE I DJEČJE ZAŠTITE  ZA MJESEC MAJ 2024.GODINE</t>
  </si>
  <si>
    <t>14.06.2024</t>
  </si>
  <si>
    <t>01-128 / 24 - 952/5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</si>
</sst>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"/>
    <numFmt numFmtId="183" formatCode="#,##0.0"/>
  </numFmts>
  <fonts count="54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name val="Times New Roman YU"/>
      <family val="0"/>
    </font>
    <font>
      <i/>
      <sz val="11"/>
      <color indexed="8"/>
      <name val="Arial"/>
      <family val="2"/>
    </font>
    <font>
      <sz val="9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175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5" fontId="4" fillId="33" borderId="0" xfId="0" applyNumberFormat="1" applyFont="1" applyFill="1" applyBorder="1" applyAlignment="1">
      <alignment/>
    </xf>
    <xf numFmtId="175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177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9" fontId="4" fillId="33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justify"/>
    </xf>
    <xf numFmtId="0" fontId="28" fillId="0" borderId="10" xfId="0" applyFont="1" applyBorder="1" applyAlignment="1">
      <alignment/>
    </xf>
    <xf numFmtId="174" fontId="28" fillId="0" borderId="10" xfId="0" applyNumberFormat="1" applyFont="1" applyBorder="1" applyAlignment="1">
      <alignment/>
    </xf>
    <xf numFmtId="177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justify"/>
    </xf>
    <xf numFmtId="174" fontId="28" fillId="33" borderId="10" xfId="0" applyNumberFormat="1" applyFont="1" applyFill="1" applyBorder="1" applyAlignment="1">
      <alignment horizontal="center" vertical="justify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justify"/>
    </xf>
    <xf numFmtId="0" fontId="28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7" fontId="8" fillId="0" borderId="10" xfId="0" applyNumberFormat="1" applyFont="1" applyBorder="1" applyAlignment="1">
      <alignment/>
    </xf>
    <xf numFmtId="174" fontId="28" fillId="0" borderId="10" xfId="0" applyNumberFormat="1" applyFont="1" applyBorder="1" applyAlignment="1">
      <alignment/>
    </xf>
    <xf numFmtId="177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174" fontId="31" fillId="33" borderId="10" xfId="0" applyNumberFormat="1" applyFont="1" applyFill="1" applyBorder="1" applyAlignment="1">
      <alignment/>
    </xf>
    <xf numFmtId="175" fontId="31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2" fillId="0" borderId="10" xfId="0" applyFont="1" applyBorder="1" applyAlignment="1">
      <alignment horizontal="center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3" fontId="32" fillId="33" borderId="10" xfId="42" applyNumberFormat="1" applyFont="1" applyFill="1" applyBorder="1" applyAlignment="1">
      <alignment/>
    </xf>
    <xf numFmtId="4" fontId="32" fillId="33" borderId="10" xfId="42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/>
    </xf>
    <xf numFmtId="174" fontId="28" fillId="33" borderId="10" xfId="0" applyNumberFormat="1" applyFont="1" applyFill="1" applyBorder="1" applyAlignment="1">
      <alignment horizontal="center"/>
    </xf>
    <xf numFmtId="171" fontId="28" fillId="33" borderId="10" xfId="45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3" fontId="28" fillId="33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3" fontId="33" fillId="33" borderId="10" xfId="42" applyNumberFormat="1" applyFont="1" applyFill="1" applyBorder="1" applyAlignment="1">
      <alignment/>
    </xf>
    <xf numFmtId="4" fontId="33" fillId="33" borderId="10" xfId="42" applyNumberFormat="1" applyFont="1" applyFill="1" applyBorder="1" applyAlignment="1">
      <alignment/>
    </xf>
    <xf numFmtId="3" fontId="33" fillId="33" borderId="10" xfId="0" applyNumberFormat="1" applyFont="1" applyFill="1" applyBorder="1" applyAlignment="1">
      <alignment horizontal="right"/>
    </xf>
    <xf numFmtId="3" fontId="33" fillId="33" borderId="10" xfId="0" applyNumberFormat="1" applyFont="1" applyFill="1" applyBorder="1" applyAlignment="1">
      <alignment horizontal="center"/>
    </xf>
    <xf numFmtId="3" fontId="33" fillId="33" borderId="10" xfId="42" applyNumberFormat="1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174" fontId="33" fillId="33" borderId="10" xfId="0" applyNumberFormat="1" applyFont="1" applyFill="1" applyBorder="1" applyAlignment="1">
      <alignment horizontal="right"/>
    </xf>
    <xf numFmtId="175" fontId="33" fillId="33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5" fontId="28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174" fontId="33" fillId="0" borderId="10" xfId="0" applyNumberFormat="1" applyFont="1" applyBorder="1" applyAlignment="1">
      <alignment horizontal="right"/>
    </xf>
    <xf numFmtId="175" fontId="33" fillId="0" borderId="10" xfId="0" applyNumberFormat="1" applyFont="1" applyBorder="1" applyAlignment="1">
      <alignment horizontal="right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justify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28" fillId="0" borderId="23" xfId="0" applyFont="1" applyBorder="1" applyAlignment="1">
      <alignment/>
    </xf>
    <xf numFmtId="0" fontId="33" fillId="33" borderId="23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vertical="justify"/>
    </xf>
    <xf numFmtId="3" fontId="28" fillId="33" borderId="10" xfId="0" applyNumberFormat="1" applyFont="1" applyFill="1" applyBorder="1" applyAlignment="1">
      <alignment horizontal="center" vertical="center"/>
    </xf>
    <xf numFmtId="175" fontId="28" fillId="33" borderId="10" xfId="0" applyNumberFormat="1" applyFont="1" applyFill="1" applyBorder="1" applyAlignment="1">
      <alignment horizontal="right" vertical="center"/>
    </xf>
    <xf numFmtId="174" fontId="28" fillId="0" borderId="10" xfId="0" applyNumberFormat="1" applyFont="1" applyBorder="1" applyAlignment="1">
      <alignment horizontal="right" wrapText="1"/>
    </xf>
    <xf numFmtId="174" fontId="28" fillId="33" borderId="10" xfId="0" applyNumberFormat="1" applyFont="1" applyFill="1" applyBorder="1" applyAlignment="1">
      <alignment horizontal="center" vertical="center"/>
    </xf>
    <xf numFmtId="174" fontId="28" fillId="33" borderId="10" xfId="0" applyNumberFormat="1" applyFont="1" applyFill="1" applyBorder="1" applyAlignment="1">
      <alignment horizontal="center" wrapText="1"/>
    </xf>
    <xf numFmtId="175" fontId="28" fillId="33" borderId="10" xfId="0" applyNumberFormat="1" applyFont="1" applyFill="1" applyBorder="1" applyAlignment="1">
      <alignment horizontal="right"/>
    </xf>
    <xf numFmtId="175" fontId="28" fillId="33" borderId="10" xfId="0" applyNumberFormat="1" applyFont="1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175" fontId="28" fillId="33" borderId="10" xfId="0" applyNumberFormat="1" applyFont="1" applyFill="1" applyBorder="1" applyAlignment="1">
      <alignment horizontal="right"/>
    </xf>
    <xf numFmtId="175" fontId="53" fillId="33" borderId="10" xfId="0" applyNumberFormat="1" applyFont="1" applyFill="1" applyBorder="1" applyAlignment="1">
      <alignment horizontal="right"/>
    </xf>
    <xf numFmtId="175" fontId="28" fillId="33" borderId="10" xfId="0" applyNumberFormat="1" applyFont="1" applyFill="1" applyBorder="1" applyAlignment="1">
      <alignment horizontal="center"/>
    </xf>
    <xf numFmtId="175" fontId="28" fillId="33" borderId="10" xfId="0" applyNumberFormat="1" applyFont="1" applyFill="1" applyBorder="1" applyAlignment="1">
      <alignment horizontal="right" wrapText="1"/>
    </xf>
    <xf numFmtId="174" fontId="28" fillId="33" borderId="13" xfId="0" applyNumberFormat="1" applyFont="1" applyFill="1" applyBorder="1" applyAlignment="1">
      <alignment horizontal="center" wrapText="1"/>
    </xf>
    <xf numFmtId="174" fontId="28" fillId="33" borderId="12" xfId="0" applyNumberFormat="1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left" wrapText="1"/>
    </xf>
    <xf numFmtId="174" fontId="28" fillId="33" borderId="10" xfId="0" applyNumberFormat="1" applyFont="1" applyFill="1" applyBorder="1" applyAlignment="1">
      <alignment horizontal="right" wrapText="1"/>
    </xf>
    <xf numFmtId="0" fontId="28" fillId="33" borderId="10" xfId="0" applyFont="1" applyFill="1" applyBorder="1" applyAlignment="1">
      <alignment horizontal="center"/>
    </xf>
    <xf numFmtId="0" fontId="28" fillId="0" borderId="10" xfId="0" applyFont="1" applyBorder="1" applyAlignment="1">
      <alignment vertical="justify"/>
    </xf>
    <xf numFmtId="0" fontId="28" fillId="0" borderId="10" xfId="0" applyFont="1" applyBorder="1" applyAlignment="1">
      <alignment vertical="center" wrapText="1"/>
    </xf>
    <xf numFmtId="0" fontId="28" fillId="0" borderId="2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vertical="justify" wrapText="1"/>
    </xf>
    <xf numFmtId="174" fontId="28" fillId="33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wrapText="1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Fill="1" applyBorder="1" applyAlignment="1">
      <alignment horizontal="left" wrapText="1"/>
    </xf>
    <xf numFmtId="0" fontId="28" fillId="0" borderId="28" xfId="0" applyFont="1" applyBorder="1" applyAlignment="1">
      <alignment/>
    </xf>
    <xf numFmtId="174" fontId="28" fillId="33" borderId="28" xfId="0" applyNumberFormat="1" applyFont="1" applyFill="1" applyBorder="1" applyAlignment="1">
      <alignment horizontal="center"/>
    </xf>
    <xf numFmtId="175" fontId="28" fillId="33" borderId="28" xfId="0" applyNumberFormat="1" applyFont="1" applyFill="1" applyBorder="1" applyAlignment="1">
      <alignment/>
    </xf>
    <xf numFmtId="0" fontId="28" fillId="33" borderId="28" xfId="0" applyFont="1" applyFill="1" applyBorder="1" applyAlignment="1">
      <alignment/>
    </xf>
    <xf numFmtId="0" fontId="28" fillId="33" borderId="28" xfId="0" applyFont="1" applyFill="1" applyBorder="1" applyAlignment="1">
      <alignment horizontal="center"/>
    </xf>
    <xf numFmtId="0" fontId="29" fillId="0" borderId="0" xfId="0" applyFont="1" applyAlignment="1">
      <alignment horizontal="center" vertical="justify"/>
    </xf>
    <xf numFmtId="0" fontId="33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justify"/>
    </xf>
    <xf numFmtId="0" fontId="28" fillId="0" borderId="0" xfId="0" applyFont="1" applyAlignment="1">
      <alignment horizontal="center"/>
    </xf>
    <xf numFmtId="49" fontId="28" fillId="33" borderId="30" xfId="0" applyNumberFormat="1" applyFont="1" applyFill="1" applyBorder="1" applyAlignment="1">
      <alignment horizontal="center" vertical="center"/>
    </xf>
    <xf numFmtId="49" fontId="28" fillId="33" borderId="31" xfId="0" applyNumberFormat="1" applyFont="1" applyFill="1" applyBorder="1" applyAlignment="1">
      <alignment horizontal="center" vertical="center"/>
    </xf>
    <xf numFmtId="49" fontId="28" fillId="33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S8" sqref="S8"/>
    </sheetView>
  </sheetViews>
  <sheetFormatPr defaultColWidth="8.796875" defaultRowHeight="15"/>
  <cols>
    <col min="1" max="1" width="10.5" style="0" customWidth="1"/>
    <col min="2" max="2" width="12.19921875" style="0" customWidth="1"/>
    <col min="3" max="4" width="9.3984375" style="0" customWidth="1"/>
    <col min="5" max="5" width="10.19921875" style="0" customWidth="1"/>
    <col min="6" max="7" width="8.59765625" style="0" customWidth="1"/>
    <col min="8" max="8" width="13" style="0" customWidth="1"/>
    <col min="9" max="10" width="9.3984375" style="0" customWidth="1"/>
    <col min="11" max="11" width="10.19921875" style="0" customWidth="1"/>
    <col min="12" max="12" width="8.59765625" style="0" customWidth="1"/>
    <col min="13" max="13" width="11" style="0" bestFit="1" customWidth="1"/>
    <col min="14" max="14" width="8.59765625" style="0" customWidth="1"/>
    <col min="15" max="15" width="11.59765625" style="0" customWidth="1"/>
    <col min="16" max="16" width="7.19921875" style="0" customWidth="1"/>
    <col min="17" max="17" width="10.19921875" style="0" customWidth="1"/>
    <col min="19" max="19" width="9.8984375" style="0" bestFit="1" customWidth="1"/>
    <col min="20" max="20" width="15.5" style="0" customWidth="1"/>
    <col min="23" max="23" width="13.09765625" style="0" customWidth="1"/>
    <col min="31" max="31" width="11.8984375" style="0" customWidth="1"/>
  </cols>
  <sheetData>
    <row r="1" spans="1:17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23.25" customHeight="1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32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48" customHeight="1">
      <c r="A4" s="30" t="s">
        <v>76</v>
      </c>
      <c r="B4" s="30"/>
      <c r="C4" s="31" t="s">
        <v>41</v>
      </c>
      <c r="D4" s="31"/>
      <c r="E4" s="31"/>
      <c r="F4" s="31" t="s">
        <v>85</v>
      </c>
      <c r="G4" s="31"/>
      <c r="H4" s="31"/>
      <c r="I4" s="31" t="s">
        <v>39</v>
      </c>
      <c r="J4" s="31"/>
      <c r="K4" s="31"/>
      <c r="L4" s="31" t="s">
        <v>36</v>
      </c>
      <c r="M4" s="31"/>
      <c r="N4" s="31" t="s">
        <v>40</v>
      </c>
      <c r="O4" s="31"/>
      <c r="P4" s="32" t="s">
        <v>75</v>
      </c>
      <c r="Q4" s="32"/>
    </row>
    <row r="5" spans="1:17" ht="45" customHeight="1">
      <c r="A5" s="30"/>
      <c r="B5" s="30"/>
      <c r="C5" s="33" t="s">
        <v>0</v>
      </c>
      <c r="D5" s="33" t="s">
        <v>1</v>
      </c>
      <c r="E5" s="34" t="s">
        <v>2</v>
      </c>
      <c r="F5" s="35" t="s">
        <v>0</v>
      </c>
      <c r="G5" s="35" t="s">
        <v>1</v>
      </c>
      <c r="H5" s="34" t="s">
        <v>2</v>
      </c>
      <c r="I5" s="35" t="s">
        <v>3</v>
      </c>
      <c r="J5" s="35" t="s">
        <v>38</v>
      </c>
      <c r="K5" s="34" t="s">
        <v>2</v>
      </c>
      <c r="L5" s="34" t="s">
        <v>4</v>
      </c>
      <c r="M5" s="34" t="s">
        <v>2</v>
      </c>
      <c r="N5" s="34" t="s">
        <v>4</v>
      </c>
      <c r="O5" s="34" t="s">
        <v>28</v>
      </c>
      <c r="P5" s="34" t="s">
        <v>4</v>
      </c>
      <c r="Q5" s="34" t="s">
        <v>28</v>
      </c>
    </row>
    <row r="6" spans="1:17" ht="15.75">
      <c r="A6" s="36" t="s">
        <v>5</v>
      </c>
      <c r="B6" s="36" t="s">
        <v>6</v>
      </c>
      <c r="C6" s="37">
        <v>1473</v>
      </c>
      <c r="D6" s="37">
        <v>2793</v>
      </c>
      <c r="E6" s="38">
        <v>170451.43</v>
      </c>
      <c r="F6" s="39">
        <v>22139</v>
      </c>
      <c r="G6" s="39">
        <v>38696</v>
      </c>
      <c r="H6" s="40">
        <v>1269510</v>
      </c>
      <c r="I6" s="37">
        <v>1132</v>
      </c>
      <c r="J6" s="37">
        <v>4094</v>
      </c>
      <c r="K6" s="38">
        <v>149518.35</v>
      </c>
      <c r="L6" s="39">
        <v>1107</v>
      </c>
      <c r="M6" s="40">
        <v>362597.83</v>
      </c>
      <c r="N6" s="39">
        <v>6083</v>
      </c>
      <c r="O6" s="40">
        <v>769120.99</v>
      </c>
      <c r="P6" s="36">
        <v>194</v>
      </c>
      <c r="Q6" s="40">
        <v>79529.45</v>
      </c>
    </row>
    <row r="7" spans="1:17" ht="15.75">
      <c r="A7" s="36"/>
      <c r="B7" s="36" t="s">
        <v>68</v>
      </c>
      <c r="C7" s="37">
        <v>78</v>
      </c>
      <c r="D7" s="37">
        <v>106</v>
      </c>
      <c r="E7" s="38">
        <v>6994.29</v>
      </c>
      <c r="F7" s="39">
        <v>1829</v>
      </c>
      <c r="G7" s="39">
        <v>3323</v>
      </c>
      <c r="H7" s="40">
        <v>99690</v>
      </c>
      <c r="I7" s="37">
        <v>40</v>
      </c>
      <c r="J7" s="37">
        <v>104</v>
      </c>
      <c r="K7" s="38">
        <v>4650.09</v>
      </c>
      <c r="L7" s="39">
        <v>82</v>
      </c>
      <c r="M7" s="40">
        <v>24165.4</v>
      </c>
      <c r="N7" s="39">
        <v>738</v>
      </c>
      <c r="O7" s="40">
        <v>128774.43</v>
      </c>
      <c r="P7" s="36">
        <v>14</v>
      </c>
      <c r="Q7" s="40">
        <v>5503.89</v>
      </c>
    </row>
    <row r="8" spans="1:17" ht="15.75">
      <c r="A8" s="36"/>
      <c r="B8" s="36" t="s">
        <v>69</v>
      </c>
      <c r="C8" s="37">
        <v>114</v>
      </c>
      <c r="D8" s="37">
        <v>261</v>
      </c>
      <c r="E8" s="38">
        <v>15752.14</v>
      </c>
      <c r="F8" s="39">
        <v>1478</v>
      </c>
      <c r="G8" s="39">
        <v>2997</v>
      </c>
      <c r="H8" s="40">
        <v>90000</v>
      </c>
      <c r="I8" s="37">
        <v>115</v>
      </c>
      <c r="J8" s="37">
        <v>413</v>
      </c>
      <c r="K8" s="38">
        <v>15599.94</v>
      </c>
      <c r="L8" s="39">
        <v>127</v>
      </c>
      <c r="M8" s="40">
        <v>37546.6</v>
      </c>
      <c r="N8" s="39">
        <v>650</v>
      </c>
      <c r="O8" s="40">
        <v>56706</v>
      </c>
      <c r="P8" s="36">
        <v>8</v>
      </c>
      <c r="Q8" s="40">
        <v>3121.78</v>
      </c>
    </row>
    <row r="9" spans="1:17" ht="15.75">
      <c r="A9" s="36" t="s">
        <v>66</v>
      </c>
      <c r="B9" s="36" t="s">
        <v>67</v>
      </c>
      <c r="C9" s="37">
        <v>106</v>
      </c>
      <c r="D9" s="37">
        <v>171</v>
      </c>
      <c r="E9" s="38">
        <v>10709.25</v>
      </c>
      <c r="F9" s="39">
        <v>1675</v>
      </c>
      <c r="G9" s="39">
        <v>3124</v>
      </c>
      <c r="H9" s="40">
        <v>93720</v>
      </c>
      <c r="I9" s="37">
        <v>64</v>
      </c>
      <c r="J9" s="37">
        <v>204</v>
      </c>
      <c r="K9" s="38">
        <v>7784.32</v>
      </c>
      <c r="L9" s="39">
        <v>100</v>
      </c>
      <c r="M9" s="40">
        <v>30234.29</v>
      </c>
      <c r="N9" s="39">
        <v>783</v>
      </c>
      <c r="O9" s="40">
        <v>132703.11</v>
      </c>
      <c r="P9" s="36">
        <v>13</v>
      </c>
      <c r="Q9" s="40">
        <v>5005</v>
      </c>
    </row>
    <row r="10" spans="1:17" ht="15.75">
      <c r="A10" s="36" t="s">
        <v>45</v>
      </c>
      <c r="B10" s="36" t="s">
        <v>46</v>
      </c>
      <c r="C10" s="37">
        <v>123</v>
      </c>
      <c r="D10" s="37">
        <v>202</v>
      </c>
      <c r="E10" s="38">
        <v>12143.43</v>
      </c>
      <c r="F10" s="39">
        <v>1464</v>
      </c>
      <c r="G10" s="39">
        <v>2480</v>
      </c>
      <c r="H10" s="40">
        <v>76260</v>
      </c>
      <c r="I10" s="37">
        <v>111</v>
      </c>
      <c r="J10" s="37">
        <v>311</v>
      </c>
      <c r="K10" s="38">
        <v>13209.14</v>
      </c>
      <c r="L10" s="39">
        <v>120</v>
      </c>
      <c r="M10" s="40">
        <v>36109.22</v>
      </c>
      <c r="N10" s="39">
        <v>1223</v>
      </c>
      <c r="O10" s="40">
        <v>167290.53</v>
      </c>
      <c r="P10" s="36">
        <v>9</v>
      </c>
      <c r="Q10" s="40">
        <v>3138.68</v>
      </c>
    </row>
    <row r="11" spans="1:17" ht="15.75">
      <c r="A11" s="36" t="s">
        <v>29</v>
      </c>
      <c r="B11" s="36" t="s">
        <v>30</v>
      </c>
      <c r="C11" s="37">
        <v>635</v>
      </c>
      <c r="D11" s="37">
        <v>1225</v>
      </c>
      <c r="E11" s="38">
        <v>73457.63</v>
      </c>
      <c r="F11" s="39">
        <v>6807</v>
      </c>
      <c r="G11" s="39">
        <v>12254</v>
      </c>
      <c r="H11" s="40">
        <v>374610</v>
      </c>
      <c r="I11" s="37">
        <v>713</v>
      </c>
      <c r="J11" s="37">
        <v>2130</v>
      </c>
      <c r="K11" s="38">
        <v>85002.05</v>
      </c>
      <c r="L11" s="39">
        <v>387</v>
      </c>
      <c r="M11" s="40">
        <v>122995.39</v>
      </c>
      <c r="N11" s="39">
        <v>3166</v>
      </c>
      <c r="O11" s="40">
        <v>444668.79</v>
      </c>
      <c r="P11" s="36">
        <v>38</v>
      </c>
      <c r="Q11" s="40">
        <v>14619.69</v>
      </c>
    </row>
    <row r="12" spans="1:17" ht="15.75">
      <c r="A12" s="36"/>
      <c r="B12" s="36" t="s">
        <v>31</v>
      </c>
      <c r="C12" s="37">
        <v>13</v>
      </c>
      <c r="D12" s="37">
        <v>23</v>
      </c>
      <c r="E12" s="38">
        <v>1383.63</v>
      </c>
      <c r="F12" s="39">
        <v>179</v>
      </c>
      <c r="G12" s="39">
        <v>324</v>
      </c>
      <c r="H12" s="40">
        <v>9720</v>
      </c>
      <c r="I12" s="37">
        <v>22</v>
      </c>
      <c r="J12" s="37">
        <v>47</v>
      </c>
      <c r="K12" s="38">
        <v>2457.25</v>
      </c>
      <c r="L12" s="39">
        <v>13</v>
      </c>
      <c r="M12" s="40">
        <v>3865.68</v>
      </c>
      <c r="N12" s="39">
        <v>154</v>
      </c>
      <c r="O12" s="40">
        <v>23162.13</v>
      </c>
      <c r="P12" s="36">
        <v>2</v>
      </c>
      <c r="Q12" s="40">
        <v>805</v>
      </c>
    </row>
    <row r="13" spans="1:17" ht="15.75">
      <c r="A13" s="36"/>
      <c r="B13" s="36" t="s">
        <v>32</v>
      </c>
      <c r="C13" s="37">
        <v>7</v>
      </c>
      <c r="D13" s="37">
        <v>21</v>
      </c>
      <c r="E13" s="38">
        <v>1221.44</v>
      </c>
      <c r="F13" s="39">
        <v>97</v>
      </c>
      <c r="G13" s="39">
        <v>187</v>
      </c>
      <c r="H13" s="40">
        <v>5610</v>
      </c>
      <c r="I13" s="37">
        <v>15</v>
      </c>
      <c r="J13" s="37">
        <v>40</v>
      </c>
      <c r="K13" s="38">
        <v>1811.69</v>
      </c>
      <c r="L13" s="39">
        <v>8</v>
      </c>
      <c r="M13" s="40">
        <v>2378.88</v>
      </c>
      <c r="N13" s="39">
        <v>101</v>
      </c>
      <c r="O13" s="40">
        <v>18524.97</v>
      </c>
      <c r="P13" s="36">
        <v>2</v>
      </c>
      <c r="Q13" s="40">
        <v>112.5</v>
      </c>
    </row>
    <row r="14" spans="1:17" ht="15.75">
      <c r="A14" s="36" t="s">
        <v>8</v>
      </c>
      <c r="B14" s="36" t="s">
        <v>9</v>
      </c>
      <c r="C14" s="37">
        <v>305</v>
      </c>
      <c r="D14" s="37">
        <v>540</v>
      </c>
      <c r="E14" s="38">
        <v>33333.98</v>
      </c>
      <c r="F14" s="39">
        <v>5093</v>
      </c>
      <c r="G14" s="39">
        <v>8853</v>
      </c>
      <c r="H14" s="40">
        <v>282090</v>
      </c>
      <c r="I14" s="37">
        <v>217</v>
      </c>
      <c r="J14" s="37">
        <v>726</v>
      </c>
      <c r="K14" s="38">
        <v>26761.53</v>
      </c>
      <c r="L14" s="39">
        <v>231</v>
      </c>
      <c r="M14" s="40">
        <v>72519.22</v>
      </c>
      <c r="N14" s="39">
        <v>1172</v>
      </c>
      <c r="O14" s="40">
        <v>103883.58</v>
      </c>
      <c r="P14" s="36">
        <v>41</v>
      </c>
      <c r="Q14" s="40">
        <v>17506.56</v>
      </c>
    </row>
    <row r="15" spans="1:17" ht="15.75">
      <c r="A15" s="36"/>
      <c r="B15" s="36" t="s">
        <v>10</v>
      </c>
      <c r="C15" s="37">
        <v>140</v>
      </c>
      <c r="D15" s="37">
        <v>279</v>
      </c>
      <c r="E15" s="38">
        <v>16944.06</v>
      </c>
      <c r="F15" s="39">
        <v>2033</v>
      </c>
      <c r="G15" s="39">
        <v>3666</v>
      </c>
      <c r="H15" s="40">
        <v>112440</v>
      </c>
      <c r="I15" s="37">
        <v>117</v>
      </c>
      <c r="J15" s="37">
        <v>404</v>
      </c>
      <c r="K15" s="38">
        <v>15344.55</v>
      </c>
      <c r="L15" s="39">
        <v>127</v>
      </c>
      <c r="M15" s="40">
        <v>47299.96</v>
      </c>
      <c r="N15" s="39">
        <v>679</v>
      </c>
      <c r="O15" s="40">
        <v>96159.72</v>
      </c>
      <c r="P15" s="36">
        <v>10</v>
      </c>
      <c r="Q15" s="40">
        <v>5252.5</v>
      </c>
    </row>
    <row r="16" spans="1:17" ht="15.75">
      <c r="A16" s="36" t="s">
        <v>11</v>
      </c>
      <c r="B16" s="36" t="s">
        <v>12</v>
      </c>
      <c r="C16" s="37">
        <v>61</v>
      </c>
      <c r="D16" s="37">
        <v>83</v>
      </c>
      <c r="E16" s="38">
        <v>5767.81</v>
      </c>
      <c r="F16" s="39">
        <v>2546</v>
      </c>
      <c r="G16" s="39">
        <v>4435</v>
      </c>
      <c r="H16" s="40">
        <v>142710</v>
      </c>
      <c r="I16" s="37">
        <v>23</v>
      </c>
      <c r="J16" s="37">
        <v>48</v>
      </c>
      <c r="K16" s="38">
        <v>2729.97</v>
      </c>
      <c r="L16" s="39">
        <v>81</v>
      </c>
      <c r="M16" s="40">
        <v>23868.04</v>
      </c>
      <c r="N16" s="39">
        <v>358</v>
      </c>
      <c r="O16" s="40">
        <v>32951.64</v>
      </c>
      <c r="P16" s="36">
        <v>2</v>
      </c>
      <c r="Q16" s="40">
        <v>910</v>
      </c>
    </row>
    <row r="17" spans="1:17" ht="15.75">
      <c r="A17" s="36"/>
      <c r="B17" s="36" t="s">
        <v>13</v>
      </c>
      <c r="C17" s="37">
        <v>43</v>
      </c>
      <c r="D17" s="37">
        <v>57</v>
      </c>
      <c r="E17" s="38">
        <v>3755.58</v>
      </c>
      <c r="F17" s="39">
        <v>1931</v>
      </c>
      <c r="G17" s="39">
        <v>3431</v>
      </c>
      <c r="H17" s="40">
        <v>104820</v>
      </c>
      <c r="I17" s="37">
        <v>21</v>
      </c>
      <c r="J17" s="37">
        <v>51</v>
      </c>
      <c r="K17" s="38">
        <v>2596.95</v>
      </c>
      <c r="L17" s="39">
        <v>48</v>
      </c>
      <c r="M17" s="40">
        <v>14273.28</v>
      </c>
      <c r="N17" s="39">
        <v>231</v>
      </c>
      <c r="O17" s="40">
        <v>20326.92</v>
      </c>
      <c r="P17" s="36">
        <v>2</v>
      </c>
      <c r="Q17" s="40">
        <v>656.39</v>
      </c>
    </row>
    <row r="18" spans="1:17" ht="15.75">
      <c r="A18" s="36"/>
      <c r="B18" s="36" t="s">
        <v>14</v>
      </c>
      <c r="C18" s="37">
        <v>84</v>
      </c>
      <c r="D18" s="37">
        <v>105</v>
      </c>
      <c r="E18" s="38">
        <v>7343.27</v>
      </c>
      <c r="F18" s="39">
        <v>3502</v>
      </c>
      <c r="G18" s="39">
        <v>5940</v>
      </c>
      <c r="H18" s="40">
        <v>206310</v>
      </c>
      <c r="I18" s="37">
        <v>29</v>
      </c>
      <c r="J18" s="37">
        <v>75</v>
      </c>
      <c r="K18" s="38">
        <v>3413.09</v>
      </c>
      <c r="L18" s="39">
        <v>96</v>
      </c>
      <c r="M18" s="40">
        <v>29329.58</v>
      </c>
      <c r="N18" s="39">
        <v>264</v>
      </c>
      <c r="O18" s="40">
        <v>25333.08</v>
      </c>
      <c r="P18" s="36">
        <v>5</v>
      </c>
      <c r="Q18" s="40">
        <v>1870</v>
      </c>
    </row>
    <row r="19" spans="1:17" ht="15.75">
      <c r="A19" s="36" t="s">
        <v>15</v>
      </c>
      <c r="B19" s="36" t="s">
        <v>16</v>
      </c>
      <c r="C19" s="37">
        <v>80</v>
      </c>
      <c r="D19" s="37">
        <v>93</v>
      </c>
      <c r="E19" s="38">
        <v>6482.43</v>
      </c>
      <c r="F19" s="39">
        <v>3243</v>
      </c>
      <c r="G19" s="39">
        <v>5541</v>
      </c>
      <c r="H19" s="40">
        <v>166350</v>
      </c>
      <c r="I19" s="37">
        <v>19</v>
      </c>
      <c r="J19" s="37">
        <v>48</v>
      </c>
      <c r="K19" s="38">
        <v>2217.26</v>
      </c>
      <c r="L19" s="39">
        <v>139</v>
      </c>
      <c r="M19" s="40">
        <v>41223.98</v>
      </c>
      <c r="N19" s="39">
        <v>511</v>
      </c>
      <c r="O19" s="40">
        <v>44579.64</v>
      </c>
      <c r="P19" s="36">
        <v>6</v>
      </c>
      <c r="Q19" s="40">
        <v>2625</v>
      </c>
    </row>
    <row r="20" spans="1:17" ht="15.75">
      <c r="A20" s="36" t="s">
        <v>17</v>
      </c>
      <c r="B20" s="36" t="s">
        <v>18</v>
      </c>
      <c r="C20" s="37">
        <v>458</v>
      </c>
      <c r="D20" s="37">
        <v>989</v>
      </c>
      <c r="E20" s="38">
        <v>56714.32</v>
      </c>
      <c r="F20" s="39">
        <v>2358</v>
      </c>
      <c r="G20" s="39">
        <v>4301</v>
      </c>
      <c r="H20" s="40">
        <v>129660</v>
      </c>
      <c r="I20" s="37">
        <v>527</v>
      </c>
      <c r="J20" s="37">
        <v>1858</v>
      </c>
      <c r="K20" s="38">
        <v>69639.87</v>
      </c>
      <c r="L20" s="39">
        <v>146</v>
      </c>
      <c r="M20" s="40">
        <v>45877.84</v>
      </c>
      <c r="N20" s="39">
        <v>2227</v>
      </c>
      <c r="O20" s="40">
        <v>268590.87</v>
      </c>
      <c r="P20" s="36">
        <v>13</v>
      </c>
      <c r="Q20" s="40">
        <v>4658.56</v>
      </c>
    </row>
    <row r="21" spans="1:17" ht="15.75">
      <c r="A21" s="36"/>
      <c r="B21" s="36" t="s">
        <v>26</v>
      </c>
      <c r="C21" s="37">
        <v>54</v>
      </c>
      <c r="D21" s="37">
        <v>111</v>
      </c>
      <c r="E21" s="38">
        <v>6431.57</v>
      </c>
      <c r="F21" s="39">
        <v>351</v>
      </c>
      <c r="G21" s="39">
        <v>671</v>
      </c>
      <c r="H21" s="40">
        <v>20340</v>
      </c>
      <c r="I21" s="37">
        <v>59</v>
      </c>
      <c r="J21" s="37">
        <v>199</v>
      </c>
      <c r="K21" s="38">
        <v>7671.6</v>
      </c>
      <c r="L21" s="39">
        <v>22</v>
      </c>
      <c r="M21" s="40">
        <v>6323.8</v>
      </c>
      <c r="N21" s="39">
        <v>384</v>
      </c>
      <c r="O21" s="40">
        <v>33500.16</v>
      </c>
      <c r="P21" s="36">
        <v>3</v>
      </c>
      <c r="Q21" s="40">
        <v>1087.5</v>
      </c>
    </row>
    <row r="22" spans="1:17" ht="15.75">
      <c r="A22" s="36"/>
      <c r="B22" s="36" t="s">
        <v>47</v>
      </c>
      <c r="C22" s="37">
        <v>143</v>
      </c>
      <c r="D22" s="37">
        <v>362</v>
      </c>
      <c r="E22" s="38">
        <v>20434.97</v>
      </c>
      <c r="F22" s="39">
        <v>257</v>
      </c>
      <c r="G22" s="39">
        <v>510</v>
      </c>
      <c r="H22" s="40">
        <v>15300</v>
      </c>
      <c r="I22" s="37">
        <v>181</v>
      </c>
      <c r="J22" s="37">
        <v>709</v>
      </c>
      <c r="K22" s="38">
        <v>24829.03</v>
      </c>
      <c r="L22" s="39">
        <v>33</v>
      </c>
      <c r="M22" s="40">
        <v>9812.88</v>
      </c>
      <c r="N22" s="39">
        <v>509</v>
      </c>
      <c r="O22" s="40">
        <v>44405.16</v>
      </c>
      <c r="P22" s="36">
        <v>6</v>
      </c>
      <c r="Q22" s="40">
        <v>2520</v>
      </c>
    </row>
    <row r="23" spans="1:17" ht="15.75">
      <c r="A23" s="36" t="s">
        <v>19</v>
      </c>
      <c r="B23" s="36" t="s">
        <v>20</v>
      </c>
      <c r="C23" s="37">
        <v>236</v>
      </c>
      <c r="D23" s="37">
        <v>574</v>
      </c>
      <c r="E23" s="38">
        <v>33635.69</v>
      </c>
      <c r="F23" s="39">
        <v>678</v>
      </c>
      <c r="G23" s="39">
        <v>1399</v>
      </c>
      <c r="H23" s="40">
        <v>42240</v>
      </c>
      <c r="I23" s="37">
        <v>272</v>
      </c>
      <c r="J23" s="37">
        <v>1049</v>
      </c>
      <c r="K23" s="38">
        <v>36847.71</v>
      </c>
      <c r="L23" s="39">
        <v>68</v>
      </c>
      <c r="M23" s="40">
        <v>20220.48</v>
      </c>
      <c r="N23" s="39">
        <v>897</v>
      </c>
      <c r="O23" s="40">
        <v>78940.56</v>
      </c>
      <c r="P23" s="36">
        <v>17</v>
      </c>
      <c r="Q23" s="40">
        <v>6848.8</v>
      </c>
    </row>
    <row r="24" spans="1:17" ht="15.75">
      <c r="A24" s="36"/>
      <c r="B24" s="36" t="s">
        <v>48</v>
      </c>
      <c r="C24" s="37">
        <v>64</v>
      </c>
      <c r="D24" s="37">
        <v>140</v>
      </c>
      <c r="E24" s="38">
        <v>7977.35</v>
      </c>
      <c r="F24" s="39">
        <v>244</v>
      </c>
      <c r="G24" s="39">
        <v>475</v>
      </c>
      <c r="H24" s="40">
        <v>14250</v>
      </c>
      <c r="I24" s="37">
        <v>107</v>
      </c>
      <c r="J24" s="37">
        <v>307</v>
      </c>
      <c r="K24" s="38">
        <v>13157.2</v>
      </c>
      <c r="L24" s="39">
        <v>29</v>
      </c>
      <c r="M24" s="40">
        <v>8514.38</v>
      </c>
      <c r="N24" s="39">
        <v>265</v>
      </c>
      <c r="O24" s="40">
        <v>23118.6</v>
      </c>
      <c r="P24" s="36">
        <v>2</v>
      </c>
      <c r="Q24" s="40">
        <v>780</v>
      </c>
    </row>
    <row r="25" spans="1:17" ht="15.75">
      <c r="A25" s="36" t="s">
        <v>35</v>
      </c>
      <c r="B25" s="36" t="s">
        <v>33</v>
      </c>
      <c r="C25" s="37">
        <v>790</v>
      </c>
      <c r="D25" s="37">
        <v>1845</v>
      </c>
      <c r="E25" s="38">
        <v>104619.82</v>
      </c>
      <c r="F25" s="39">
        <v>2064</v>
      </c>
      <c r="G25" s="39">
        <v>4065</v>
      </c>
      <c r="H25" s="40">
        <v>122760</v>
      </c>
      <c r="I25" s="37">
        <v>935</v>
      </c>
      <c r="J25" s="37">
        <v>3634</v>
      </c>
      <c r="K25" s="38">
        <v>128583.1</v>
      </c>
      <c r="L25" s="39">
        <v>196</v>
      </c>
      <c r="M25" s="40">
        <v>57955.38</v>
      </c>
      <c r="N25" s="39">
        <v>2589</v>
      </c>
      <c r="O25" s="40">
        <v>269233.47</v>
      </c>
      <c r="P25" s="36">
        <v>13</v>
      </c>
      <c r="Q25" s="40">
        <v>5248.68</v>
      </c>
    </row>
    <row r="26" spans="1:17" ht="15.75">
      <c r="A26" s="36" t="s">
        <v>21</v>
      </c>
      <c r="B26" s="36" t="s">
        <v>22</v>
      </c>
      <c r="C26" s="37">
        <v>330</v>
      </c>
      <c r="D26" s="37">
        <v>648</v>
      </c>
      <c r="E26" s="38">
        <v>38559.1</v>
      </c>
      <c r="F26" s="39">
        <v>4175</v>
      </c>
      <c r="G26" s="39">
        <v>7898</v>
      </c>
      <c r="H26" s="40">
        <v>241020</v>
      </c>
      <c r="I26" s="37">
        <v>347</v>
      </c>
      <c r="J26" s="37">
        <v>1124</v>
      </c>
      <c r="K26" s="38">
        <v>43023.72</v>
      </c>
      <c r="L26" s="39">
        <v>324</v>
      </c>
      <c r="M26" s="40">
        <v>99748.5</v>
      </c>
      <c r="N26" s="39">
        <v>2987</v>
      </c>
      <c r="O26" s="40">
        <v>340886.82</v>
      </c>
      <c r="P26" s="36">
        <v>16</v>
      </c>
      <c r="Q26" s="40">
        <v>7156.87</v>
      </c>
    </row>
    <row r="27" spans="1:17" ht="15.75">
      <c r="A27" s="36" t="s">
        <v>65</v>
      </c>
      <c r="B27" s="36" t="s">
        <v>70</v>
      </c>
      <c r="C27" s="37">
        <v>51</v>
      </c>
      <c r="D27" s="37">
        <v>96</v>
      </c>
      <c r="E27" s="38">
        <v>5727.09</v>
      </c>
      <c r="F27" s="39">
        <v>589</v>
      </c>
      <c r="G27" s="39">
        <v>1005</v>
      </c>
      <c r="H27" s="40">
        <v>30150</v>
      </c>
      <c r="I27" s="37">
        <v>56</v>
      </c>
      <c r="J27" s="37">
        <v>161</v>
      </c>
      <c r="K27" s="38">
        <v>6333.76</v>
      </c>
      <c r="L27" s="39">
        <v>54</v>
      </c>
      <c r="M27" s="40">
        <v>15512.14</v>
      </c>
      <c r="N27" s="39">
        <v>721</v>
      </c>
      <c r="O27" s="40">
        <v>62900.04</v>
      </c>
      <c r="P27" s="36">
        <v>5</v>
      </c>
      <c r="Q27" s="40">
        <v>1297.5</v>
      </c>
    </row>
    <row r="28" spans="1:17" ht="15.75">
      <c r="A28" s="36"/>
      <c r="B28" s="41" t="s">
        <v>71</v>
      </c>
      <c r="C28" s="37">
        <v>77</v>
      </c>
      <c r="D28" s="37">
        <v>152</v>
      </c>
      <c r="E28" s="38">
        <v>9490.59</v>
      </c>
      <c r="F28" s="39">
        <v>564</v>
      </c>
      <c r="G28" s="39">
        <v>1011</v>
      </c>
      <c r="H28" s="40">
        <v>30330</v>
      </c>
      <c r="I28" s="37">
        <v>110</v>
      </c>
      <c r="J28" s="37">
        <v>280</v>
      </c>
      <c r="K28" s="38">
        <v>12624.42</v>
      </c>
      <c r="L28" s="39">
        <v>50</v>
      </c>
      <c r="M28" s="40">
        <v>14540.82</v>
      </c>
      <c r="N28" s="39">
        <v>296</v>
      </c>
      <c r="O28" s="40">
        <v>25823.04</v>
      </c>
      <c r="P28" s="36">
        <v>16</v>
      </c>
      <c r="Q28" s="40">
        <v>6597.5</v>
      </c>
    </row>
    <row r="29" spans="1:17" ht="15.75">
      <c r="A29" s="36" t="s">
        <v>23</v>
      </c>
      <c r="B29" s="36" t="s">
        <v>24</v>
      </c>
      <c r="C29" s="37">
        <v>164</v>
      </c>
      <c r="D29" s="37">
        <v>266</v>
      </c>
      <c r="E29" s="38">
        <v>16096.64</v>
      </c>
      <c r="F29" s="39">
        <v>2028</v>
      </c>
      <c r="G29" s="39">
        <v>3395</v>
      </c>
      <c r="H29" s="40">
        <v>102300</v>
      </c>
      <c r="I29" s="37">
        <v>216</v>
      </c>
      <c r="J29" s="37">
        <v>493</v>
      </c>
      <c r="K29" s="38">
        <v>22402.39</v>
      </c>
      <c r="L29" s="39">
        <v>154</v>
      </c>
      <c r="M29" s="40">
        <v>46697.95</v>
      </c>
      <c r="N29" s="39">
        <v>2168</v>
      </c>
      <c r="O29" s="40">
        <v>191800.02</v>
      </c>
      <c r="P29" s="36">
        <v>4</v>
      </c>
      <c r="Q29" s="40">
        <v>1540</v>
      </c>
    </row>
    <row r="30" spans="1:17" ht="15.75">
      <c r="A30" s="36"/>
      <c r="B30" s="36" t="s">
        <v>34</v>
      </c>
      <c r="C30" s="37">
        <v>12</v>
      </c>
      <c r="D30" s="37">
        <v>14</v>
      </c>
      <c r="E30" s="38">
        <v>902.16</v>
      </c>
      <c r="F30" s="39">
        <v>279</v>
      </c>
      <c r="G30" s="39">
        <v>507</v>
      </c>
      <c r="H30" s="40">
        <v>15300</v>
      </c>
      <c r="I30" s="37">
        <v>29</v>
      </c>
      <c r="J30" s="37">
        <v>37</v>
      </c>
      <c r="K30" s="38">
        <v>2702.87</v>
      </c>
      <c r="L30" s="39">
        <v>12</v>
      </c>
      <c r="M30" s="40">
        <v>3568.32</v>
      </c>
      <c r="N30" s="39">
        <v>300</v>
      </c>
      <c r="O30" s="40">
        <v>26172</v>
      </c>
      <c r="P30" s="36">
        <v>1</v>
      </c>
      <c r="Q30" s="40">
        <v>201.39</v>
      </c>
    </row>
    <row r="31" spans="1:17" ht="15.75" customHeight="1" hidden="1">
      <c r="A31" s="42" t="s">
        <v>27</v>
      </c>
      <c r="B31" s="42"/>
      <c r="C31" s="43">
        <v>5741</v>
      </c>
      <c r="D31" s="43">
        <v>11512</v>
      </c>
      <c r="E31" s="44">
        <v>666474.42</v>
      </c>
      <c r="F31" s="44"/>
      <c r="G31" s="44"/>
      <c r="H31" s="44"/>
      <c r="I31" s="43"/>
      <c r="J31" s="43"/>
      <c r="K31" s="44"/>
      <c r="L31" s="45"/>
      <c r="M31" s="44"/>
      <c r="N31" s="45"/>
      <c r="O31" s="44"/>
      <c r="P31" s="45"/>
      <c r="Q31" s="44"/>
    </row>
    <row r="32" spans="1:31" ht="16.5">
      <c r="A32" s="46" t="s">
        <v>25</v>
      </c>
      <c r="B32" s="46"/>
      <c r="C32" s="47">
        <f>C30+C29+C28+C27+C26+C25+C24+C23+C22+C21+C20+C19+C18+C17+C16+C15+C14+C13+C12+C11+C10+C9+C8+C7+C6</f>
        <v>5641</v>
      </c>
      <c r="D32" s="47">
        <f>D30+D29+D28+D27+D26+D25+D24+D23+D22+D21+D20+D19+D18+D17+D16+D15+D14+D13+D12+D11+D10+D9+D8+D7+D6</f>
        <v>11156</v>
      </c>
      <c r="E32" s="48">
        <f>E30+E29+E28+E27+E26+E25+E24+E23+E22+E21+E20+E19+E18+E17+E16+E15+E14+E13+E12+E11+E10+E9+E8+E7+E6</f>
        <v>666329.67</v>
      </c>
      <c r="F32" s="49">
        <f>SUM(F6:F30)</f>
        <v>67603</v>
      </c>
      <c r="G32" s="49">
        <f aca="true" t="shared" si="0" ref="G32:O32">SUM(G6:G30)</f>
        <v>120488</v>
      </c>
      <c r="H32" s="50">
        <f t="shared" si="0"/>
        <v>3797490</v>
      </c>
      <c r="I32" s="49">
        <f t="shared" si="0"/>
        <v>5477</v>
      </c>
      <c r="J32" s="49">
        <f t="shared" si="0"/>
        <v>18546</v>
      </c>
      <c r="K32" s="50">
        <f t="shared" si="0"/>
        <v>700911.85</v>
      </c>
      <c r="L32" s="49">
        <f t="shared" si="0"/>
        <v>3754</v>
      </c>
      <c r="M32" s="50">
        <f t="shared" si="0"/>
        <v>1177179.8399999999</v>
      </c>
      <c r="N32" s="49">
        <f t="shared" si="0"/>
        <v>29456</v>
      </c>
      <c r="O32" s="50">
        <f t="shared" si="0"/>
        <v>3429556.2699999996</v>
      </c>
      <c r="P32" s="49">
        <f>SUM(P6:P30)</f>
        <v>442</v>
      </c>
      <c r="Q32" s="50">
        <f>SUM(Q6:Q30)</f>
        <v>178593.24</v>
      </c>
      <c r="AE32">
        <f>SUM(AE6:AE31)</f>
        <v>0</v>
      </c>
    </row>
    <row r="33" ht="15.75">
      <c r="K33" s="4"/>
    </row>
    <row r="34" spans="2:5" ht="15.75" hidden="1">
      <c r="B34" t="s">
        <v>84</v>
      </c>
      <c r="E34" s="11">
        <f>C32+F32+I32+L32+N32+P32+' II'!D31+' II'!G31+' II'!I31+' II'!K31+'III '!D33+'III '!F33+' IV '!E33+' IV '!G33+' IV '!I33+' IV '!K33</f>
        <v>134688</v>
      </c>
    </row>
    <row r="36" spans="5:6" ht="15.75">
      <c r="E36" s="4"/>
      <c r="F36" s="4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.1968503937007874" right="0" top="0" bottom="0" header="0.5118110236220472" footer="0.5118110236220472"/>
  <pageSetup horizontalDpi="600" verticalDpi="600" orientation="landscape" paperSize="9" scale="80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96" zoomScaleNormal="96" zoomScalePageLayoutView="0" workbookViewId="0" topLeftCell="A13">
      <selection activeCell="R11" sqref="R11"/>
    </sheetView>
  </sheetViews>
  <sheetFormatPr defaultColWidth="8.796875" defaultRowHeight="15"/>
  <cols>
    <col min="1" max="1" width="11" style="0" customWidth="1"/>
    <col min="2" max="2" width="9.69921875" style="0" bestFit="1" customWidth="1"/>
    <col min="3" max="3" width="11.19921875" style="0" customWidth="1"/>
    <col min="4" max="5" width="9.3984375" style="0" customWidth="1"/>
    <col min="6" max="6" width="13.69921875" style="0" customWidth="1"/>
    <col min="7" max="7" width="9.3984375" style="0" customWidth="1"/>
    <col min="8" max="8" width="9.5" style="0" customWidth="1"/>
    <col min="9" max="9" width="10.5" style="0" customWidth="1"/>
    <col min="10" max="10" width="8.8984375" style="0" customWidth="1"/>
    <col min="11" max="11" width="9.3984375" style="0" customWidth="1"/>
    <col min="12" max="12" width="9.69921875" style="0" customWidth="1"/>
    <col min="14" max="14" width="0" style="0" hidden="1" customWidth="1"/>
    <col min="16" max="16" width="12.69921875" style="0" customWidth="1"/>
  </cols>
  <sheetData>
    <row r="1" spans="1:12" ht="29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0"/>
      <c r="B2" s="18" t="s">
        <v>92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0"/>
      <c r="B3" s="20"/>
      <c r="C3" s="20"/>
      <c r="D3" s="20"/>
      <c r="E3" s="20"/>
      <c r="F3" s="20"/>
      <c r="G3" s="20"/>
      <c r="H3" s="20"/>
      <c r="I3" s="52"/>
      <c r="J3" s="52"/>
      <c r="K3" s="20"/>
      <c r="L3" s="20"/>
    </row>
    <row r="4" spans="1:12" ht="76.5" customHeight="1">
      <c r="A4" s="20"/>
      <c r="B4" s="21" t="s">
        <v>76</v>
      </c>
      <c r="C4" s="21"/>
      <c r="D4" s="53" t="s">
        <v>88</v>
      </c>
      <c r="E4" s="53"/>
      <c r="F4" s="53"/>
      <c r="G4" s="54" t="s">
        <v>89</v>
      </c>
      <c r="H4" s="55"/>
      <c r="I4" s="56" t="s">
        <v>37</v>
      </c>
      <c r="J4" s="55"/>
      <c r="K4" s="53" t="s">
        <v>42</v>
      </c>
      <c r="L4" s="53"/>
    </row>
    <row r="5" spans="1:12" ht="33" customHeight="1">
      <c r="A5" s="20"/>
      <c r="B5" s="21"/>
      <c r="C5" s="21"/>
      <c r="D5" s="23" t="s">
        <v>49</v>
      </c>
      <c r="E5" s="23" t="s">
        <v>50</v>
      </c>
      <c r="F5" s="22" t="s">
        <v>2</v>
      </c>
      <c r="G5" s="57" t="s">
        <v>49</v>
      </c>
      <c r="H5" s="22" t="s">
        <v>2</v>
      </c>
      <c r="I5" s="22" t="s">
        <v>4</v>
      </c>
      <c r="J5" s="22" t="s">
        <v>2</v>
      </c>
      <c r="K5" s="22" t="s">
        <v>4</v>
      </c>
      <c r="L5" s="22" t="s">
        <v>2</v>
      </c>
    </row>
    <row r="6" spans="1:12" ht="15.75">
      <c r="A6" s="20"/>
      <c r="B6" s="24" t="s">
        <v>5</v>
      </c>
      <c r="C6" s="58" t="s">
        <v>6</v>
      </c>
      <c r="D6" s="25">
        <v>359</v>
      </c>
      <c r="E6" s="25">
        <v>1482</v>
      </c>
      <c r="F6" s="26">
        <v>66884.5</v>
      </c>
      <c r="G6" s="24">
        <v>242</v>
      </c>
      <c r="H6" s="26">
        <v>21431.2</v>
      </c>
      <c r="I6" s="59">
        <v>126</v>
      </c>
      <c r="J6" s="60">
        <v>0</v>
      </c>
      <c r="K6" s="13">
        <v>5</v>
      </c>
      <c r="L6" s="14">
        <v>2181.5</v>
      </c>
    </row>
    <row r="7" spans="1:12" ht="15.75">
      <c r="A7" s="20"/>
      <c r="B7" s="24"/>
      <c r="C7" s="58" t="s">
        <v>68</v>
      </c>
      <c r="D7" s="25">
        <v>22</v>
      </c>
      <c r="E7" s="25">
        <v>77</v>
      </c>
      <c r="F7" s="26">
        <v>3659.4</v>
      </c>
      <c r="G7" s="24">
        <v>31</v>
      </c>
      <c r="H7" s="26">
        <v>2830</v>
      </c>
      <c r="I7" s="61">
        <v>10</v>
      </c>
      <c r="J7" s="60">
        <v>0</v>
      </c>
      <c r="K7" s="13">
        <v>2</v>
      </c>
      <c r="L7" s="14">
        <v>872.6</v>
      </c>
    </row>
    <row r="8" spans="1:14" ht="15.75">
      <c r="A8" s="20"/>
      <c r="B8" s="24"/>
      <c r="C8" s="58" t="s">
        <v>69</v>
      </c>
      <c r="D8" s="25">
        <v>16</v>
      </c>
      <c r="E8" s="25">
        <v>89</v>
      </c>
      <c r="F8" s="26">
        <v>4160.4</v>
      </c>
      <c r="G8" s="24">
        <v>5</v>
      </c>
      <c r="H8" s="26">
        <v>814.4</v>
      </c>
      <c r="I8" s="61">
        <v>10</v>
      </c>
      <c r="J8" s="60">
        <v>0</v>
      </c>
      <c r="K8" s="13">
        <v>1</v>
      </c>
      <c r="L8" s="14">
        <v>436.3</v>
      </c>
      <c r="N8" s="4" t="e">
        <f>#REF!+#REF!+#REF!+#REF!</f>
        <v>#REF!</v>
      </c>
    </row>
    <row r="9" spans="1:14" ht="15.75">
      <c r="A9" s="20"/>
      <c r="B9" s="24" t="s">
        <v>66</v>
      </c>
      <c r="C9" s="58" t="s">
        <v>72</v>
      </c>
      <c r="D9" s="25">
        <v>33</v>
      </c>
      <c r="E9" s="25">
        <v>223</v>
      </c>
      <c r="F9" s="26">
        <v>7632.3</v>
      </c>
      <c r="G9" s="24">
        <v>28</v>
      </c>
      <c r="H9" s="26">
        <v>4983.6</v>
      </c>
      <c r="I9" s="61">
        <v>22</v>
      </c>
      <c r="J9" s="60">
        <v>0</v>
      </c>
      <c r="K9" s="13">
        <v>0</v>
      </c>
      <c r="L9" s="15">
        <v>0</v>
      </c>
      <c r="N9" s="4"/>
    </row>
    <row r="10" spans="1:14" ht="15.75">
      <c r="A10" s="20"/>
      <c r="B10" s="24" t="s">
        <v>45</v>
      </c>
      <c r="C10" s="58" t="s">
        <v>46</v>
      </c>
      <c r="D10" s="25">
        <v>28</v>
      </c>
      <c r="E10" s="25">
        <v>75</v>
      </c>
      <c r="F10" s="26">
        <v>3999.85</v>
      </c>
      <c r="G10" s="24">
        <v>15</v>
      </c>
      <c r="H10" s="26">
        <v>1835.2</v>
      </c>
      <c r="I10" s="61">
        <v>17</v>
      </c>
      <c r="J10" s="60">
        <v>0</v>
      </c>
      <c r="K10" s="13">
        <v>0</v>
      </c>
      <c r="L10" s="15">
        <v>0</v>
      </c>
      <c r="N10" s="4" t="e">
        <f>#REF!</f>
        <v>#REF!</v>
      </c>
    </row>
    <row r="11" spans="1:12" ht="15.75">
      <c r="A11" s="20"/>
      <c r="B11" s="24" t="s">
        <v>29</v>
      </c>
      <c r="C11" s="58" t="s">
        <v>30</v>
      </c>
      <c r="D11" s="25">
        <v>300</v>
      </c>
      <c r="E11" s="25">
        <v>1520</v>
      </c>
      <c r="F11" s="26">
        <v>64682.8</v>
      </c>
      <c r="G11" s="24">
        <v>26</v>
      </c>
      <c r="H11" s="26">
        <v>3112</v>
      </c>
      <c r="I11" s="62">
        <v>97</v>
      </c>
      <c r="J11" s="60">
        <v>0</v>
      </c>
      <c r="K11" s="13">
        <v>2</v>
      </c>
      <c r="L11" s="14">
        <v>922.6</v>
      </c>
    </row>
    <row r="12" spans="1:12" ht="15.75">
      <c r="A12" s="20"/>
      <c r="B12" s="24"/>
      <c r="C12" s="58" t="s">
        <v>31</v>
      </c>
      <c r="D12" s="25">
        <v>10</v>
      </c>
      <c r="E12" s="25">
        <v>26</v>
      </c>
      <c r="F12" s="26">
        <v>1582.8</v>
      </c>
      <c r="G12" s="24">
        <v>0</v>
      </c>
      <c r="H12" s="24">
        <v>0</v>
      </c>
      <c r="I12" s="61">
        <v>8</v>
      </c>
      <c r="J12" s="60">
        <v>0</v>
      </c>
      <c r="K12" s="13">
        <v>0</v>
      </c>
      <c r="L12" s="15">
        <v>0</v>
      </c>
    </row>
    <row r="13" spans="1:14" ht="15.75">
      <c r="A13" s="20"/>
      <c r="B13" s="24"/>
      <c r="C13" s="58" t="s">
        <v>32</v>
      </c>
      <c r="D13" s="25">
        <v>4</v>
      </c>
      <c r="E13" s="25">
        <v>26</v>
      </c>
      <c r="F13" s="26">
        <v>1852.8</v>
      </c>
      <c r="G13" s="24">
        <v>0</v>
      </c>
      <c r="H13" s="24">
        <v>0</v>
      </c>
      <c r="I13" s="61">
        <v>2</v>
      </c>
      <c r="J13" s="60">
        <v>0</v>
      </c>
      <c r="K13" s="13">
        <v>0</v>
      </c>
      <c r="L13" s="15">
        <v>0</v>
      </c>
      <c r="N13" s="4" t="e">
        <f>#REF!+#REF!+#REF!</f>
        <v>#REF!</v>
      </c>
    </row>
    <row r="14" spans="1:14" ht="15.75">
      <c r="A14" s="20"/>
      <c r="B14" s="24" t="s">
        <v>8</v>
      </c>
      <c r="C14" s="58" t="s">
        <v>9</v>
      </c>
      <c r="D14" s="25">
        <v>111</v>
      </c>
      <c r="E14" s="25">
        <v>437</v>
      </c>
      <c r="F14" s="26">
        <v>25821.1</v>
      </c>
      <c r="G14" s="24">
        <v>28</v>
      </c>
      <c r="H14" s="26">
        <v>5196</v>
      </c>
      <c r="I14" s="61">
        <v>139</v>
      </c>
      <c r="J14" s="60">
        <v>0</v>
      </c>
      <c r="K14" s="13">
        <v>0</v>
      </c>
      <c r="L14" s="15">
        <v>0</v>
      </c>
      <c r="N14" s="4"/>
    </row>
    <row r="15" spans="1:14" ht="15.75">
      <c r="A15" s="20"/>
      <c r="B15" s="24"/>
      <c r="C15" s="58" t="s">
        <v>10</v>
      </c>
      <c r="D15" s="25">
        <v>35</v>
      </c>
      <c r="E15" s="25">
        <v>153</v>
      </c>
      <c r="F15" s="26">
        <v>8761.14</v>
      </c>
      <c r="G15" s="24">
        <v>0</v>
      </c>
      <c r="H15" s="26">
        <v>0</v>
      </c>
      <c r="I15" s="61">
        <v>71</v>
      </c>
      <c r="J15" s="60">
        <v>0</v>
      </c>
      <c r="K15" s="13">
        <v>0</v>
      </c>
      <c r="L15" s="15">
        <v>0</v>
      </c>
      <c r="N15" s="4" t="e">
        <f>#REF!+#REF!</f>
        <v>#REF!</v>
      </c>
    </row>
    <row r="16" spans="1:14" ht="15.75">
      <c r="A16" s="20"/>
      <c r="B16" s="24" t="s">
        <v>11</v>
      </c>
      <c r="C16" s="58" t="s">
        <v>12</v>
      </c>
      <c r="D16" s="25">
        <v>35</v>
      </c>
      <c r="E16" s="25">
        <v>170</v>
      </c>
      <c r="F16" s="26">
        <v>9148.4</v>
      </c>
      <c r="G16" s="24">
        <v>13</v>
      </c>
      <c r="H16" s="26">
        <v>3140</v>
      </c>
      <c r="I16" s="61">
        <v>3</v>
      </c>
      <c r="J16" s="60">
        <v>0</v>
      </c>
      <c r="K16" s="13">
        <v>1</v>
      </c>
      <c r="L16" s="14">
        <v>436.3</v>
      </c>
      <c r="N16" s="4"/>
    </row>
    <row r="17" spans="1:12" ht="15.75">
      <c r="A17" s="20"/>
      <c r="B17" s="24"/>
      <c r="C17" s="58" t="s">
        <v>13</v>
      </c>
      <c r="D17" s="25">
        <v>19</v>
      </c>
      <c r="E17" s="25">
        <v>43</v>
      </c>
      <c r="F17" s="26">
        <v>2882.3</v>
      </c>
      <c r="G17" s="24">
        <v>5</v>
      </c>
      <c r="H17" s="26">
        <v>1666</v>
      </c>
      <c r="I17" s="61">
        <v>2</v>
      </c>
      <c r="J17" s="60">
        <v>0</v>
      </c>
      <c r="K17" s="13">
        <v>0</v>
      </c>
      <c r="L17" s="15">
        <v>0</v>
      </c>
    </row>
    <row r="18" spans="1:14" ht="15.75">
      <c r="A18" s="20"/>
      <c r="B18" s="24"/>
      <c r="C18" s="58" t="s">
        <v>14</v>
      </c>
      <c r="D18" s="25">
        <v>32</v>
      </c>
      <c r="E18" s="25">
        <v>115</v>
      </c>
      <c r="F18" s="26">
        <v>6496.5</v>
      </c>
      <c r="G18" s="24">
        <v>27</v>
      </c>
      <c r="H18" s="26">
        <v>10522</v>
      </c>
      <c r="I18" s="61">
        <v>2</v>
      </c>
      <c r="J18" s="60">
        <v>0</v>
      </c>
      <c r="K18" s="13">
        <v>0</v>
      </c>
      <c r="L18" s="15">
        <v>0</v>
      </c>
      <c r="N18" s="4" t="e">
        <f>#REF!+#REF!+#REF!</f>
        <v>#REF!</v>
      </c>
    </row>
    <row r="19" spans="1:14" ht="15.75">
      <c r="A19" s="20"/>
      <c r="B19" s="24" t="s">
        <v>15</v>
      </c>
      <c r="C19" s="58" t="s">
        <v>16</v>
      </c>
      <c r="D19" s="25">
        <v>50</v>
      </c>
      <c r="E19" s="25">
        <v>119</v>
      </c>
      <c r="F19" s="26">
        <v>7743.8</v>
      </c>
      <c r="G19" s="24">
        <v>20</v>
      </c>
      <c r="H19" s="26">
        <v>1784</v>
      </c>
      <c r="I19" s="61">
        <v>115</v>
      </c>
      <c r="J19" s="60">
        <v>0</v>
      </c>
      <c r="K19" s="13">
        <v>0</v>
      </c>
      <c r="L19" s="15">
        <v>0</v>
      </c>
      <c r="N19" s="4" t="e">
        <f>#REF!</f>
        <v>#REF!</v>
      </c>
    </row>
    <row r="20" spans="1:12" ht="15.75">
      <c r="A20" s="20"/>
      <c r="B20" s="24" t="s">
        <v>17</v>
      </c>
      <c r="C20" s="58" t="s">
        <v>18</v>
      </c>
      <c r="D20" s="25">
        <v>325</v>
      </c>
      <c r="E20" s="25">
        <v>1220</v>
      </c>
      <c r="F20" s="26">
        <v>64117.5</v>
      </c>
      <c r="G20" s="24">
        <v>1</v>
      </c>
      <c r="H20" s="26">
        <v>88</v>
      </c>
      <c r="I20" s="61">
        <v>125</v>
      </c>
      <c r="J20" s="60">
        <v>0</v>
      </c>
      <c r="K20" s="13">
        <v>1</v>
      </c>
      <c r="L20" s="14">
        <v>858.05</v>
      </c>
    </row>
    <row r="21" spans="1:12" ht="15.75">
      <c r="A21" s="20"/>
      <c r="B21" s="24"/>
      <c r="C21" s="58" t="s">
        <v>26</v>
      </c>
      <c r="D21" s="25">
        <v>42</v>
      </c>
      <c r="E21" s="25">
        <v>96</v>
      </c>
      <c r="F21" s="26">
        <v>4919.1</v>
      </c>
      <c r="G21" s="24">
        <v>0</v>
      </c>
      <c r="H21" s="24">
        <v>0</v>
      </c>
      <c r="I21" s="61">
        <v>20</v>
      </c>
      <c r="J21" s="60">
        <v>0</v>
      </c>
      <c r="K21" s="13">
        <v>1</v>
      </c>
      <c r="L21" s="14">
        <v>436.3</v>
      </c>
    </row>
    <row r="22" spans="1:14" ht="15.75">
      <c r="A22" s="20"/>
      <c r="B22" s="24"/>
      <c r="C22" s="58" t="s">
        <v>47</v>
      </c>
      <c r="D22" s="25">
        <v>56</v>
      </c>
      <c r="E22" s="25">
        <v>396</v>
      </c>
      <c r="F22" s="26">
        <v>20770.4</v>
      </c>
      <c r="G22" s="24">
        <v>1</v>
      </c>
      <c r="H22" s="26">
        <v>149.6</v>
      </c>
      <c r="I22" s="61">
        <v>14</v>
      </c>
      <c r="J22" s="60">
        <v>0</v>
      </c>
      <c r="K22" s="13">
        <v>0</v>
      </c>
      <c r="L22" s="15">
        <v>0</v>
      </c>
      <c r="N22" s="4" t="e">
        <f>#REF!+#REF!+#REF!</f>
        <v>#REF!</v>
      </c>
    </row>
    <row r="23" spans="1:14" ht="15.75">
      <c r="A23" s="20"/>
      <c r="B23" s="24" t="s">
        <v>19</v>
      </c>
      <c r="C23" s="58" t="s">
        <v>20</v>
      </c>
      <c r="D23" s="25">
        <v>335</v>
      </c>
      <c r="E23" s="25">
        <v>977</v>
      </c>
      <c r="F23" s="26">
        <v>55110.7</v>
      </c>
      <c r="G23" s="24">
        <v>3</v>
      </c>
      <c r="H23" s="26">
        <v>318</v>
      </c>
      <c r="I23" s="61">
        <v>60</v>
      </c>
      <c r="J23" s="60">
        <v>0</v>
      </c>
      <c r="K23" s="13">
        <v>0</v>
      </c>
      <c r="L23" s="15">
        <v>0</v>
      </c>
      <c r="N23" s="4" t="e">
        <f>#REF!</f>
        <v>#REF!</v>
      </c>
    </row>
    <row r="24" spans="1:12" ht="15.75">
      <c r="A24" s="20"/>
      <c r="B24" s="24"/>
      <c r="C24" s="58" t="s">
        <v>48</v>
      </c>
      <c r="D24" s="25">
        <v>107</v>
      </c>
      <c r="E24" s="25">
        <v>306</v>
      </c>
      <c r="F24" s="26">
        <v>17198.9</v>
      </c>
      <c r="G24" s="24">
        <v>0</v>
      </c>
      <c r="H24" s="24">
        <v>0</v>
      </c>
      <c r="I24" s="61">
        <v>0</v>
      </c>
      <c r="J24" s="60">
        <v>0</v>
      </c>
      <c r="K24" s="13">
        <v>0</v>
      </c>
      <c r="L24" s="15">
        <v>0</v>
      </c>
    </row>
    <row r="25" spans="1:12" ht="15.75">
      <c r="A25" s="20"/>
      <c r="B25" s="24" t="s">
        <v>35</v>
      </c>
      <c r="C25" s="58" t="s">
        <v>33</v>
      </c>
      <c r="D25" s="25">
        <v>626</v>
      </c>
      <c r="E25" s="25">
        <v>4830</v>
      </c>
      <c r="F25" s="26">
        <v>312935.05</v>
      </c>
      <c r="G25" s="24">
        <v>0</v>
      </c>
      <c r="H25" s="26">
        <v>0</v>
      </c>
      <c r="I25" s="59">
        <v>113</v>
      </c>
      <c r="J25" s="60">
        <v>0</v>
      </c>
      <c r="K25" s="13">
        <v>7</v>
      </c>
      <c r="L25" s="14">
        <v>3054.1</v>
      </c>
    </row>
    <row r="26" spans="1:12" ht="15.75">
      <c r="A26" s="20"/>
      <c r="B26" s="24" t="s">
        <v>21</v>
      </c>
      <c r="C26" s="58" t="s">
        <v>22</v>
      </c>
      <c r="D26" s="25">
        <v>258</v>
      </c>
      <c r="E26" s="25">
        <v>1169</v>
      </c>
      <c r="F26" s="26">
        <v>57664.7</v>
      </c>
      <c r="G26" s="24">
        <v>37</v>
      </c>
      <c r="H26" s="26">
        <v>2478</v>
      </c>
      <c r="I26" s="59">
        <v>36</v>
      </c>
      <c r="J26" s="60">
        <v>0</v>
      </c>
      <c r="K26" s="13">
        <v>7</v>
      </c>
      <c r="L26" s="14">
        <v>3054.1</v>
      </c>
    </row>
    <row r="27" spans="1:12" ht="15.75">
      <c r="A27" s="20"/>
      <c r="B27" s="24" t="s">
        <v>65</v>
      </c>
      <c r="C27" s="58" t="s">
        <v>70</v>
      </c>
      <c r="D27" s="25">
        <v>70</v>
      </c>
      <c r="E27" s="25">
        <v>321</v>
      </c>
      <c r="F27" s="26">
        <v>14540.09</v>
      </c>
      <c r="G27" s="24">
        <v>4</v>
      </c>
      <c r="H27" s="26">
        <v>357</v>
      </c>
      <c r="I27" s="61">
        <v>19</v>
      </c>
      <c r="J27" s="60">
        <v>0</v>
      </c>
      <c r="K27" s="13">
        <v>2</v>
      </c>
      <c r="L27" s="14">
        <v>872.6</v>
      </c>
    </row>
    <row r="28" spans="1:14" ht="15.75">
      <c r="A28" s="20"/>
      <c r="B28" s="24"/>
      <c r="C28" s="58" t="s">
        <v>71</v>
      </c>
      <c r="D28" s="25">
        <v>30</v>
      </c>
      <c r="E28" s="25">
        <v>74</v>
      </c>
      <c r="F28" s="26">
        <v>3098.5</v>
      </c>
      <c r="G28" s="24">
        <v>2</v>
      </c>
      <c r="H28" s="24">
        <v>240.6</v>
      </c>
      <c r="I28" s="61">
        <v>17</v>
      </c>
      <c r="J28" s="60">
        <v>0</v>
      </c>
      <c r="K28" s="13">
        <v>0</v>
      </c>
      <c r="L28" s="15">
        <v>0</v>
      </c>
      <c r="N28" s="4" t="e">
        <f>#REF!+#REF!+#REF!</f>
        <v>#REF!</v>
      </c>
    </row>
    <row r="29" spans="1:12" ht="15.75">
      <c r="A29" s="20"/>
      <c r="B29" s="24" t="s">
        <v>23</v>
      </c>
      <c r="C29" s="58" t="s">
        <v>24</v>
      </c>
      <c r="D29" s="25">
        <v>336</v>
      </c>
      <c r="E29" s="25">
        <v>1147</v>
      </c>
      <c r="F29" s="26">
        <v>69883.5</v>
      </c>
      <c r="G29" s="24">
        <v>49</v>
      </c>
      <c r="H29" s="26">
        <v>4918</v>
      </c>
      <c r="I29" s="61">
        <v>102</v>
      </c>
      <c r="J29" s="60">
        <v>0</v>
      </c>
      <c r="K29" s="13">
        <v>5</v>
      </c>
      <c r="L29" s="14">
        <v>2403.41</v>
      </c>
    </row>
    <row r="30" spans="1:12" ht="15.75">
      <c r="A30" s="20"/>
      <c r="B30" s="24"/>
      <c r="C30" s="58" t="s">
        <v>34</v>
      </c>
      <c r="D30" s="25">
        <v>45</v>
      </c>
      <c r="E30" s="25">
        <v>145</v>
      </c>
      <c r="F30" s="26">
        <v>7683</v>
      </c>
      <c r="G30" s="24">
        <v>0</v>
      </c>
      <c r="H30" s="24">
        <v>0</v>
      </c>
      <c r="I30" s="61">
        <v>43</v>
      </c>
      <c r="J30" s="60">
        <v>0</v>
      </c>
      <c r="K30" s="13"/>
      <c r="L30" s="15">
        <v>0</v>
      </c>
    </row>
    <row r="31" spans="1:12" ht="15.75">
      <c r="A31" s="20"/>
      <c r="B31" s="63" t="s">
        <v>25</v>
      </c>
      <c r="C31" s="63"/>
      <c r="D31" s="64">
        <f aca="true" t="shared" si="0" ref="D31:L31">SUM(D6:D30)</f>
        <v>3284</v>
      </c>
      <c r="E31" s="64">
        <f t="shared" si="0"/>
        <v>15236</v>
      </c>
      <c r="F31" s="65">
        <f t="shared" si="0"/>
        <v>843229.5299999999</v>
      </c>
      <c r="G31" s="66">
        <f t="shared" si="0"/>
        <v>537</v>
      </c>
      <c r="H31" s="65">
        <f t="shared" si="0"/>
        <v>65863.6</v>
      </c>
      <c r="I31" s="67">
        <f t="shared" si="0"/>
        <v>1173</v>
      </c>
      <c r="J31" s="65">
        <f t="shared" si="0"/>
        <v>0</v>
      </c>
      <c r="K31" s="68">
        <f>SUM(K6:K30)</f>
        <v>34</v>
      </c>
      <c r="L31" s="65">
        <f t="shared" si="0"/>
        <v>15527.86</v>
      </c>
    </row>
    <row r="33" ht="15.75">
      <c r="L33" s="8"/>
    </row>
    <row r="34" spans="4:7" ht="15.75">
      <c r="D34" s="4"/>
      <c r="E34" s="4"/>
      <c r="F34" s="4"/>
      <c r="G34" s="4"/>
    </row>
    <row r="35" spans="7:12" ht="15.75">
      <c r="G35" s="4"/>
      <c r="L35" s="4"/>
    </row>
    <row r="36" spans="8:9" ht="15.75">
      <c r="H36" s="4"/>
      <c r="I36" s="4"/>
    </row>
    <row r="37" ht="15.75">
      <c r="K37" s="4"/>
    </row>
  </sheetData>
  <sheetProtection/>
  <mergeCells count="7">
    <mergeCell ref="B31:C31"/>
    <mergeCell ref="B2:L2"/>
    <mergeCell ref="B4:C5"/>
    <mergeCell ref="D4:F4"/>
    <mergeCell ref="G4:H4"/>
    <mergeCell ref="I4:J4"/>
    <mergeCell ref="K4:L4"/>
  </mergeCells>
  <printOptions/>
  <pageMargins left="0.1968503937007874" right="0" top="0" bottom="0" header="0.5118110236220472" footer="0.5118110236220472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B1">
      <selection activeCell="J12" sqref="J12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10.59765625" style="0" customWidth="1"/>
    <col min="5" max="5" width="20.59765625" style="0" customWidth="1"/>
    <col min="6" max="6" width="9.3984375" style="0" customWidth="1"/>
    <col min="7" max="7" width="13.69921875" style="0" customWidth="1"/>
    <col min="8" max="8" width="9.8984375" style="0" bestFit="1" customWidth="1"/>
    <col min="10" max="10" width="20.3984375" style="0" customWidth="1"/>
  </cols>
  <sheetData>
    <row r="1" ht="53.25" customHeight="1"/>
    <row r="2" spans="2:7" ht="24.75" customHeight="1">
      <c r="B2" s="69" t="s">
        <v>93</v>
      </c>
      <c r="C2" s="69"/>
      <c r="D2" s="69"/>
      <c r="E2" s="69"/>
      <c r="F2" s="69"/>
      <c r="G2" s="69"/>
    </row>
    <row r="3" spans="2:7" ht="10.5" customHeight="1" hidden="1" thickBot="1">
      <c r="B3" s="20"/>
      <c r="C3" s="20"/>
      <c r="D3" s="20"/>
      <c r="E3" s="20"/>
      <c r="F3" s="20"/>
      <c r="G3" s="20"/>
    </row>
    <row r="4" spans="2:7" ht="15.75">
      <c r="B4" s="20"/>
      <c r="C4" s="20"/>
      <c r="D4" s="20"/>
      <c r="E4" s="20"/>
      <c r="F4" s="20"/>
      <c r="G4" s="20"/>
    </row>
    <row r="5" spans="2:7" ht="13.5" customHeight="1">
      <c r="B5" s="21" t="s">
        <v>76</v>
      </c>
      <c r="C5" s="21"/>
      <c r="D5" s="19" t="s">
        <v>44</v>
      </c>
      <c r="E5" s="19"/>
      <c r="F5" s="70" t="s">
        <v>43</v>
      </c>
      <c r="G5" s="71"/>
    </row>
    <row r="6" spans="2:7" ht="57.75" customHeight="1">
      <c r="B6" s="21"/>
      <c r="C6" s="21"/>
      <c r="D6" s="19"/>
      <c r="E6" s="19"/>
      <c r="F6" s="72"/>
      <c r="G6" s="73"/>
    </row>
    <row r="7" spans="2:7" ht="17.25" customHeight="1">
      <c r="B7" s="21"/>
      <c r="C7" s="21"/>
      <c r="D7" s="22" t="s">
        <v>4</v>
      </c>
      <c r="E7" s="22" t="s">
        <v>2</v>
      </c>
      <c r="F7" s="22" t="s">
        <v>4</v>
      </c>
      <c r="G7" s="22" t="s">
        <v>2</v>
      </c>
    </row>
    <row r="8" spans="2:7" ht="15.75">
      <c r="B8" s="24" t="s">
        <v>5</v>
      </c>
      <c r="C8" s="24" t="s">
        <v>6</v>
      </c>
      <c r="D8" s="24">
        <v>474</v>
      </c>
      <c r="E8" s="26">
        <v>48439.74</v>
      </c>
      <c r="F8" s="24">
        <v>161</v>
      </c>
      <c r="G8" s="26">
        <v>177116.07</v>
      </c>
    </row>
    <row r="9" spans="2:7" ht="15.75">
      <c r="B9" s="24"/>
      <c r="C9" s="24" t="s">
        <v>68</v>
      </c>
      <c r="D9" s="24">
        <v>53</v>
      </c>
      <c r="E9" s="26">
        <v>5363.48</v>
      </c>
      <c r="F9" s="24">
        <v>7</v>
      </c>
      <c r="G9" s="26">
        <v>6903.19</v>
      </c>
    </row>
    <row r="10" spans="2:7" ht="15.75">
      <c r="B10" s="74"/>
      <c r="C10" s="24" t="s">
        <v>69</v>
      </c>
      <c r="D10" s="24">
        <v>70</v>
      </c>
      <c r="E10" s="26">
        <v>7162.31</v>
      </c>
      <c r="F10" s="24">
        <v>7</v>
      </c>
      <c r="G10" s="26">
        <v>6979.87</v>
      </c>
    </row>
    <row r="11" spans="2:7" ht="15.75">
      <c r="B11" s="24" t="s">
        <v>66</v>
      </c>
      <c r="C11" s="24" t="s">
        <v>67</v>
      </c>
      <c r="D11" s="24">
        <v>53</v>
      </c>
      <c r="E11" s="26">
        <v>5251.97</v>
      </c>
      <c r="F11" s="24">
        <v>8</v>
      </c>
      <c r="G11" s="26">
        <v>7889.36</v>
      </c>
    </row>
    <row r="12" spans="2:7" ht="15.75">
      <c r="B12" s="24" t="s">
        <v>45</v>
      </c>
      <c r="C12" s="24" t="s">
        <v>7</v>
      </c>
      <c r="D12" s="24">
        <v>33</v>
      </c>
      <c r="E12" s="26">
        <v>3505.33</v>
      </c>
      <c r="F12" s="24">
        <v>12</v>
      </c>
      <c r="G12" s="26">
        <v>12820.21</v>
      </c>
    </row>
    <row r="13" spans="2:7" ht="15.75">
      <c r="B13" s="24" t="s">
        <v>29</v>
      </c>
      <c r="C13" s="24" t="s">
        <v>30</v>
      </c>
      <c r="D13" s="24">
        <v>196</v>
      </c>
      <c r="E13" s="26">
        <v>19855.9</v>
      </c>
      <c r="F13" s="24">
        <v>54</v>
      </c>
      <c r="G13" s="26">
        <v>55882.94</v>
      </c>
    </row>
    <row r="14" spans="2:7" ht="15.75">
      <c r="B14" s="24"/>
      <c r="C14" s="24" t="s">
        <v>31</v>
      </c>
      <c r="D14" s="24">
        <v>10</v>
      </c>
      <c r="E14" s="26">
        <v>970.48</v>
      </c>
      <c r="F14" s="24">
        <v>2</v>
      </c>
      <c r="G14" s="26">
        <v>1972.34</v>
      </c>
    </row>
    <row r="15" spans="2:7" ht="15.75">
      <c r="B15" s="24"/>
      <c r="C15" s="24" t="s">
        <v>32</v>
      </c>
      <c r="D15" s="24">
        <v>4</v>
      </c>
      <c r="E15" s="26">
        <v>422</v>
      </c>
      <c r="F15" s="24">
        <v>2</v>
      </c>
      <c r="G15" s="26">
        <v>1972.34</v>
      </c>
    </row>
    <row r="16" spans="2:7" ht="15.75">
      <c r="B16" s="24" t="s">
        <v>8</v>
      </c>
      <c r="C16" s="24" t="s">
        <v>9</v>
      </c>
      <c r="D16" s="24">
        <v>145</v>
      </c>
      <c r="E16" s="26">
        <v>14964.86</v>
      </c>
      <c r="F16" s="24">
        <v>36</v>
      </c>
      <c r="G16" s="26">
        <v>38460.63</v>
      </c>
    </row>
    <row r="17" spans="2:7" ht="15.75">
      <c r="B17" s="24"/>
      <c r="C17" s="24" t="s">
        <v>10</v>
      </c>
      <c r="D17" s="24">
        <v>76</v>
      </c>
      <c r="E17" s="26">
        <v>7864.74</v>
      </c>
      <c r="F17" s="24">
        <v>1</v>
      </c>
      <c r="G17" s="26">
        <v>1972.34</v>
      </c>
    </row>
    <row r="18" spans="2:7" ht="15.75">
      <c r="B18" s="24" t="s">
        <v>11</v>
      </c>
      <c r="C18" s="24" t="s">
        <v>12</v>
      </c>
      <c r="D18" s="24">
        <v>55</v>
      </c>
      <c r="E18" s="26">
        <v>7260.85</v>
      </c>
      <c r="F18" s="24">
        <v>23</v>
      </c>
      <c r="G18" s="26">
        <v>28540.14</v>
      </c>
    </row>
    <row r="19" spans="2:7" ht="15.75">
      <c r="B19" s="24"/>
      <c r="C19" s="24" t="s">
        <v>13</v>
      </c>
      <c r="D19" s="24">
        <v>39</v>
      </c>
      <c r="E19" s="26">
        <v>3746.84</v>
      </c>
      <c r="F19" s="24">
        <v>17</v>
      </c>
      <c r="G19" s="26">
        <v>17751.06</v>
      </c>
    </row>
    <row r="20" spans="2:7" ht="15.75">
      <c r="B20" s="24"/>
      <c r="C20" s="24" t="s">
        <v>14</v>
      </c>
      <c r="D20" s="24">
        <v>46</v>
      </c>
      <c r="E20" s="26">
        <v>4844.82</v>
      </c>
      <c r="F20" s="24">
        <v>18</v>
      </c>
      <c r="G20" s="26">
        <v>19723.4</v>
      </c>
    </row>
    <row r="21" spans="2:7" ht="15.75">
      <c r="B21" s="24" t="s">
        <v>15</v>
      </c>
      <c r="C21" s="24" t="s">
        <v>16</v>
      </c>
      <c r="D21" s="24">
        <v>45</v>
      </c>
      <c r="E21" s="26">
        <v>4301.56</v>
      </c>
      <c r="F21" s="24">
        <v>23</v>
      </c>
      <c r="G21" s="26">
        <v>24654.25</v>
      </c>
    </row>
    <row r="22" spans="2:7" ht="15.75">
      <c r="B22" s="24" t="s">
        <v>17</v>
      </c>
      <c r="C22" s="24" t="s">
        <v>18</v>
      </c>
      <c r="D22" s="24">
        <v>123</v>
      </c>
      <c r="E22" s="26">
        <v>12211.21</v>
      </c>
      <c r="F22" s="24">
        <v>14</v>
      </c>
      <c r="G22" s="26">
        <v>13915.95</v>
      </c>
    </row>
    <row r="23" spans="2:7" ht="15.75">
      <c r="B23" s="24"/>
      <c r="C23" s="24" t="s">
        <v>26</v>
      </c>
      <c r="D23" s="24">
        <v>18</v>
      </c>
      <c r="E23" s="26">
        <v>1800.31</v>
      </c>
      <c r="F23" s="24">
        <v>4</v>
      </c>
      <c r="G23" s="26">
        <v>4930.85</v>
      </c>
    </row>
    <row r="24" spans="2:7" ht="15.75">
      <c r="B24" s="24"/>
      <c r="C24" s="24" t="s">
        <v>47</v>
      </c>
      <c r="D24" s="24">
        <v>19</v>
      </c>
      <c r="E24" s="26">
        <v>1838.08</v>
      </c>
      <c r="F24" s="24">
        <v>2</v>
      </c>
      <c r="G24" s="26">
        <v>1972.34</v>
      </c>
    </row>
    <row r="25" spans="2:7" ht="15.75">
      <c r="B25" s="24" t="s">
        <v>19</v>
      </c>
      <c r="C25" s="24" t="s">
        <v>20</v>
      </c>
      <c r="D25" s="24">
        <v>75</v>
      </c>
      <c r="E25" s="26">
        <v>7538.72</v>
      </c>
      <c r="F25" s="24">
        <v>6</v>
      </c>
      <c r="G25" s="26">
        <v>6026.59</v>
      </c>
    </row>
    <row r="26" spans="2:7" ht="15.75">
      <c r="B26" s="24"/>
      <c r="C26" s="24" t="s">
        <v>48</v>
      </c>
      <c r="D26" s="24">
        <v>24</v>
      </c>
      <c r="E26" s="26">
        <v>2397.56</v>
      </c>
      <c r="F26" s="24">
        <v>5</v>
      </c>
      <c r="G26" s="26">
        <v>5040.42</v>
      </c>
    </row>
    <row r="27" spans="2:7" ht="15.75">
      <c r="B27" s="24" t="s">
        <v>35</v>
      </c>
      <c r="C27" s="24" t="s">
        <v>33</v>
      </c>
      <c r="D27" s="24">
        <v>172</v>
      </c>
      <c r="E27" s="26">
        <v>18189.46</v>
      </c>
      <c r="F27" s="24">
        <v>41</v>
      </c>
      <c r="G27" s="26">
        <v>40761.68</v>
      </c>
    </row>
    <row r="28" spans="2:7" ht="15.75">
      <c r="B28" s="24" t="s">
        <v>21</v>
      </c>
      <c r="C28" s="24" t="s">
        <v>22</v>
      </c>
      <c r="D28" s="24">
        <v>160</v>
      </c>
      <c r="E28" s="26">
        <v>16058.11</v>
      </c>
      <c r="F28" s="24">
        <v>34</v>
      </c>
      <c r="G28" s="26">
        <v>33529.78</v>
      </c>
    </row>
    <row r="29" spans="2:7" ht="15.75">
      <c r="B29" s="24" t="s">
        <v>65</v>
      </c>
      <c r="C29" s="24" t="s">
        <v>70</v>
      </c>
      <c r="D29" s="24">
        <v>11</v>
      </c>
      <c r="E29" s="26">
        <v>1058.4</v>
      </c>
      <c r="F29" s="24">
        <v>2</v>
      </c>
      <c r="G29" s="24">
        <v>1972.34</v>
      </c>
    </row>
    <row r="30" spans="2:7" ht="15.75">
      <c r="B30" s="24"/>
      <c r="C30" s="27" t="s">
        <v>71</v>
      </c>
      <c r="D30" s="24">
        <v>24</v>
      </c>
      <c r="E30" s="26">
        <v>2482.08</v>
      </c>
      <c r="F30" s="24">
        <v>4</v>
      </c>
      <c r="G30" s="26">
        <v>3944.68</v>
      </c>
    </row>
    <row r="31" spans="2:7" ht="15.75">
      <c r="B31" s="24" t="s">
        <v>23</v>
      </c>
      <c r="C31" s="24" t="s">
        <v>24</v>
      </c>
      <c r="D31" s="24">
        <v>63</v>
      </c>
      <c r="E31" s="26">
        <v>6129.89</v>
      </c>
      <c r="F31" s="24">
        <v>15</v>
      </c>
      <c r="G31" s="26">
        <v>14902.12</v>
      </c>
    </row>
    <row r="32" spans="2:7" ht="15.75" customHeight="1">
      <c r="B32" s="24"/>
      <c r="C32" s="24" t="s">
        <v>34</v>
      </c>
      <c r="D32" s="24">
        <v>10</v>
      </c>
      <c r="E32" s="26">
        <v>901.85</v>
      </c>
      <c r="F32" s="24">
        <v>7</v>
      </c>
      <c r="G32" s="24">
        <v>6903.19</v>
      </c>
    </row>
    <row r="33" spans="2:7" ht="15.75">
      <c r="B33" s="63" t="s">
        <v>25</v>
      </c>
      <c r="C33" s="63"/>
      <c r="D33" s="75">
        <f>SUM(D8:D32)</f>
        <v>1998</v>
      </c>
      <c r="E33" s="76">
        <f>SUM(E8:E32)</f>
        <v>204560.54999999996</v>
      </c>
      <c r="F33" s="75">
        <f>SUM(F8:F32)</f>
        <v>505</v>
      </c>
      <c r="G33" s="76">
        <f>SUM(G8:G32)</f>
        <v>536538.0800000001</v>
      </c>
    </row>
    <row r="34" spans="4:7" ht="15.75">
      <c r="D34" s="3"/>
      <c r="E34" s="3"/>
      <c r="F34" s="3"/>
      <c r="G34" s="3"/>
    </row>
    <row r="35" spans="4:7" ht="15.75">
      <c r="D35" s="3"/>
      <c r="E35" s="5"/>
      <c r="F35" s="3"/>
      <c r="G35" s="6"/>
    </row>
    <row r="36" spans="4:8" ht="15.75">
      <c r="D36" s="3"/>
      <c r="E36" s="3"/>
      <c r="F36" s="3"/>
      <c r="G36" s="3"/>
      <c r="H36" s="4"/>
    </row>
    <row r="37" ht="15.75">
      <c r="C37" s="2"/>
    </row>
  </sheetData>
  <sheetProtection/>
  <mergeCells count="5">
    <mergeCell ref="B2:G2"/>
    <mergeCell ref="B5:C7"/>
    <mergeCell ref="D5:E6"/>
    <mergeCell ref="B33:C33"/>
    <mergeCell ref="F5:G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O12" sqref="O12"/>
    </sheetView>
  </sheetViews>
  <sheetFormatPr defaultColWidth="8.796875" defaultRowHeight="15"/>
  <cols>
    <col min="1" max="1" width="9.69921875" style="0" bestFit="1" customWidth="1"/>
    <col min="2" max="2" width="12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8" width="9.398437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  <col min="15" max="15" width="14.3984375" style="0" customWidth="1"/>
    <col min="16" max="17" width="11.3984375" style="0" customWidth="1"/>
  </cols>
  <sheetData>
    <row r="1" ht="38.25" customHeight="1"/>
    <row r="2" spans="1:12" ht="40.5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8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7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3.5" customHeight="1">
      <c r="A5" s="21" t="s">
        <v>76</v>
      </c>
      <c r="B5" s="21"/>
      <c r="C5" s="77" t="s">
        <v>73</v>
      </c>
      <c r="D5" s="77"/>
      <c r="E5" s="70" t="s">
        <v>77</v>
      </c>
      <c r="F5" s="71"/>
      <c r="G5" s="70" t="s">
        <v>78</v>
      </c>
      <c r="H5" s="71"/>
      <c r="I5" s="70" t="s">
        <v>82</v>
      </c>
      <c r="J5" s="71"/>
      <c r="K5" s="70" t="s">
        <v>74</v>
      </c>
      <c r="L5" s="71"/>
    </row>
    <row r="6" spans="1:12" ht="56.25" customHeight="1">
      <c r="A6" s="21"/>
      <c r="B6" s="21"/>
      <c r="C6" s="77"/>
      <c r="D6" s="77"/>
      <c r="E6" s="72"/>
      <c r="F6" s="73"/>
      <c r="G6" s="72"/>
      <c r="H6" s="73"/>
      <c r="I6" s="72"/>
      <c r="J6" s="73"/>
      <c r="K6" s="72"/>
      <c r="L6" s="73"/>
    </row>
    <row r="7" spans="1:12" ht="17.25" customHeight="1">
      <c r="A7" s="21"/>
      <c r="B7" s="21"/>
      <c r="C7" s="78" t="s">
        <v>4</v>
      </c>
      <c r="D7" s="78" t="s">
        <v>2</v>
      </c>
      <c r="E7" s="22" t="s">
        <v>4</v>
      </c>
      <c r="F7" s="22" t="s">
        <v>2</v>
      </c>
      <c r="G7" s="22" t="s">
        <v>4</v>
      </c>
      <c r="H7" s="22" t="s">
        <v>2</v>
      </c>
      <c r="I7" s="22" t="s">
        <v>4</v>
      </c>
      <c r="J7" s="22" t="s">
        <v>2</v>
      </c>
      <c r="K7" s="22" t="s">
        <v>4</v>
      </c>
      <c r="L7" s="22" t="s">
        <v>2</v>
      </c>
    </row>
    <row r="8" spans="1:12" ht="15.75">
      <c r="A8" s="24" t="s">
        <v>5</v>
      </c>
      <c r="B8" s="24" t="s">
        <v>6</v>
      </c>
      <c r="C8" s="25">
        <v>0</v>
      </c>
      <c r="D8" s="79">
        <v>0</v>
      </c>
      <c r="E8" s="24">
        <v>35</v>
      </c>
      <c r="F8" s="26">
        <v>9693.7</v>
      </c>
      <c r="G8" s="13">
        <v>35</v>
      </c>
      <c r="H8" s="14">
        <v>2474.56</v>
      </c>
      <c r="I8" s="24">
        <v>2362</v>
      </c>
      <c r="J8" s="26">
        <v>504921.29</v>
      </c>
      <c r="K8" s="24">
        <v>866</v>
      </c>
      <c r="L8" s="26">
        <v>241151.04</v>
      </c>
    </row>
    <row r="9" spans="1:12" ht="15.75">
      <c r="A9" s="24"/>
      <c r="B9" s="24" t="s">
        <v>68</v>
      </c>
      <c r="C9" s="25">
        <v>0</v>
      </c>
      <c r="D9" s="79">
        <v>0</v>
      </c>
      <c r="E9" s="24">
        <v>5</v>
      </c>
      <c r="F9" s="26">
        <v>1321</v>
      </c>
      <c r="G9" s="13">
        <v>5</v>
      </c>
      <c r="H9" s="14">
        <v>340.65</v>
      </c>
      <c r="I9" s="24">
        <v>338</v>
      </c>
      <c r="J9" s="26">
        <v>69160.26</v>
      </c>
      <c r="K9" s="24">
        <v>69</v>
      </c>
      <c r="L9" s="26">
        <v>18807.72</v>
      </c>
    </row>
    <row r="10" spans="1:12" ht="15.75">
      <c r="A10" s="24"/>
      <c r="B10" s="24" t="s">
        <v>69</v>
      </c>
      <c r="C10" s="25">
        <v>0</v>
      </c>
      <c r="D10" s="79">
        <v>0</v>
      </c>
      <c r="E10" s="24">
        <v>2</v>
      </c>
      <c r="F10" s="26">
        <v>528</v>
      </c>
      <c r="G10" s="13">
        <v>2</v>
      </c>
      <c r="H10" s="14">
        <v>136.16</v>
      </c>
      <c r="I10" s="24">
        <v>573</v>
      </c>
      <c r="J10" s="26">
        <v>111888</v>
      </c>
      <c r="K10" s="24">
        <v>86</v>
      </c>
      <c r="L10" s="26">
        <v>23702.88</v>
      </c>
    </row>
    <row r="11" spans="1:12" ht="15.75">
      <c r="A11" s="24" t="s">
        <v>66</v>
      </c>
      <c r="B11" s="24" t="s">
        <v>67</v>
      </c>
      <c r="C11" s="25">
        <v>0</v>
      </c>
      <c r="D11" s="79">
        <v>0</v>
      </c>
      <c r="E11" s="24">
        <v>4</v>
      </c>
      <c r="F11" s="26">
        <v>979.35</v>
      </c>
      <c r="G11" s="13">
        <v>4</v>
      </c>
      <c r="H11" s="14">
        <v>252.54</v>
      </c>
      <c r="I11" s="24">
        <v>402</v>
      </c>
      <c r="J11" s="26">
        <v>86469.68</v>
      </c>
      <c r="K11" s="24">
        <v>86</v>
      </c>
      <c r="L11" s="26">
        <v>23702.88</v>
      </c>
    </row>
    <row r="12" spans="1:12" ht="15.75">
      <c r="A12" s="24" t="s">
        <v>45</v>
      </c>
      <c r="B12" s="24" t="s">
        <v>7</v>
      </c>
      <c r="C12" s="25">
        <v>0</v>
      </c>
      <c r="D12" s="79">
        <v>0</v>
      </c>
      <c r="E12" s="24">
        <v>1</v>
      </c>
      <c r="F12" s="26">
        <v>336</v>
      </c>
      <c r="G12" s="13">
        <v>1</v>
      </c>
      <c r="H12" s="14">
        <v>86.64</v>
      </c>
      <c r="I12" s="24">
        <v>218</v>
      </c>
      <c r="J12" s="26">
        <v>57469.94</v>
      </c>
      <c r="K12" s="24">
        <v>88</v>
      </c>
      <c r="L12" s="26">
        <v>23960.52</v>
      </c>
    </row>
    <row r="13" spans="1:12" ht="15.75">
      <c r="A13" s="24" t="s">
        <v>29</v>
      </c>
      <c r="B13" s="24" t="s">
        <v>30</v>
      </c>
      <c r="C13" s="25">
        <v>0</v>
      </c>
      <c r="D13" s="79">
        <v>0</v>
      </c>
      <c r="E13" s="24">
        <v>10</v>
      </c>
      <c r="F13" s="26">
        <v>2428</v>
      </c>
      <c r="G13" s="13">
        <v>10</v>
      </c>
      <c r="H13" s="14">
        <v>626.12</v>
      </c>
      <c r="I13" s="24">
        <v>1415</v>
      </c>
      <c r="J13" s="26">
        <v>298388.12</v>
      </c>
      <c r="K13" s="24">
        <v>326</v>
      </c>
      <c r="L13" s="26">
        <v>89916.36</v>
      </c>
    </row>
    <row r="14" spans="1:12" ht="15.75">
      <c r="A14" s="24"/>
      <c r="B14" s="24" t="s">
        <v>31</v>
      </c>
      <c r="C14" s="25">
        <v>0</v>
      </c>
      <c r="D14" s="79">
        <v>0</v>
      </c>
      <c r="E14" s="24">
        <v>0</v>
      </c>
      <c r="F14" s="80">
        <v>0</v>
      </c>
      <c r="G14" s="13">
        <v>0</v>
      </c>
      <c r="H14" s="15">
        <v>0</v>
      </c>
      <c r="I14" s="24">
        <v>54</v>
      </c>
      <c r="J14" s="26">
        <v>12240</v>
      </c>
      <c r="K14" s="24">
        <v>10</v>
      </c>
      <c r="L14" s="26">
        <v>2576.4</v>
      </c>
    </row>
    <row r="15" spans="1:12" ht="15.75">
      <c r="A15" s="24"/>
      <c r="B15" s="24" t="s">
        <v>32</v>
      </c>
      <c r="C15" s="25">
        <v>0</v>
      </c>
      <c r="D15" s="79">
        <v>0</v>
      </c>
      <c r="E15" s="24">
        <v>0</v>
      </c>
      <c r="F15" s="80">
        <v>0</v>
      </c>
      <c r="G15" s="13">
        <v>0</v>
      </c>
      <c r="H15" s="15">
        <v>0</v>
      </c>
      <c r="I15" s="24">
        <v>54</v>
      </c>
      <c r="J15" s="26">
        <v>12384</v>
      </c>
      <c r="K15" s="24">
        <v>6</v>
      </c>
      <c r="L15" s="26">
        <v>1545.84</v>
      </c>
    </row>
    <row r="16" spans="1:12" ht="15.75">
      <c r="A16" s="24" t="s">
        <v>8</v>
      </c>
      <c r="B16" s="24" t="s">
        <v>9</v>
      </c>
      <c r="C16" s="25">
        <v>0</v>
      </c>
      <c r="D16" s="79">
        <v>0</v>
      </c>
      <c r="E16" s="24">
        <v>5</v>
      </c>
      <c r="F16" s="26">
        <v>1252.52</v>
      </c>
      <c r="G16" s="13">
        <v>5</v>
      </c>
      <c r="H16" s="14">
        <v>321.38</v>
      </c>
      <c r="I16" s="24">
        <v>466</v>
      </c>
      <c r="J16" s="26">
        <v>103344</v>
      </c>
      <c r="K16" s="24">
        <v>203</v>
      </c>
      <c r="L16" s="26">
        <v>57711.36</v>
      </c>
    </row>
    <row r="17" spans="1:12" ht="15.75">
      <c r="A17" s="24"/>
      <c r="B17" s="24" t="s">
        <v>10</v>
      </c>
      <c r="C17" s="25">
        <v>0</v>
      </c>
      <c r="D17" s="79">
        <v>0</v>
      </c>
      <c r="E17" s="24">
        <v>1</v>
      </c>
      <c r="F17" s="26">
        <v>193</v>
      </c>
      <c r="G17" s="13">
        <v>2</v>
      </c>
      <c r="H17" s="14">
        <v>99.54</v>
      </c>
      <c r="I17" s="24">
        <v>270</v>
      </c>
      <c r="J17" s="26">
        <v>59730.58</v>
      </c>
      <c r="K17" s="24">
        <v>97</v>
      </c>
      <c r="L17" s="26">
        <v>27558.89</v>
      </c>
    </row>
    <row r="18" spans="1:12" ht="15.75">
      <c r="A18" s="24" t="s">
        <v>11</v>
      </c>
      <c r="B18" s="24" t="s">
        <v>12</v>
      </c>
      <c r="C18" s="25">
        <v>0</v>
      </c>
      <c r="D18" s="79">
        <v>0</v>
      </c>
      <c r="E18" s="24">
        <v>5</v>
      </c>
      <c r="F18" s="26">
        <v>1322</v>
      </c>
      <c r="G18" s="13">
        <v>5</v>
      </c>
      <c r="H18" s="14">
        <v>340.9</v>
      </c>
      <c r="I18" s="24">
        <v>213</v>
      </c>
      <c r="J18" s="26">
        <v>53040</v>
      </c>
      <c r="K18" s="24">
        <v>70</v>
      </c>
      <c r="L18" s="26">
        <v>19580.64</v>
      </c>
    </row>
    <row r="19" spans="1:12" ht="15.75">
      <c r="A19" s="24"/>
      <c r="B19" s="24" t="s">
        <v>13</v>
      </c>
      <c r="C19" s="25">
        <v>0</v>
      </c>
      <c r="D19" s="79">
        <v>0</v>
      </c>
      <c r="E19" s="24">
        <v>5</v>
      </c>
      <c r="F19" s="26">
        <v>1249</v>
      </c>
      <c r="G19" s="13">
        <v>5</v>
      </c>
      <c r="H19" s="14">
        <v>322.09</v>
      </c>
      <c r="I19" s="24">
        <v>87</v>
      </c>
      <c r="J19" s="26">
        <v>22464</v>
      </c>
      <c r="K19" s="24">
        <v>40</v>
      </c>
      <c r="L19" s="26">
        <v>11593.8</v>
      </c>
    </row>
    <row r="20" spans="1:12" ht="15.75">
      <c r="A20" s="24"/>
      <c r="B20" s="24" t="s">
        <v>14</v>
      </c>
      <c r="C20" s="25">
        <v>0</v>
      </c>
      <c r="D20" s="79">
        <v>0</v>
      </c>
      <c r="E20" s="24">
        <v>3</v>
      </c>
      <c r="F20" s="26">
        <v>936</v>
      </c>
      <c r="G20" s="13">
        <v>3</v>
      </c>
      <c r="H20" s="14">
        <v>241.36</v>
      </c>
      <c r="I20" s="24">
        <v>135</v>
      </c>
      <c r="J20" s="26">
        <v>37008</v>
      </c>
      <c r="K20" s="24">
        <v>88</v>
      </c>
      <c r="L20" s="26">
        <v>25248.72</v>
      </c>
    </row>
    <row r="21" spans="1:12" ht="15.75">
      <c r="A21" s="24" t="s">
        <v>15</v>
      </c>
      <c r="B21" s="24" t="s">
        <v>16</v>
      </c>
      <c r="C21" s="25">
        <v>0</v>
      </c>
      <c r="D21" s="79">
        <v>0</v>
      </c>
      <c r="E21" s="24">
        <v>4</v>
      </c>
      <c r="F21" s="26">
        <v>1057</v>
      </c>
      <c r="G21" s="13">
        <v>4</v>
      </c>
      <c r="H21" s="14">
        <v>272.57</v>
      </c>
      <c r="I21" s="24">
        <v>247</v>
      </c>
      <c r="J21" s="26">
        <v>65280</v>
      </c>
      <c r="K21" s="24">
        <v>124</v>
      </c>
      <c r="L21" s="26">
        <v>32720.28</v>
      </c>
    </row>
    <row r="22" spans="1:12" ht="15.75">
      <c r="A22" s="24" t="s">
        <v>17</v>
      </c>
      <c r="B22" s="24" t="s">
        <v>18</v>
      </c>
      <c r="C22" s="25">
        <v>0</v>
      </c>
      <c r="D22" s="79">
        <v>0</v>
      </c>
      <c r="E22" s="24">
        <v>6</v>
      </c>
      <c r="F22" s="26">
        <v>1268.81</v>
      </c>
      <c r="G22" s="13">
        <v>6</v>
      </c>
      <c r="H22" s="14">
        <v>327.2</v>
      </c>
      <c r="I22" s="24">
        <v>683</v>
      </c>
      <c r="J22" s="26">
        <v>143424</v>
      </c>
      <c r="K22" s="24">
        <v>109</v>
      </c>
      <c r="L22" s="26">
        <v>30143.88</v>
      </c>
    </row>
    <row r="23" spans="1:12" ht="15.75">
      <c r="A23" s="24"/>
      <c r="B23" s="24" t="s">
        <v>26</v>
      </c>
      <c r="C23" s="25">
        <v>0</v>
      </c>
      <c r="D23" s="79">
        <v>0</v>
      </c>
      <c r="E23" s="24">
        <v>1</v>
      </c>
      <c r="F23" s="26">
        <v>264</v>
      </c>
      <c r="G23" s="13">
        <v>1</v>
      </c>
      <c r="H23" s="14">
        <v>68.08</v>
      </c>
      <c r="I23" s="24">
        <v>102</v>
      </c>
      <c r="J23" s="26">
        <v>20160</v>
      </c>
      <c r="K23" s="24">
        <v>17</v>
      </c>
      <c r="L23" s="26">
        <v>4895.16</v>
      </c>
    </row>
    <row r="24" spans="1:12" ht="15.75">
      <c r="A24" s="24"/>
      <c r="B24" s="24" t="s">
        <v>47</v>
      </c>
      <c r="C24" s="25">
        <v>0</v>
      </c>
      <c r="D24" s="79">
        <v>0</v>
      </c>
      <c r="E24" s="24">
        <v>1</v>
      </c>
      <c r="F24" s="26">
        <v>336</v>
      </c>
      <c r="G24" s="13">
        <v>1</v>
      </c>
      <c r="H24" s="14">
        <v>86.64</v>
      </c>
      <c r="I24" s="24">
        <v>163</v>
      </c>
      <c r="J24" s="26">
        <v>31872</v>
      </c>
      <c r="K24" s="24">
        <v>22</v>
      </c>
      <c r="L24" s="26">
        <v>5925.72</v>
      </c>
    </row>
    <row r="25" spans="1:12" ht="15.75">
      <c r="A25" s="24" t="s">
        <v>19</v>
      </c>
      <c r="B25" s="24" t="s">
        <v>20</v>
      </c>
      <c r="C25" s="25">
        <v>0</v>
      </c>
      <c r="D25" s="79">
        <v>0</v>
      </c>
      <c r="E25" s="24">
        <v>0</v>
      </c>
      <c r="F25" s="80">
        <v>0</v>
      </c>
      <c r="G25" s="13">
        <v>0</v>
      </c>
      <c r="H25" s="15">
        <v>0</v>
      </c>
      <c r="I25" s="24">
        <v>273</v>
      </c>
      <c r="J25" s="26">
        <v>55632</v>
      </c>
      <c r="K25" s="24">
        <v>64</v>
      </c>
      <c r="L25" s="26">
        <v>17777.16</v>
      </c>
    </row>
    <row r="26" spans="1:12" ht="15.75">
      <c r="A26" s="24"/>
      <c r="B26" s="24" t="s">
        <v>48</v>
      </c>
      <c r="C26" s="25">
        <v>0</v>
      </c>
      <c r="D26" s="79">
        <v>0</v>
      </c>
      <c r="E26" s="24">
        <v>0</v>
      </c>
      <c r="F26" s="80">
        <v>0</v>
      </c>
      <c r="G26" s="13">
        <v>0</v>
      </c>
      <c r="H26" s="15">
        <v>0</v>
      </c>
      <c r="I26" s="24">
        <v>84</v>
      </c>
      <c r="J26" s="26">
        <v>16704</v>
      </c>
      <c r="K26" s="24">
        <v>27</v>
      </c>
      <c r="L26" s="26">
        <v>7213.92</v>
      </c>
    </row>
    <row r="27" spans="1:12" ht="15.75">
      <c r="A27" s="58" t="s">
        <v>35</v>
      </c>
      <c r="B27" s="58" t="s">
        <v>33</v>
      </c>
      <c r="C27" s="25">
        <v>0</v>
      </c>
      <c r="D27" s="79">
        <v>0</v>
      </c>
      <c r="E27" s="24">
        <v>2</v>
      </c>
      <c r="F27" s="26">
        <v>386</v>
      </c>
      <c r="G27" s="13">
        <v>2</v>
      </c>
      <c r="H27" s="14">
        <v>99.54</v>
      </c>
      <c r="I27" s="24">
        <v>789</v>
      </c>
      <c r="J27" s="26">
        <v>165081.29</v>
      </c>
      <c r="K27" s="24">
        <v>169</v>
      </c>
      <c r="L27" s="26">
        <v>47405.76</v>
      </c>
    </row>
    <row r="28" spans="1:12" ht="15.75">
      <c r="A28" s="24" t="s">
        <v>21</v>
      </c>
      <c r="B28" s="24" t="s">
        <v>22</v>
      </c>
      <c r="C28" s="25">
        <v>0</v>
      </c>
      <c r="D28" s="79">
        <v>0</v>
      </c>
      <c r="E28" s="24">
        <v>5</v>
      </c>
      <c r="F28" s="26">
        <v>1107</v>
      </c>
      <c r="G28" s="13">
        <v>5</v>
      </c>
      <c r="H28" s="14">
        <v>285.47</v>
      </c>
      <c r="I28" s="24">
        <v>1638</v>
      </c>
      <c r="J28" s="26">
        <v>340837.16</v>
      </c>
      <c r="K28" s="24">
        <v>273</v>
      </c>
      <c r="L28" s="26">
        <v>82154.94</v>
      </c>
    </row>
    <row r="29" spans="1:12" ht="15.75">
      <c r="A29" s="24" t="s">
        <v>65</v>
      </c>
      <c r="B29" s="24" t="s">
        <v>70</v>
      </c>
      <c r="C29" s="25">
        <v>0</v>
      </c>
      <c r="D29" s="79">
        <v>0</v>
      </c>
      <c r="E29" s="24">
        <v>3</v>
      </c>
      <c r="F29" s="26">
        <v>792</v>
      </c>
      <c r="G29" s="13">
        <v>3</v>
      </c>
      <c r="H29" s="14">
        <v>204.24</v>
      </c>
      <c r="I29" s="24">
        <v>248</v>
      </c>
      <c r="J29" s="26">
        <v>51504</v>
      </c>
      <c r="K29" s="24">
        <v>51</v>
      </c>
      <c r="L29" s="26">
        <v>13397.28</v>
      </c>
    </row>
    <row r="30" spans="1:12" ht="15.75">
      <c r="A30" s="24"/>
      <c r="B30" s="27" t="s">
        <v>71</v>
      </c>
      <c r="C30" s="25">
        <v>0</v>
      </c>
      <c r="D30" s="79">
        <v>0</v>
      </c>
      <c r="E30" s="24">
        <v>1</v>
      </c>
      <c r="F30" s="26">
        <v>193</v>
      </c>
      <c r="G30" s="13">
        <v>1</v>
      </c>
      <c r="H30" s="14">
        <v>49.77</v>
      </c>
      <c r="I30" s="24">
        <v>171</v>
      </c>
      <c r="J30" s="26">
        <v>36044.9</v>
      </c>
      <c r="K30" s="24">
        <v>39</v>
      </c>
      <c r="L30" s="26">
        <v>10047.96</v>
      </c>
    </row>
    <row r="31" spans="1:12" ht="15.75">
      <c r="A31" s="24" t="s">
        <v>23</v>
      </c>
      <c r="B31" s="24" t="s">
        <v>24</v>
      </c>
      <c r="C31" s="25">
        <v>0</v>
      </c>
      <c r="D31" s="79">
        <v>0</v>
      </c>
      <c r="E31" s="24">
        <v>1</v>
      </c>
      <c r="F31" s="26">
        <v>336</v>
      </c>
      <c r="G31" s="13">
        <v>1</v>
      </c>
      <c r="H31" s="14">
        <v>86.64</v>
      </c>
      <c r="I31" s="24">
        <v>486</v>
      </c>
      <c r="J31" s="26">
        <v>98906.32</v>
      </c>
      <c r="K31" s="24">
        <v>120</v>
      </c>
      <c r="L31" s="26">
        <v>31947.36</v>
      </c>
    </row>
    <row r="32" spans="1:12" ht="15.75" customHeight="1">
      <c r="A32" s="24"/>
      <c r="B32" s="24" t="s">
        <v>34</v>
      </c>
      <c r="C32" s="25">
        <v>0</v>
      </c>
      <c r="D32" s="79">
        <v>0</v>
      </c>
      <c r="E32" s="24">
        <v>0</v>
      </c>
      <c r="F32" s="80">
        <v>0</v>
      </c>
      <c r="G32" s="13">
        <v>0</v>
      </c>
      <c r="H32" s="15">
        <v>0</v>
      </c>
      <c r="I32" s="24">
        <v>50</v>
      </c>
      <c r="J32" s="26">
        <v>12624</v>
      </c>
      <c r="K32" s="24">
        <v>12</v>
      </c>
      <c r="L32" s="26">
        <v>3349.32</v>
      </c>
    </row>
    <row r="33" spans="1:12" ht="15.75">
      <c r="A33" s="63" t="s">
        <v>25</v>
      </c>
      <c r="B33" s="63"/>
      <c r="C33" s="81">
        <f aca="true" t="shared" si="0" ref="C33:L33">SUM(C8:C32)</f>
        <v>0</v>
      </c>
      <c r="D33" s="82">
        <f t="shared" si="0"/>
        <v>0</v>
      </c>
      <c r="E33" s="75">
        <f>SUM(E8:E32)</f>
        <v>100</v>
      </c>
      <c r="F33" s="76">
        <f>SUM(F8:F32)</f>
        <v>25978.38</v>
      </c>
      <c r="G33" s="75">
        <f t="shared" si="0"/>
        <v>101</v>
      </c>
      <c r="H33" s="76">
        <f t="shared" si="0"/>
        <v>6722.089999999999</v>
      </c>
      <c r="I33" s="75">
        <f>SUM(I8:I32)</f>
        <v>11521</v>
      </c>
      <c r="J33" s="76">
        <f>SUM(J8:J32)</f>
        <v>2466577.54</v>
      </c>
      <c r="K33" s="75">
        <f t="shared" si="0"/>
        <v>3062</v>
      </c>
      <c r="L33" s="76">
        <f t="shared" si="0"/>
        <v>854035.79</v>
      </c>
    </row>
    <row r="34" spans="3:12" ht="15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ht="15.75">
      <c r="C35" s="3"/>
      <c r="D35" s="5"/>
      <c r="E35" s="5"/>
      <c r="F35" s="5"/>
      <c r="G35" s="3"/>
      <c r="H35" s="3"/>
      <c r="I35" s="3"/>
      <c r="J35" s="3"/>
      <c r="K35" s="3"/>
      <c r="L35" s="3"/>
    </row>
    <row r="36" spans="3:12" ht="15.75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5.75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5.75">
      <c r="B38" s="2"/>
    </row>
    <row r="41" spans="8:12" ht="15.75">
      <c r="H41" s="7"/>
      <c r="I41" s="7"/>
      <c r="J41" s="7"/>
      <c r="K41" s="7"/>
      <c r="L41" s="7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.5905511811023623" right="0" top="0" bottom="0" header="0.5118110236220472" footer="0.5118110236220472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20">
      <selection activeCell="E36" sqref="E36"/>
    </sheetView>
  </sheetViews>
  <sheetFormatPr defaultColWidth="8.796875" defaultRowHeight="15"/>
  <cols>
    <col min="1" max="1" width="5.5" style="0" customWidth="1"/>
    <col min="2" max="2" width="18.6992187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5" style="136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9" t="s">
        <v>95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39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6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132"/>
    </row>
    <row r="4" spans="1:11" ht="62.25" customHeight="1">
      <c r="A4" s="83" t="s">
        <v>51</v>
      </c>
      <c r="B4" s="84" t="s">
        <v>52</v>
      </c>
      <c r="C4" s="85" t="s">
        <v>53</v>
      </c>
      <c r="D4" s="86" t="s">
        <v>54</v>
      </c>
      <c r="E4" s="87" t="s">
        <v>55</v>
      </c>
      <c r="F4" s="88"/>
      <c r="G4" s="89" t="s">
        <v>56</v>
      </c>
      <c r="H4" s="90"/>
      <c r="I4" s="90"/>
      <c r="J4" s="91" t="s">
        <v>57</v>
      </c>
      <c r="K4" s="130" t="s">
        <v>58</v>
      </c>
    </row>
    <row r="5" spans="1:11" ht="15.75">
      <c r="A5" s="92">
        <v>1</v>
      </c>
      <c r="B5" s="93">
        <v>4211</v>
      </c>
      <c r="C5" s="94" t="s">
        <v>41</v>
      </c>
      <c r="D5" s="95"/>
      <c r="E5" s="96">
        <f>'I '!C32</f>
        <v>5641</v>
      </c>
      <c r="F5" s="96">
        <f>'I '!D32</f>
        <v>11156</v>
      </c>
      <c r="G5" s="97">
        <f>'I '!E32</f>
        <v>666329.67</v>
      </c>
      <c r="H5" s="58"/>
      <c r="I5" s="24"/>
      <c r="J5" s="19" t="s">
        <v>97</v>
      </c>
      <c r="K5" s="133" t="s">
        <v>96</v>
      </c>
    </row>
    <row r="6" spans="1:11" ht="15.75">
      <c r="A6" s="92"/>
      <c r="B6" s="93"/>
      <c r="C6" s="94"/>
      <c r="D6" s="98">
        <v>18567</v>
      </c>
      <c r="E6" s="19"/>
      <c r="F6" s="19"/>
      <c r="G6" s="97"/>
      <c r="H6" s="58"/>
      <c r="I6" s="24"/>
      <c r="J6" s="19"/>
      <c r="K6" s="134"/>
    </row>
    <row r="7" spans="1:11" ht="15.75">
      <c r="A7" s="92">
        <v>2</v>
      </c>
      <c r="B7" s="93">
        <v>4211</v>
      </c>
      <c r="C7" s="94" t="s">
        <v>86</v>
      </c>
      <c r="D7" s="98"/>
      <c r="E7" s="99">
        <f>'I '!F32</f>
        <v>67603</v>
      </c>
      <c r="F7" s="99">
        <f>'I '!G32</f>
        <v>120488</v>
      </c>
      <c r="G7" s="97">
        <f>'I '!H32</f>
        <v>3797490</v>
      </c>
      <c r="H7" s="58"/>
      <c r="I7" s="24"/>
      <c r="J7" s="19" t="s">
        <v>97</v>
      </c>
      <c r="K7" s="133" t="s">
        <v>96</v>
      </c>
    </row>
    <row r="8" spans="1:11" ht="15.75">
      <c r="A8" s="92"/>
      <c r="B8" s="93"/>
      <c r="C8" s="94"/>
      <c r="D8" s="98"/>
      <c r="E8" s="99"/>
      <c r="F8" s="99"/>
      <c r="G8" s="97"/>
      <c r="H8" s="58"/>
      <c r="I8" s="24"/>
      <c r="J8" s="19"/>
      <c r="K8" s="134"/>
    </row>
    <row r="9" spans="1:11" ht="15.75">
      <c r="A9" s="92">
        <v>3</v>
      </c>
      <c r="B9" s="93">
        <v>4213</v>
      </c>
      <c r="C9" s="94" t="s">
        <v>39</v>
      </c>
      <c r="D9" s="98"/>
      <c r="E9" s="100">
        <f>'I '!I32</f>
        <v>5477</v>
      </c>
      <c r="F9" s="100">
        <f>'I '!J32</f>
        <v>18546</v>
      </c>
      <c r="G9" s="101">
        <f>'I '!K32</f>
        <v>700911.85</v>
      </c>
      <c r="H9" s="58"/>
      <c r="I9" s="24"/>
      <c r="J9" s="19" t="s">
        <v>97</v>
      </c>
      <c r="K9" s="133" t="s">
        <v>96</v>
      </c>
    </row>
    <row r="10" spans="1:11" ht="15.75">
      <c r="A10" s="92"/>
      <c r="B10" s="93"/>
      <c r="C10" s="94"/>
      <c r="D10" s="98">
        <v>39030</v>
      </c>
      <c r="E10" s="100"/>
      <c r="F10" s="100"/>
      <c r="G10" s="101"/>
      <c r="H10" s="102"/>
      <c r="I10" s="24"/>
      <c r="J10" s="19"/>
      <c r="K10" s="134"/>
    </row>
    <row r="11" spans="1:11" ht="15.75">
      <c r="A11" s="103">
        <v>4</v>
      </c>
      <c r="B11" s="104">
        <v>4213</v>
      </c>
      <c r="C11" s="105" t="s">
        <v>59</v>
      </c>
      <c r="D11" s="98"/>
      <c r="E11" s="100">
        <f>' II'!K31</f>
        <v>34</v>
      </c>
      <c r="F11" s="100"/>
      <c r="G11" s="106">
        <f>' II'!L31</f>
        <v>15527.86</v>
      </c>
      <c r="H11" s="102"/>
      <c r="I11" s="24"/>
      <c r="J11" s="61" t="s">
        <v>97</v>
      </c>
      <c r="K11" s="133" t="s">
        <v>96</v>
      </c>
    </row>
    <row r="12" spans="1:11" ht="29.25">
      <c r="A12" s="103">
        <v>5</v>
      </c>
      <c r="B12" s="104">
        <v>4215</v>
      </c>
      <c r="C12" s="105" t="s">
        <v>60</v>
      </c>
      <c r="D12" s="98"/>
      <c r="E12" s="100">
        <f>' II'!D31</f>
        <v>3284</v>
      </c>
      <c r="F12" s="100"/>
      <c r="G12" s="107">
        <f>' II'!F31</f>
        <v>843229.5299999999</v>
      </c>
      <c r="H12" s="102"/>
      <c r="I12" s="79"/>
      <c r="J12" s="61" t="s">
        <v>97</v>
      </c>
      <c r="K12" s="134"/>
    </row>
    <row r="13" spans="1:11" ht="29.25">
      <c r="A13" s="103">
        <v>6</v>
      </c>
      <c r="B13" s="104">
        <v>4215</v>
      </c>
      <c r="C13" s="105" t="s">
        <v>61</v>
      </c>
      <c r="D13" s="98"/>
      <c r="E13" s="100">
        <f>' II'!G31</f>
        <v>537</v>
      </c>
      <c r="F13" s="100"/>
      <c r="G13" s="107">
        <f>' II'!H31</f>
        <v>65863.6</v>
      </c>
      <c r="H13" s="108"/>
      <c r="I13" s="79"/>
      <c r="J13" s="61" t="s">
        <v>97</v>
      </c>
      <c r="K13" s="133" t="s">
        <v>96</v>
      </c>
    </row>
    <row r="14" spans="1:14" ht="15.75">
      <c r="A14" s="103">
        <v>7</v>
      </c>
      <c r="B14" s="104">
        <v>4214</v>
      </c>
      <c r="C14" s="105" t="s">
        <v>62</v>
      </c>
      <c r="D14" s="98">
        <v>5836</v>
      </c>
      <c r="E14" s="100">
        <f>'III '!D33</f>
        <v>1998</v>
      </c>
      <c r="F14" s="100"/>
      <c r="G14" s="109">
        <f>'III '!E33</f>
        <v>204560.54999999996</v>
      </c>
      <c r="H14" s="109"/>
      <c r="I14" s="24"/>
      <c r="J14" s="61" t="s">
        <v>97</v>
      </c>
      <c r="K14" s="134"/>
      <c r="N14" s="12"/>
    </row>
    <row r="15" spans="1:14" ht="15.75">
      <c r="A15" s="103">
        <v>8</v>
      </c>
      <c r="B15" s="104">
        <v>4214</v>
      </c>
      <c r="C15" s="105" t="s">
        <v>63</v>
      </c>
      <c r="D15" s="98"/>
      <c r="E15" s="100">
        <f>'III '!F33</f>
        <v>505</v>
      </c>
      <c r="F15" s="100"/>
      <c r="G15" s="106">
        <f>'III '!G33</f>
        <v>536538.0800000001</v>
      </c>
      <c r="H15" s="58"/>
      <c r="I15" s="24"/>
      <c r="J15" s="61" t="s">
        <v>97</v>
      </c>
      <c r="K15" s="133" t="s">
        <v>96</v>
      </c>
      <c r="L15" s="9"/>
      <c r="N15" s="17"/>
    </row>
    <row r="16" spans="1:14" ht="47.25" customHeight="1" hidden="1">
      <c r="A16" s="103">
        <v>9</v>
      </c>
      <c r="B16" s="104">
        <v>4214</v>
      </c>
      <c r="C16" s="105" t="s">
        <v>87</v>
      </c>
      <c r="D16" s="98"/>
      <c r="E16" s="110">
        <v>0</v>
      </c>
      <c r="F16" s="111"/>
      <c r="G16" s="106">
        <v>0</v>
      </c>
      <c r="H16" s="58"/>
      <c r="I16" s="24"/>
      <c r="J16" s="61" t="s">
        <v>90</v>
      </c>
      <c r="K16" s="134"/>
      <c r="L16" s="9"/>
      <c r="N16" s="17"/>
    </row>
    <row r="17" spans="1:14" ht="15.75">
      <c r="A17" s="103">
        <v>9</v>
      </c>
      <c r="B17" s="104">
        <v>4215</v>
      </c>
      <c r="C17" s="112" t="s">
        <v>64</v>
      </c>
      <c r="D17" s="113">
        <v>4545</v>
      </c>
      <c r="E17" s="100">
        <f>'I '!N32</f>
        <v>29456</v>
      </c>
      <c r="F17" s="100"/>
      <c r="G17" s="106">
        <f>'I '!O32</f>
        <v>3429556.2699999996</v>
      </c>
      <c r="H17" s="102"/>
      <c r="I17" s="24"/>
      <c r="J17" s="61" t="s">
        <v>97</v>
      </c>
      <c r="K17" s="133" t="s">
        <v>96</v>
      </c>
      <c r="L17" s="10"/>
      <c r="N17" s="12"/>
    </row>
    <row r="18" spans="1:12" ht="15.75">
      <c r="A18" s="103">
        <v>10</v>
      </c>
      <c r="B18" s="104">
        <v>4215</v>
      </c>
      <c r="C18" s="105" t="s">
        <v>36</v>
      </c>
      <c r="D18" s="98">
        <v>1166</v>
      </c>
      <c r="E18" s="100">
        <f>'I '!L32</f>
        <v>3754</v>
      </c>
      <c r="F18" s="100"/>
      <c r="G18" s="106">
        <f>'I '!M32</f>
        <v>1177179.8399999999</v>
      </c>
      <c r="H18" s="114"/>
      <c r="I18" s="79"/>
      <c r="J18" s="61" t="s">
        <v>97</v>
      </c>
      <c r="K18" s="134"/>
      <c r="L18" s="9"/>
    </row>
    <row r="19" spans="1:15" ht="37.5" customHeight="1">
      <c r="A19" s="103">
        <v>11</v>
      </c>
      <c r="B19" s="104">
        <v>4215</v>
      </c>
      <c r="C19" s="115" t="s">
        <v>74</v>
      </c>
      <c r="D19" s="115"/>
      <c r="E19" s="100">
        <f>' IV '!K33</f>
        <v>3062</v>
      </c>
      <c r="F19" s="100"/>
      <c r="G19" s="106">
        <f>' IV '!L33</f>
        <v>854035.79</v>
      </c>
      <c r="H19" s="61"/>
      <c r="I19" s="79"/>
      <c r="J19" s="61" t="s">
        <v>97</v>
      </c>
      <c r="K19" s="133" t="s">
        <v>96</v>
      </c>
      <c r="O19" s="4"/>
    </row>
    <row r="20" spans="1:15" ht="37.5" customHeight="1">
      <c r="A20" s="103">
        <v>12</v>
      </c>
      <c r="B20" s="104">
        <v>4217</v>
      </c>
      <c r="C20" s="115" t="s">
        <v>75</v>
      </c>
      <c r="D20" s="115"/>
      <c r="E20" s="100">
        <f>'I '!P32</f>
        <v>442</v>
      </c>
      <c r="F20" s="100"/>
      <c r="G20" s="109">
        <f>'I '!Q32</f>
        <v>178593.24</v>
      </c>
      <c r="H20" s="109"/>
      <c r="I20" s="79"/>
      <c r="J20" s="61" t="s">
        <v>97</v>
      </c>
      <c r="K20" s="134"/>
      <c r="O20" s="4"/>
    </row>
    <row r="21" spans="1:11" ht="36" customHeight="1" hidden="1">
      <c r="A21" s="103">
        <v>14</v>
      </c>
      <c r="B21" s="104">
        <v>4218</v>
      </c>
      <c r="C21" s="116" t="s">
        <v>73</v>
      </c>
      <c r="D21" s="115"/>
      <c r="E21" s="100">
        <f>' IV '!C33</f>
        <v>0</v>
      </c>
      <c r="F21" s="100"/>
      <c r="G21" s="106">
        <f>' IV '!D33</f>
        <v>0</v>
      </c>
      <c r="H21" s="61"/>
      <c r="I21" s="79"/>
      <c r="J21" s="61" t="s">
        <v>83</v>
      </c>
      <c r="K21" s="133" t="s">
        <v>96</v>
      </c>
    </row>
    <row r="22" spans="1:11" ht="28.5">
      <c r="A22" s="103">
        <v>13</v>
      </c>
      <c r="B22" s="117">
        <v>4218</v>
      </c>
      <c r="C22" s="118" t="s">
        <v>80</v>
      </c>
      <c r="D22" s="24"/>
      <c r="E22" s="119">
        <f>' IV '!E33</f>
        <v>100</v>
      </c>
      <c r="F22" s="119"/>
      <c r="G22" s="101">
        <f>' IV '!F33</f>
        <v>25978.38</v>
      </c>
      <c r="H22" s="101"/>
      <c r="I22" s="24"/>
      <c r="J22" s="61" t="s">
        <v>97</v>
      </c>
      <c r="K22" s="134"/>
    </row>
    <row r="23" spans="1:11" ht="29.25">
      <c r="A23" s="103">
        <v>14</v>
      </c>
      <c r="B23" s="117">
        <v>4218</v>
      </c>
      <c r="C23" s="120" t="s">
        <v>79</v>
      </c>
      <c r="D23" s="24"/>
      <c r="E23" s="119">
        <f>' IV '!G33</f>
        <v>101</v>
      </c>
      <c r="F23" s="119"/>
      <c r="G23" s="101">
        <f>' IV '!H33</f>
        <v>6722.089999999999</v>
      </c>
      <c r="H23" s="101"/>
      <c r="I23" s="24"/>
      <c r="J23" s="61" t="s">
        <v>97</v>
      </c>
      <c r="K23" s="133" t="s">
        <v>96</v>
      </c>
    </row>
    <row r="24" spans="1:11" ht="37.5" customHeight="1" thickBot="1">
      <c r="A24" s="121">
        <v>15</v>
      </c>
      <c r="B24" s="122">
        <v>4218</v>
      </c>
      <c r="C24" s="123" t="s">
        <v>81</v>
      </c>
      <c r="D24" s="124"/>
      <c r="E24" s="125">
        <f>' IV '!I33</f>
        <v>11521</v>
      </c>
      <c r="F24" s="125"/>
      <c r="G24" s="126">
        <f>' IV '!J33</f>
        <v>2466577.54</v>
      </c>
      <c r="H24" s="127"/>
      <c r="I24" s="124"/>
      <c r="J24" s="128" t="s">
        <v>97</v>
      </c>
      <c r="K24" s="135"/>
    </row>
    <row r="25" spans="5:10" ht="15.75">
      <c r="E25" s="11"/>
      <c r="G25" s="4"/>
      <c r="J25" s="4"/>
    </row>
    <row r="26" ht="15.75">
      <c r="G26" s="4"/>
    </row>
    <row r="27" ht="15.75">
      <c r="G27" s="4"/>
    </row>
    <row r="28" ht="15.75">
      <c r="G28" s="4"/>
    </row>
    <row r="29" ht="15.75">
      <c r="G29" s="4"/>
    </row>
    <row r="30" ht="15.75">
      <c r="G30" s="4"/>
    </row>
    <row r="31" ht="15.75">
      <c r="K31" s="137"/>
    </row>
    <row r="34" ht="15.75">
      <c r="F34" s="16"/>
    </row>
    <row r="36" ht="15.75">
      <c r="E36" s="11"/>
    </row>
  </sheetData>
  <sheetProtection/>
  <mergeCells count="54">
    <mergeCell ref="K13:K14"/>
    <mergeCell ref="K15:K16"/>
    <mergeCell ref="K17:K18"/>
    <mergeCell ref="K19:K20"/>
    <mergeCell ref="K21:K22"/>
    <mergeCell ref="K23:K24"/>
    <mergeCell ref="N15:N16"/>
    <mergeCell ref="E16:F16"/>
    <mergeCell ref="E23:F23"/>
    <mergeCell ref="G23:H23"/>
    <mergeCell ref="K5:K6"/>
    <mergeCell ref="E22:F22"/>
    <mergeCell ref="G22:H22"/>
    <mergeCell ref="E21:F21"/>
    <mergeCell ref="E13:F13"/>
    <mergeCell ref="E14:F14"/>
    <mergeCell ref="E19:F19"/>
    <mergeCell ref="G14:H14"/>
    <mergeCell ref="H17:H18"/>
    <mergeCell ref="F5:F6"/>
    <mergeCell ref="J5:J6"/>
    <mergeCell ref="F9:F10"/>
    <mergeCell ref="E5:E6"/>
    <mergeCell ref="E17:F17"/>
    <mergeCell ref="E18:F18"/>
    <mergeCell ref="E9:E10"/>
    <mergeCell ref="E12:F12"/>
    <mergeCell ref="A1:K1"/>
    <mergeCell ref="A5:A6"/>
    <mergeCell ref="B5:B6"/>
    <mergeCell ref="C5:C6"/>
    <mergeCell ref="G5:G6"/>
    <mergeCell ref="E4:F4"/>
    <mergeCell ref="K11:K12"/>
    <mergeCell ref="G20:H20"/>
    <mergeCell ref="K9:K10"/>
    <mergeCell ref="H10:H12"/>
    <mergeCell ref="A9:A10"/>
    <mergeCell ref="B9:B10"/>
    <mergeCell ref="C9:C10"/>
    <mergeCell ref="G9:G10"/>
    <mergeCell ref="J9:J10"/>
    <mergeCell ref="E11:F11"/>
    <mergeCell ref="E15:F15"/>
    <mergeCell ref="E24:F24"/>
    <mergeCell ref="J7:J8"/>
    <mergeCell ref="K7:K8"/>
    <mergeCell ref="A7:A8"/>
    <mergeCell ref="B7:B8"/>
    <mergeCell ref="C7:C8"/>
    <mergeCell ref="E7:E8"/>
    <mergeCell ref="F7:F8"/>
    <mergeCell ref="G7:G8"/>
    <mergeCell ref="E20:F20"/>
  </mergeCells>
  <printOptions/>
  <pageMargins left="0.7874015748031497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Snezana Rajkovic</cp:lastModifiedBy>
  <cp:lastPrinted>2024-06-19T07:23:18Z</cp:lastPrinted>
  <dcterms:created xsi:type="dcterms:W3CDTF">2004-03-12T09:29:14Z</dcterms:created>
  <dcterms:modified xsi:type="dcterms:W3CDTF">2024-06-19T07:24:02Z</dcterms:modified>
  <cp:category/>
  <cp:version/>
  <cp:contentType/>
  <cp:contentStatus/>
</cp:coreProperties>
</file>