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a.djuraskovic\Desktop\"/>
    </mc:Choice>
  </mc:AlternateContent>
  <workbookProtection workbookAlgorithmName="SHA-512" workbookHashValue="j8nDdQaI+jtkOLKTMDvyrg3CXP72Nm20iORVm0UWowvPLIN9sxW6TX5wMmTRY2j40J7KP1QIPMkLAAlBM5+zkw==" workbookSaltValue="WD42op2zBagyduJ9/gm9XQ==" workbookSpinCount="100000" lockStructure="1"/>
  <bookViews>
    <workbookView xWindow="0" yWindow="0" windowWidth="19230" windowHeight="7380" firstSheet="2" activeTab="2"/>
  </bookViews>
  <sheets>
    <sheet name="Cental Budget" sheetId="10" r:id="rId1"/>
    <sheet name="Local Government_int" sheetId="31" r:id="rId2"/>
    <sheet name="Public expenditure_int" sheetId="32" r:id="rId3"/>
    <sheet name="MasterSheet" sheetId="13" state="hidden" r:id="rId4"/>
  </sheets>
  <externalReferences>
    <externalReference r:id="rId5"/>
  </externalReferences>
  <definedNames>
    <definedName name="_ftn1" localSheetId="2">'Public expenditure_int'!#REF!</definedName>
    <definedName name="_ftn2" localSheetId="2">'Public expenditure_int'!#REF!</definedName>
    <definedName name="_ftnref1" localSheetId="2">'Public expenditure_int'!#REF!</definedName>
    <definedName name="_ftnref2" localSheetId="2">'Public expenditure_int'!#REF!</definedName>
    <definedName name="_iva1" localSheetId="0" hidden="1">{#N/A,#N/A,FALSE,"CB";#N/A,#N/A,FALSE,"CMB";#N/A,#N/A,FALSE,"NBFI"}</definedName>
    <definedName name="_iva1" localSheetId="1" hidden="1">{#N/A,#N/A,FALSE,"CB";#N/A,#N/A,FALSE,"CMB";#N/A,#N/A,FALSE,"NBFI"}</definedName>
    <definedName name="_iva1" localSheetId="2" hidden="1">{#N/A,#N/A,FALSE,"CB";#N/A,#N/A,FALSE,"CMB";#N/A,#N/A,FALSE,"NBFI"}</definedName>
    <definedName name="_iva1" hidden="1">{#N/A,#N/A,FALSE,"CB";#N/A,#N/A,FALSE,"CMB";#N/A,#N/A,FALSE,"NBFI"}</definedName>
    <definedName name="_iva2" localSheetId="0" hidden="1">{#N/A,#N/A,FALSE,"CB";#N/A,#N/A,FALSE,"CMB";#N/A,#N/A,FALSE,"BSYS";#N/A,#N/A,FALSE,"NBFI";#N/A,#N/A,FALSE,"FSYS"}</definedName>
    <definedName name="_iva2" localSheetId="1" hidden="1">{#N/A,#N/A,FALSE,"CB";#N/A,#N/A,FALSE,"CMB";#N/A,#N/A,FALSE,"BSYS";#N/A,#N/A,FALSE,"NBFI";#N/A,#N/A,FALSE,"FSYS"}</definedName>
    <definedName name="_iva2" localSheetId="2" hidden="1">{#N/A,#N/A,FALSE,"CB";#N/A,#N/A,FALSE,"CMB";#N/A,#N/A,FALSE,"BSYS";#N/A,#N/A,FALSE,"NBFI";#N/A,#N/A,FALSE,"FSYS"}</definedName>
    <definedName name="_iva2" hidden="1">{#N/A,#N/A,FALSE,"CB";#N/A,#N/A,FALSE,"CMB";#N/A,#N/A,FALSE,"BSYS";#N/A,#N/A,FALSE,"NBFI";#N/A,#N/A,FALSE,"FSYS"}</definedName>
    <definedName name="_Order1" hidden="1">0</definedName>
    <definedName name="_Order2" hidden="1">0</definedName>
    <definedName name="_Regression_Out" hidden="1">#REF!</definedName>
    <definedName name="_Regression_X" hidden="1">#REF!</definedName>
    <definedName name="_Regression_Y" hidden="1">#REF!</definedName>
    <definedName name="chart4" localSheetId="0" hidden="1">{#N/A,#N/A,FALSE,"CB";#N/A,#N/A,FALSE,"CMB";#N/A,#N/A,FALSE,"NBFI"}</definedName>
    <definedName name="chart4" localSheetId="1" hidden="1">{#N/A,#N/A,FALSE,"CB";#N/A,#N/A,FALSE,"CMB";#N/A,#N/A,FALSE,"NBFI"}</definedName>
    <definedName name="chart4" localSheetId="2" hidden="1">{#N/A,#N/A,FALSE,"CB";#N/A,#N/A,FALSE,"CMB";#N/A,#N/A,FALSE,"NBFI"}</definedName>
    <definedName name="chart4" hidden="1">{#N/A,#N/A,FALSE,"CB";#N/A,#N/A,FALSE,"CMB";#N/A,#N/A,FALSE,"NBFI"}</definedName>
    <definedName name="ChartA" localSheetId="0" hidden="1">{#N/A,#N/A,FALSE,"CB";#N/A,#N/A,FALSE,"CMB";#N/A,#N/A,FALSE,"NBFI"}</definedName>
    <definedName name="ChartA" localSheetId="1" hidden="1">{#N/A,#N/A,FALSE,"CB";#N/A,#N/A,FALSE,"CMB";#N/A,#N/A,FALSE,"NBFI"}</definedName>
    <definedName name="ChartA" localSheetId="2" hidden="1">{#N/A,#N/A,FALSE,"CB";#N/A,#N/A,FALSE,"CMB";#N/A,#N/A,FALSE,"NBFI"}</definedName>
    <definedName name="ChartA" hidden="1">{#N/A,#N/A,FALSE,"CB";#N/A,#N/A,FALSE,"CMB";#N/A,#N/A,FALSE,"NBFI"}</definedName>
    <definedName name="Chartvel" localSheetId="0" hidden="1">{#N/A,#N/A,FALSE,"CB";#N/A,#N/A,FALSE,"CMB";#N/A,#N/A,FALSE,"BSYS";#N/A,#N/A,FALSE,"NBFI";#N/A,#N/A,FALSE,"FSYS"}</definedName>
    <definedName name="Chartvel" localSheetId="1" hidden="1">{#N/A,#N/A,FALSE,"CB";#N/A,#N/A,FALSE,"CMB";#N/A,#N/A,FALSE,"BSYS";#N/A,#N/A,FALSE,"NBFI";#N/A,#N/A,FALSE,"FSYS"}</definedName>
    <definedName name="Chartvel" localSheetId="2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DE" localSheetId="0" hidden="1">{#N/A,#N/A,FALSE,"CREDIT"}</definedName>
    <definedName name="DE" localSheetId="1" hidden="1">{#N/A,#N/A,FALSE,"CREDIT"}</definedName>
    <definedName name="DE" localSheetId="2" hidden="1">{#N/A,#N/A,FALSE,"CREDIT"}</definedName>
    <definedName name="DE" hidden="1">{#N/A,#N/A,FALSE,"CREDIT"}</definedName>
    <definedName name="E" localSheetId="0" hidden="1">{#N/A,#N/A,FALSE,"DEPO"}</definedName>
    <definedName name="E" localSheetId="1" hidden="1">{#N/A,#N/A,FALSE,"DEPO"}</definedName>
    <definedName name="E" localSheetId="2" hidden="1">{#N/A,#N/A,FALSE,"DEPO"}</definedName>
    <definedName name="E" hidden="1">{#N/A,#N/A,FALSE,"DEPO"}</definedName>
    <definedName name="EEE" localSheetId="0" hidden="1">{#N/A,#N/A,FALSE,"EXCISE"}</definedName>
    <definedName name="EEE" localSheetId="1" hidden="1">{#N/A,#N/A,FALSE,"EXCISE"}</definedName>
    <definedName name="EEE" localSheetId="2" hidden="1">{#N/A,#N/A,FALSE,"EXCISE"}</definedName>
    <definedName name="EEE" hidden="1">{#N/A,#N/A,FALSE,"EXCISE"}</definedName>
    <definedName name="F" localSheetId="0" hidden="1">{#N/A,#N/A,FALSE,"CB";#N/A,#N/A,FALSE,"CMB";#N/A,#N/A,FALSE,"NBFI"}</definedName>
    <definedName name="F" localSheetId="1" hidden="1">{#N/A,#N/A,FALSE,"CB";#N/A,#N/A,FALSE,"CMB";#N/A,#N/A,FALSE,"NBFI"}</definedName>
    <definedName name="F" localSheetId="2" hidden="1">{#N/A,#N/A,FALSE,"CB";#N/A,#N/A,FALSE,"CMB";#N/A,#N/A,FALSE,"NBFI"}</definedName>
    <definedName name="F" hidden="1">{#N/A,#N/A,FALSE,"CB";#N/A,#N/A,FALSE,"CMB";#N/A,#N/A,FALSE,"NBFI"}</definedName>
    <definedName name="FFF" localSheetId="0" hidden="1">{#N/A,#N/A,FALSE,"CB";#N/A,#N/A,FALSE,"CMB";#N/A,#N/A,FALSE,"BSYS";#N/A,#N/A,FALSE,"NBFI";#N/A,#N/A,FALSE,"FSYS"}</definedName>
    <definedName name="FFF" localSheetId="1" hidden="1">{#N/A,#N/A,FALSE,"CB";#N/A,#N/A,FALSE,"CMB";#N/A,#N/A,FALSE,"BSYS";#N/A,#N/A,FALSE,"NBFI";#N/A,#N/A,FALSE,"FSYS"}</definedName>
    <definedName name="FFF" localSheetId="2" hidden="1">{#N/A,#N/A,FALSE,"CB";#N/A,#N/A,FALSE,"CMB";#N/A,#N/A,FALSE,"BSYS";#N/A,#N/A,FALSE,"NBFI";#N/A,#N/A,FALSE,"FSYS"}</definedName>
    <definedName name="FFF" hidden="1">{#N/A,#N/A,FALSE,"CB";#N/A,#N/A,FALSE,"CMB";#N/A,#N/A,FALSE,"BSYS";#N/A,#N/A,FALSE,"NBFI";#N/A,#N/A,FALSE,"FSYS"}</definedName>
    <definedName name="H" localSheetId="0" hidden="1">{#N/A,#N/A,FALSE,"BANKS"}</definedName>
    <definedName name="H" localSheetId="1" hidden="1">{#N/A,#N/A,FALSE,"BANKS"}</definedName>
    <definedName name="H" localSheetId="2" hidden="1">{#N/A,#N/A,FALSE,"BANKS"}</definedName>
    <definedName name="H" hidden="1">{#N/A,#N/A,FALSE,"BANKS"}</definedName>
    <definedName name="hello" localSheetId="0" hidden="1">{#N/A,#N/A,FALSE,"CB";#N/A,#N/A,FALSE,"CMB";#N/A,#N/A,FALSE,"BSYS";#N/A,#N/A,FALSE,"NBFI";#N/A,#N/A,FALSE,"FSYS"}</definedName>
    <definedName name="hello" localSheetId="1" hidden="1">{#N/A,#N/A,FALSE,"CB";#N/A,#N/A,FALSE,"CMB";#N/A,#N/A,FALSE,"BSYS";#N/A,#N/A,FALSE,"NBFI";#N/A,#N/A,FALSE,"FSYS"}</definedName>
    <definedName name="hello" localSheetId="2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iva" localSheetId="0" hidden="1">{#N/A,#N/A,FALSE,"CB";#N/A,#N/A,FALSE,"CMB";#N/A,#N/A,FALSE,"NBFI"}</definedName>
    <definedName name="iva" localSheetId="1" hidden="1">{#N/A,#N/A,FALSE,"CB";#N/A,#N/A,FALSE,"CMB";#N/A,#N/A,FALSE,"NBFI"}</definedName>
    <definedName name="iva" localSheetId="2" hidden="1">{#N/A,#N/A,FALSE,"CB";#N/A,#N/A,FALSE,"CMB";#N/A,#N/A,FALSE,"NBFI"}</definedName>
    <definedName name="iva" hidden="1">{#N/A,#N/A,FALSE,"CB";#N/A,#N/A,FALSE,"CMB";#N/A,#N/A,FALSE,"NBFI"}</definedName>
    <definedName name="jan" localSheetId="0" hidden="1">{#N/A,#N/A,FALSE,"CB";#N/A,#N/A,FALSE,"CMB";#N/A,#N/A,FALSE,"NBFI"}</definedName>
    <definedName name="jan" localSheetId="1" hidden="1">{#N/A,#N/A,FALSE,"CB";#N/A,#N/A,FALSE,"CMB";#N/A,#N/A,FALSE,"NBFI"}</definedName>
    <definedName name="jan" localSheetId="2" hidden="1">{#N/A,#N/A,FALSE,"CB";#N/A,#N/A,FALSE,"CMB";#N/A,#N/A,FALSE,"NBFI"}</definedName>
    <definedName name="jan" hidden="1">{#N/A,#N/A,FALSE,"CB";#N/A,#N/A,FALSE,"CMB";#N/A,#N/A,FALSE,"NBFI"}</definedName>
    <definedName name="_xlnm.Print_Area" localSheetId="0">'Cental Budget'!$C$7:$G$84</definedName>
    <definedName name="_xlnm.Print_Area" localSheetId="1">'Local Government_int'!$C$9:$E$64</definedName>
    <definedName name="_xlnm.Print_Area" localSheetId="2">'Public expenditure_int'!$C$6:$E$67</definedName>
    <definedName name="qqq" localSheetId="0" hidden="1">{#N/A,#N/A,FALSE,"EXTRABUDGT"}</definedName>
    <definedName name="qqq" localSheetId="1" hidden="1">{#N/A,#N/A,FALSE,"EXTRABUDGT"}</definedName>
    <definedName name="qqq" localSheetId="2" hidden="1">{#N/A,#N/A,FALSE,"EXTRABUDGT"}</definedName>
    <definedName name="qqq" hidden="1">{#N/A,#N/A,FALSE,"EXTRABUDGT"}</definedName>
    <definedName name="wrn.BANKS." localSheetId="0" hidden="1">{#N/A,#N/A,FALSE,"BANKS"}</definedName>
    <definedName name="wrn.BANKS." localSheetId="1" hidden="1">{#N/A,#N/A,FALSE,"BANKS"}</definedName>
    <definedName name="wrn.BANKS." localSheetId="2" hidden="1">{#N/A,#N/A,FALSE,"BANKS"}</definedName>
    <definedName name="wrn.BANKS." hidden="1">{#N/A,#N/A,FALSE,"BANKS"}</definedName>
    <definedName name="wrn.BOP." localSheetId="0" hidden="1">{#N/A,#N/A,FALSE,"BOP"}</definedName>
    <definedName name="wrn.BOP." localSheetId="1" hidden="1">{#N/A,#N/A,FALSE,"BOP"}</definedName>
    <definedName name="wrn.BOP." localSheetId="2" hidden="1">{#N/A,#N/A,FALSE,"BOP"}</definedName>
    <definedName name="wrn.BOP." hidden="1">{#N/A,#N/A,FALSE,"BOP"}</definedName>
    <definedName name="wrn.CREDIT." localSheetId="0" hidden="1">{#N/A,#N/A,FALSE,"CREDIT"}</definedName>
    <definedName name="wrn.CREDIT." localSheetId="1" hidden="1">{#N/A,#N/A,FALSE,"CREDIT"}</definedName>
    <definedName name="wrn.CREDIT." localSheetId="2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localSheetId="1" hidden="1">{#N/A,#N/A,FALSE,"DEBTSVC"}</definedName>
    <definedName name="wrn.DEBTSVC." localSheetId="2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localSheetId="1" hidden="1">{#N/A,#N/A,FALSE,"DEPO"}</definedName>
    <definedName name="wrn.DEPO." localSheetId="2" hidden="1">{#N/A,#N/A,FALSE,"DEPO"}</definedName>
    <definedName name="wrn.DEPO." hidden="1">{#N/A,#N/A,FALSE,"DEPO"}</definedName>
    <definedName name="wrn.EXCISE." localSheetId="0" hidden="1">{#N/A,#N/A,FALSE,"EXCISE"}</definedName>
    <definedName name="wrn.EXCISE." localSheetId="1" hidden="1">{#N/A,#N/A,FALSE,"EXCISE"}</definedName>
    <definedName name="wrn.EXCISE." localSheetId="2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localSheetId="1" hidden="1">{#N/A,#N/A,FALSE,"EXRATE"}</definedName>
    <definedName name="wrn.EXRATE." localSheetId="2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localSheetId="1" hidden="1">{#N/A,#N/A,FALSE,"EXTDEBT"}</definedName>
    <definedName name="wrn.EXTDEBT." localSheetId="2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localSheetId="1" hidden="1">{#N/A,#N/A,FALSE,"GGOVT"}</definedName>
    <definedName name="wrn.GGOVT." localSheetId="2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localSheetId="1" hidden="1">{#N/A,#N/A,FALSE,"GGOVT2"}</definedName>
    <definedName name="wrn.GGOVT2." localSheetId="2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localSheetId="1" hidden="1">{#N/A,#N/A,FALSE,"GGOVT%"}</definedName>
    <definedName name="wrn.GGOVTPC." localSheetId="2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localSheetId="1" hidden="1">{#N/A,#N/A,FALSE,"INCOMETX"}</definedName>
    <definedName name="wrn.INCOMETX." localSheetId="2" hidden="1">{#N/A,#N/A,FALSE,"INCOMETX"}</definedName>
    <definedName name="wrn.INCOMETX." hidden="1">{#N/A,#N/A,FALSE,"INCOMETX"}</definedName>
    <definedName name="wrn.INTERST." localSheetId="0" hidden="1">{#N/A,#N/A,FALSE,"INTERST"}</definedName>
    <definedName name="wrn.INTERST." localSheetId="1" hidden="1">{#N/A,#N/A,FALSE,"INTERST"}</definedName>
    <definedName name="wrn.INTERST." localSheetId="2" hidden="1">{#N/A,#N/A,FALSE,"INTERST"}</definedName>
    <definedName name="wrn.INTERST." hidden="1">{#N/A,#N/A,FALSE,"INTERST"}</definedName>
    <definedName name="wrn.MAIN." localSheetId="0" hidden="1">{#N/A,#N/A,FALSE,"CB";#N/A,#N/A,FALSE,"CMB";#N/A,#N/A,FALSE,"BSYS";#N/A,#N/A,FALSE,"NBFI";#N/A,#N/A,FALSE,"FSYS"}</definedName>
    <definedName name="wrn.MAIN." localSheetId="1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IT." localSheetId="0" hidden="1">{#N/A,#N/A,FALSE,"CB";#N/A,#N/A,FALSE,"CMB";#N/A,#N/A,FALSE,"NBFI"}</definedName>
    <definedName name="wrn.MIT." localSheetId="1" hidden="1">{#N/A,#N/A,FALSE,"CB";#N/A,#N/A,FALSE,"CMB";#N/A,#N/A,FALSE,"NBFI"}</definedName>
    <definedName name="wrn.MIT." localSheetId="2" hidden="1">{#N/A,#N/A,FALSE,"CB";#N/A,#N/A,FALSE,"CMB";#N/A,#N/A,FALSE,"NBFI"}</definedName>
    <definedName name="wrn.MIT." hidden="1">{#N/A,#N/A,FALSE,"CB";#N/A,#N/A,FALSE,"CMB";#N/A,#N/A,FALSE,"NBFI"}</definedName>
    <definedName name="wrn.MS." localSheetId="0" hidden="1">{#N/A,#N/A,FALSE,"MS"}</definedName>
    <definedName name="wrn.MS." localSheetId="1" hidden="1">{#N/A,#N/A,FALSE,"MS"}</definedName>
    <definedName name="wrn.MS." localSheetId="2" hidden="1">{#N/A,#N/A,FALSE,"MS"}</definedName>
    <definedName name="wrn.MS." hidden="1">{#N/A,#N/A,FALSE,"MS"}</definedName>
    <definedName name="wrn.NBG." localSheetId="0" hidden="1">{#N/A,#N/A,FALSE,"NBG"}</definedName>
    <definedName name="wrn.NBG." localSheetId="1" hidden="1">{#N/A,#N/A,FALSE,"NBG"}</definedName>
    <definedName name="wrn.NBG." localSheetId="2" hidden="1">{#N/A,#N/A,FALSE,"NBG"}</definedName>
    <definedName name="wrn.NBG." hidden="1">{#N/A,#N/A,FALSE,"NBG"}</definedName>
    <definedName name="wrn.PCPI." localSheetId="0" hidden="1">{#N/A,#N/A,FALSE,"PCPI"}</definedName>
    <definedName name="wrn.PCPI." localSheetId="1" hidden="1">{#N/A,#N/A,FALSE,"PCPI"}</definedName>
    <definedName name="wrn.PCPI." localSheetId="2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localSheetId="1" hidden="1">{#N/A,#N/A,FALSE,"PENSION"}</definedName>
    <definedName name="wrn.PENSION." localSheetId="2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localSheetId="1" hidden="1">{#N/A,#N/A,FALSE,"PRUDENT"}</definedName>
    <definedName name="wrn.PRUDENT." localSheetId="2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localSheetId="1" hidden="1">{#N/A,#N/A,FALSE,"PUBLEXP"}</definedName>
    <definedName name="wrn.PUBLEXP." localSheetId="2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localSheetId="1" hidden="1">{#N/A,#N/A,FALSE,"REVSHARE"}</definedName>
    <definedName name="wrn.REVSHARE." localSheetId="2" hidden="1">{#N/A,#N/A,FALSE,"REVSHARE"}</definedName>
    <definedName name="wrn.REVSHARE." hidden="1">{#N/A,#N/A,FALSE,"REVSHARE"}</definedName>
    <definedName name="wrn.Staff._.Report._.Tables." localSheetId="0" hidden="1">{#N/A,#N/A,FALSE,"SRFSYS";#N/A,#N/A,FALSE,"SRBSYS"}</definedName>
    <definedName name="wrn.Staff._.Report._.Tables." localSheetId="1" hidden="1">{#N/A,#N/A,FALSE,"SRFSYS";#N/A,#N/A,FALSE,"SRBSYS"}</definedName>
    <definedName name="wrn.Staff._.Report._.Tables." localSheetId="2" hidden="1">{#N/A,#N/A,FALSE,"SRFSYS";#N/A,#N/A,FALSE,"SRBSYS"}</definedName>
    <definedName name="wrn.Staff._.Report._.Tables." hidden="1">{#N/A,#N/A,FALSE,"SRFSYS";#N/A,#N/A,FALSE,"SRBSYS"}</definedName>
    <definedName name="wrn.STATE." localSheetId="0" hidden="1">{#N/A,#N/A,FALSE,"STATE"}</definedName>
    <definedName name="wrn.STATE." localSheetId="1" hidden="1">{#N/A,#N/A,FALSE,"STATE"}</definedName>
    <definedName name="wrn.STATE." localSheetId="2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localSheetId="1" hidden="1">{#N/A,#N/A,FALSE,"TAXPAYRS"}</definedName>
    <definedName name="wrn.TAXPAYRS." localSheetId="2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localSheetId="1" hidden="1">{#N/A,#N/A,FALSE,"TRADE"}</definedName>
    <definedName name="wrn.TRADE." localSheetId="2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localSheetId="1" hidden="1">{#N/A,#N/A,FALSE,"TRANPORT"}</definedName>
    <definedName name="wrn.TRANSPORT." localSheetId="2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localSheetId="1" hidden="1">{#N/A,#N/A,FALSE,"WAGES"}</definedName>
    <definedName name="wrn.WAGES." localSheetId="2" hidden="1">{#N/A,#N/A,FALSE,"WAGES"}</definedName>
    <definedName name="wrn.WAGES." hidden="1">{#N/A,#N/A,FALSE,"WAGES"}</definedName>
    <definedName name="yyy" localSheetId="0" hidden="1">{#N/A,#N/A,FALSE,"MS"}</definedName>
    <definedName name="yyy" localSheetId="1" hidden="1">{#N/A,#N/A,FALSE,"MS"}</definedName>
    <definedName name="yyy" localSheetId="2" hidden="1">{#N/A,#N/A,FALSE,"MS"}</definedName>
    <definedName name="yyy" hidden="1">{#N/A,#N/A,FALSE,"MS"}</definedName>
    <definedName name="yyyyy" localSheetId="0" hidden="1">{#N/A,#N/A,FALSE,"INTERST"}</definedName>
    <definedName name="yyyyy" localSheetId="1" hidden="1">{#N/A,#N/A,FALSE,"INTERST"}</definedName>
    <definedName name="yyyyy" localSheetId="2" hidden="1">{#N/A,#N/A,FALSE,"INTERST"}</definedName>
    <definedName name="yyyyy" hidden="1">{#N/A,#N/A,FALSE,"INTERST"}</definedName>
    <definedName name="Z_05AB59A7_9F04_4F70_A17E_8EF60EF35C7C_.wvu.PrintArea" localSheetId="0" hidden="1">'Cental Budget'!$B$8:$C$83</definedName>
    <definedName name="Z_5F444141_AB98_4370_9413_F1F0A45DC16B_.wvu.Cols" localSheetId="2" hidden="1">'Public expenditure_int'!#REF!</definedName>
    <definedName name="Z_5F444141_AB98_4370_9413_F1F0A45DC16B_.wvu.Rows" localSheetId="2" hidden="1">'Public expenditure_int'!$51:$51,'Public expenditure_int'!$55:$55,'Public expenditure_int'!$48:$48,'Public expenditure_int'!#REF!,'Public expenditure_int'!$72:$72</definedName>
    <definedName name="Z_636A372C_EE02_4B23_8381_E3299ADF8816_.wvu.Cols" localSheetId="0" hidden="1">'Cental Budget'!#REF!</definedName>
    <definedName name="Z_7AC1CC92_093E_4DA9_98F8_470D5521A68C_.wvu.Rows" localSheetId="0" hidden="1">'Cental Budget'!$46:$47,'Cental Budget'!$55:$59,'Cental Budget'!$61:$62,'Cental Budget'!$74:$74</definedName>
    <definedName name="Z_A32CDCC2_9D7B_41FA_91EC_562A88521235_.wvu.Cols" localSheetId="0" hidden="1">'Cental Budget'!#REF!,'Cental Budget'!#REF!</definedName>
    <definedName name="Z_A4D59F75_8091_4878_A19C_E6F7EFCC98D0_.wvu.Cols" localSheetId="2" hidden="1">'Public expenditure_int'!#REF!,'Public expenditure_int'!#REF!,'Public expenditure_int'!#REF!,'Public expenditure_int'!#REF!,'Public expenditure_int'!#REF!,'Public expenditure_int'!#REF!,'Public expenditure_int'!#REF!,'Public expenditure_int'!#REF!</definedName>
    <definedName name="Z_E484E83A_8AE1_4ACE_A5D4_7D98A52A9B4B_.wvu.Cols" localSheetId="2" hidden="1">'Public expenditure_int'!#REF!</definedName>
    <definedName name="Z_E484E83A_8AE1_4ACE_A5D4_7D98A52A9B4B_.wvu.Rows" localSheetId="2" hidden="1">'Public expenditure_int'!$51:$51,'Public expenditure_int'!$55:$55,'Public expenditure_int'!$48:$48,'Public expenditure_int'!#REF!,'Public expenditure_int'!$72:$72</definedName>
    <definedName name="Z_F37FAB72_D883_4CEB_A5EC_0FA851AD2DC3_.wvu.Cols" localSheetId="0" hidden="1">'Cental Budget'!#REF!</definedName>
  </definedNames>
  <calcPr calcId="162913"/>
  <customWorkbookViews>
    <customWorkbookView name="iva.vukovic - Personal View" guid="{E484E83A-8AE1-4ACE-A5D4-7D98A52A9B4B}" mergeInterval="0" personalView="1" maximized="1" windowWidth="1276" windowHeight="856" tabRatio="796" activeSheetId="3"/>
    <customWorkbookView name="pc - Personal View" guid="{5F444141-AB98-4370-9413-F1F0A45DC16B}" mergeInterval="0" personalView="1" maximized="1" windowWidth="1276" windowHeight="874" activeSheetId="5"/>
    <customWorkbookView name="RATKO - Personal View" guid="{A4D59F75-8091-4878-A19C-E6F7EFCC98D0}" mergeInterval="0" personalView="1" maximized="1" windowWidth="1276" windowHeight="850" activeSheetId="5"/>
  </customWorkbookViews>
  <fileRecoveryPr autoRecover="0"/>
</workbook>
</file>

<file path=xl/calcChain.xml><?xml version="1.0" encoding="utf-8"?>
<calcChain xmlns="http://schemas.openxmlformats.org/spreadsheetml/2006/main">
  <c r="E75" i="10" l="1"/>
  <c r="G75" i="10"/>
  <c r="E59" i="10" l="1"/>
  <c r="G59" i="10"/>
  <c r="E60" i="10"/>
  <c r="G60" i="10"/>
  <c r="E61" i="10"/>
  <c r="G61" i="10"/>
  <c r="E73" i="10" l="1"/>
  <c r="G73" i="10"/>
  <c r="E74" i="10"/>
  <c r="G74" i="10"/>
  <c r="D6" i="32" l="1"/>
  <c r="D11" i="32"/>
  <c r="D12" i="32"/>
  <c r="E12" i="32" s="1"/>
  <c r="D13" i="32"/>
  <c r="D14" i="32"/>
  <c r="D15" i="32"/>
  <c r="D16" i="32"/>
  <c r="D17" i="32"/>
  <c r="D18" i="32"/>
  <c r="E18" i="32" s="1"/>
  <c r="D20" i="32"/>
  <c r="D21" i="32"/>
  <c r="E21" i="32" s="1"/>
  <c r="D22" i="32"/>
  <c r="D23" i="32"/>
  <c r="D27" i="32"/>
  <c r="D28" i="32"/>
  <c r="D32" i="32"/>
  <c r="D33" i="32"/>
  <c r="D34" i="32"/>
  <c r="D35" i="32"/>
  <c r="D36" i="32"/>
  <c r="D37" i="32"/>
  <c r="D38" i="32"/>
  <c r="D39" i="32"/>
  <c r="D40" i="32"/>
  <c r="D42" i="32"/>
  <c r="D44" i="32"/>
  <c r="D45" i="32"/>
  <c r="D46" i="32"/>
  <c r="D47" i="32"/>
  <c r="D48" i="32"/>
  <c r="D49" i="32"/>
  <c r="D50" i="32"/>
  <c r="D55" i="32"/>
  <c r="D56" i="32"/>
  <c r="D57" i="32"/>
  <c r="D58" i="32"/>
  <c r="D62" i="32"/>
  <c r="D63" i="32"/>
  <c r="D64" i="32"/>
  <c r="D65" i="32"/>
  <c r="E20" i="32" l="1"/>
  <c r="E65" i="32"/>
  <c r="E63" i="32"/>
  <c r="E58" i="32"/>
  <c r="E56" i="32"/>
  <c r="E50" i="32"/>
  <c r="E48" i="32"/>
  <c r="E46" i="32"/>
  <c r="E44" i="32"/>
  <c r="E39" i="32"/>
  <c r="E37" i="32"/>
  <c r="E35" i="32"/>
  <c r="E33" i="32"/>
  <c r="E28" i="32"/>
  <c r="E23" i="32"/>
  <c r="E17" i="32"/>
  <c r="E15" i="32"/>
  <c r="E13" i="32"/>
  <c r="E64" i="32"/>
  <c r="E62" i="32"/>
  <c r="E57" i="32"/>
  <c r="E55" i="32"/>
  <c r="E49" i="32"/>
  <c r="E47" i="32"/>
  <c r="E45" i="32"/>
  <c r="E42" i="32"/>
  <c r="E40" i="32"/>
  <c r="E38" i="32"/>
  <c r="E36" i="32"/>
  <c r="E34" i="32"/>
  <c r="E32" i="32"/>
  <c r="E27" i="32"/>
  <c r="E22" i="32"/>
  <c r="E16" i="32"/>
  <c r="E14" i="32"/>
  <c r="E11" i="32"/>
  <c r="D54" i="32"/>
  <c r="E54" i="32" s="1"/>
  <c r="D43" i="32"/>
  <c r="E43" i="32" s="1"/>
  <c r="D31" i="32"/>
  <c r="E31" i="32" s="1"/>
  <c r="D19" i="32"/>
  <c r="E19" i="32" s="1"/>
  <c r="D10" i="32"/>
  <c r="E10" i="32" s="1"/>
  <c r="D61" i="32"/>
  <c r="E61" i="32" s="1"/>
  <c r="F79" i="10" l="1"/>
  <c r="F46" i="10" l="1"/>
  <c r="D26" i="31" l="1"/>
  <c r="G43" i="10" l="1"/>
  <c r="D79" i="10" l="1"/>
  <c r="E79" i="10" l="1"/>
  <c r="F56" i="10"/>
  <c r="D41" i="32" s="1"/>
  <c r="E41" i="32" l="1"/>
  <c r="D29" i="32"/>
  <c r="G16" i="10"/>
  <c r="D30" i="32" l="1"/>
  <c r="E30" i="32" s="1"/>
  <c r="E29" i="32"/>
  <c r="G28" i="10"/>
  <c r="G36" i="10" l="1"/>
  <c r="G40" i="10"/>
  <c r="G27" i="10"/>
  <c r="G39" i="10"/>
  <c r="G15" i="10"/>
  <c r="G26" i="10"/>
  <c r="F25" i="10"/>
  <c r="G34" i="10"/>
  <c r="G42" i="10"/>
  <c r="G18" i="10"/>
  <c r="G29" i="10"/>
  <c r="G32" i="10"/>
  <c r="G17" i="10"/>
  <c r="G35" i="10"/>
  <c r="G38" i="10"/>
  <c r="F37" i="10"/>
  <c r="G14" i="10"/>
  <c r="G19" i="10"/>
  <c r="G31" i="10"/>
  <c r="F30" i="10"/>
  <c r="G33" i="10"/>
  <c r="G41" i="10"/>
  <c r="D25" i="10"/>
  <c r="G37" i="10" l="1"/>
  <c r="D26" i="32"/>
  <c r="E26" i="32" s="1"/>
  <c r="G30" i="10"/>
  <c r="D25" i="32"/>
  <c r="E25" i="32" s="1"/>
  <c r="G25" i="10"/>
  <c r="D24" i="32"/>
  <c r="D72" i="10"/>
  <c r="E24" i="32" l="1"/>
  <c r="D9" i="32"/>
  <c r="G76" i="10"/>
  <c r="E76" i="10"/>
  <c r="E9" i="32" l="1"/>
  <c r="D51" i="32"/>
  <c r="D37" i="10"/>
  <c r="D30" i="10"/>
  <c r="D20" i="10"/>
  <c r="D12" i="10"/>
  <c r="D59" i="32" l="1"/>
  <c r="D52" i="32"/>
  <c r="E51" i="32"/>
  <c r="D11" i="10"/>
  <c r="D53" i="32" l="1"/>
  <c r="E53" i="32" s="1"/>
  <c r="E52" i="32"/>
  <c r="D66" i="32"/>
  <c r="E59" i="32"/>
  <c r="D56" i="10"/>
  <c r="E66" i="32" l="1"/>
  <c r="D60" i="32"/>
  <c r="E60" i="32" s="1"/>
  <c r="G82" i="10"/>
  <c r="G47" i="10"/>
  <c r="G48" i="10"/>
  <c r="G49" i="10"/>
  <c r="G50" i="10"/>
  <c r="G51" i="10"/>
  <c r="G52" i="10"/>
  <c r="G53" i="10"/>
  <c r="G54" i="10"/>
  <c r="G55" i="10"/>
  <c r="G57" i="10"/>
  <c r="G58" i="10"/>
  <c r="G62" i="10"/>
  <c r="G63" i="10"/>
  <c r="G64" i="10"/>
  <c r="G65" i="10"/>
  <c r="G66" i="10"/>
  <c r="G67" i="10"/>
  <c r="G68" i="10"/>
  <c r="F72" i="10"/>
  <c r="F44" i="10"/>
  <c r="D46" i="10"/>
  <c r="D44" i="10" s="1"/>
  <c r="D46" i="31"/>
  <c r="D9" i="31"/>
  <c r="E48" i="10"/>
  <c r="E49" i="10"/>
  <c r="E50" i="10"/>
  <c r="E51" i="10"/>
  <c r="E52" i="10"/>
  <c r="E53" i="10"/>
  <c r="E54" i="10"/>
  <c r="E55" i="10"/>
  <c r="E57" i="10"/>
  <c r="E58" i="10"/>
  <c r="E62" i="10"/>
  <c r="E63" i="10"/>
  <c r="E64" i="10"/>
  <c r="E65" i="10"/>
  <c r="E66" i="10"/>
  <c r="E67" i="10"/>
  <c r="E68" i="10"/>
  <c r="E80" i="10"/>
  <c r="E82" i="10"/>
  <c r="E47" i="10"/>
  <c r="E53" i="31" l="1"/>
  <c r="E22" i="31"/>
  <c r="F45" i="10"/>
  <c r="G23" i="10"/>
  <c r="G24" i="10"/>
  <c r="G21" i="10"/>
  <c r="F20" i="10"/>
  <c r="G20" i="10" s="1"/>
  <c r="G13" i="10"/>
  <c r="F12" i="10"/>
  <c r="G22" i="10"/>
  <c r="E50" i="31"/>
  <c r="E23" i="31"/>
  <c r="E16" i="31"/>
  <c r="E17" i="31"/>
  <c r="E19" i="31"/>
  <c r="E21" i="31"/>
  <c r="E18" i="31"/>
  <c r="E20" i="31"/>
  <c r="G72" i="10"/>
  <c r="G46" i="10"/>
  <c r="E72" i="10"/>
  <c r="E46" i="10"/>
  <c r="E56" i="10"/>
  <c r="E43" i="10"/>
  <c r="E32" i="31"/>
  <c r="G56" i="10"/>
  <c r="D69" i="10"/>
  <c r="E42" i="31"/>
  <c r="E38" i="31"/>
  <c r="E37" i="31"/>
  <c r="E47" i="31"/>
  <c r="E40" i="31"/>
  <c r="E27" i="31"/>
  <c r="E49" i="31"/>
  <c r="E33" i="31"/>
  <c r="E26" i="31"/>
  <c r="E41" i="31"/>
  <c r="E56" i="31"/>
  <c r="E34" i="31"/>
  <c r="E28" i="31"/>
  <c r="E36" i="31"/>
  <c r="E30" i="31"/>
  <c r="E29" i="31"/>
  <c r="E35" i="31"/>
  <c r="E48" i="31"/>
  <c r="E55" i="31"/>
  <c r="E54" i="31"/>
  <c r="E31" i="31"/>
  <c r="E58" i="31"/>
  <c r="E46" i="31"/>
  <c r="E39" i="31"/>
  <c r="D24" i="31"/>
  <c r="G12" i="10" l="1"/>
  <c r="F11" i="10"/>
  <c r="D45" i="10"/>
  <c r="E29" i="10"/>
  <c r="E33" i="10"/>
  <c r="E34" i="10"/>
  <c r="E27" i="10"/>
  <c r="E35" i="10"/>
  <c r="E36" i="10"/>
  <c r="E38" i="10"/>
  <c r="E31" i="10"/>
  <c r="E26" i="10"/>
  <c r="E42" i="10"/>
  <c r="E23" i="10"/>
  <c r="E15" i="10"/>
  <c r="E44" i="10"/>
  <c r="G44" i="10"/>
  <c r="E39" i="10"/>
  <c r="E41" i="10"/>
  <c r="E18" i="10"/>
  <c r="E22" i="10"/>
  <c r="D25" i="31"/>
  <c r="E25" i="31" s="1"/>
  <c r="E24" i="31"/>
  <c r="E24" i="10"/>
  <c r="E40" i="10"/>
  <c r="E28" i="10"/>
  <c r="G11" i="10" l="1"/>
  <c r="E45" i="10"/>
  <c r="G45" i="10"/>
  <c r="E19" i="10"/>
  <c r="E14" i="10"/>
  <c r="E16" i="10"/>
  <c r="E13" i="10"/>
  <c r="E32" i="10"/>
  <c r="E17" i="10"/>
  <c r="E37" i="10"/>
  <c r="E25" i="10"/>
  <c r="E12" i="10" l="1"/>
  <c r="E30" i="10"/>
  <c r="D15" i="31" l="1"/>
  <c r="D14" i="31" l="1"/>
  <c r="E15" i="31"/>
  <c r="E14" i="31" l="1"/>
  <c r="D43" i="31"/>
  <c r="D51" i="31" l="1"/>
  <c r="E43" i="31"/>
  <c r="D44" i="31"/>
  <c r="D57" i="31" l="1"/>
  <c r="D52" i="31" s="1"/>
  <c r="D45" i="31"/>
  <c r="E45" i="31" s="1"/>
  <c r="E44" i="31"/>
  <c r="E51" i="31" l="1"/>
  <c r="E21" i="10"/>
  <c r="E57" i="31" l="1"/>
  <c r="E52" i="31"/>
  <c r="E20" i="10"/>
  <c r="E11" i="10" l="1"/>
  <c r="F69" i="10" l="1"/>
  <c r="F77" i="10" s="1"/>
  <c r="F83" i="10" s="1"/>
  <c r="F78" i="10" s="1"/>
  <c r="E69" i="10"/>
  <c r="D70" i="10"/>
  <c r="D77" i="10" s="1"/>
  <c r="D83" i="10" s="1"/>
  <c r="D78" i="10" s="1"/>
  <c r="D71" i="10" l="1"/>
  <c r="E70" i="10"/>
  <c r="F70" i="10"/>
  <c r="G69" i="10"/>
  <c r="E71" i="10" l="1"/>
  <c r="G70" i="10"/>
  <c r="F71" i="10"/>
  <c r="E77" i="10"/>
  <c r="G83" i="10" l="1"/>
  <c r="G77" i="10"/>
  <c r="G71" i="10"/>
  <c r="E81" i="10" l="1"/>
  <c r="E78" i="10" l="1"/>
  <c r="E83" i="10"/>
  <c r="G80" i="10" l="1"/>
  <c r="G81" i="10" l="1"/>
  <c r="G79" i="10"/>
  <c r="G78" i="10" l="1"/>
</calcChain>
</file>

<file path=xl/sharedStrings.xml><?xml version="1.0" encoding="utf-8"?>
<sst xmlns="http://schemas.openxmlformats.org/spreadsheetml/2006/main" count="1133" uniqueCount="428">
  <si>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</si>
  <si>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</si>
  <si>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</si>
  <si>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</si>
  <si>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</si>
  <si>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</si>
  <si>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</si>
  <si>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</si>
  <si>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</si>
  <si>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</si>
  <si>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</si>
  <si>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</si>
  <si>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</si>
  <si>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</si>
  <si>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</si>
  <si>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</si>
  <si>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</si>
  <si>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</si>
  <si>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</si>
  <si>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</si>
  <si>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</si>
  <si>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</si>
  <si>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</si>
  <si>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</si>
  <si>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</si>
  <si>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</si>
  <si>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</si>
  <si>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</si>
  <si>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</si>
  <si>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</si>
  <si>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</si>
  <si>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</si>
  <si>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</si>
  <si>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</si>
  <si>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</si>
  <si>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</si>
  <si>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</si>
  <si>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</si>
  <si>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</si>
  <si>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</si>
  <si>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</si>
  <si>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</si>
  <si>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</si>
  <si>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</si>
  <si>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</si>
  <si>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</si>
  <si>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</si>
  <si>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</si>
  <si>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</si>
  <si>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</si>
  <si>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</si>
  <si>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</si>
  <si>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</si>
  <si>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</si>
  <si>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</si>
  <si>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</si>
  <si>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</si>
  <si>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</si>
  <si>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</si>
  <si>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</si>
  <si>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 xml:space="preserve">Receipts from repayment of loans and funds carried over from previous year 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</si>
  <si>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</si>
  <si>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</si>
  <si>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</si>
  <si>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</si>
  <si>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</si>
  <si>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</si>
  <si>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</si>
  <si>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</si>
  <si>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</si>
  <si>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</si>
  <si>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</si>
  <si>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</si>
  <si>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</si>
  <si>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</si>
  <si>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</si>
  <si>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</si>
  <si>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</si>
  <si>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</si>
  <si>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</si>
  <si>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</si>
  <si>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</si>
  <si>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</si>
  <si>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</si>
  <si>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</si>
  <si>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</si>
  <si>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</si>
  <si>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</si>
  <si>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</si>
  <si>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</si>
  <si>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</si>
  <si>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</si>
  <si>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</si>
  <si>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</si>
  <si>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</si>
  <si>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</si>
  <si>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</si>
  <si>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</si>
  <si>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</si>
  <si>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</si>
  <si>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</si>
  <si>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</si>
  <si>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</si>
  <si>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</si>
  <si>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</si>
  <si>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</si>
  <si>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</si>
  <si>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</si>
  <si>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</si>
  <si>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</si>
  <si>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</si>
  <si>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</si>
  <si>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</si>
  <si>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</si>
  <si>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</si>
  <si>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</si>
  <si>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</si>
  <si>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</si>
  <si>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</si>
  <si>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</si>
  <si>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</si>
  <si>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</si>
  <si>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</si>
  <si>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</si>
  <si>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</si>
  <si>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</si>
  <si>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</si>
  <si>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</si>
  <si>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</si>
  <si>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</si>
  <si>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</si>
  <si>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</si>
  <si>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</si>
  <si>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</si>
  <si>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</si>
  <si>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</si>
  <si>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</si>
  <si>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</si>
  <si>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</si>
  <si>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</si>
  <si>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</si>
  <si>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</si>
  <si>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</si>
  <si>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</si>
  <si>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</si>
  <si>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</si>
  <si>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</si>
  <si>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</si>
  <si>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</si>
  <si>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</si>
  <si>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</si>
  <si>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</si>
  <si>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% BDP</t>
  </si>
  <si>
    <t>Opštinski prirez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</si>
  <si>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</si>
  <si>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</si>
  <si>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</si>
  <si>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</si>
  <si>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</si>
  <si>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</si>
  <si>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</si>
  <si>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</si>
  <si>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</si>
  <si>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</si>
  <si>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</si>
  <si>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</si>
  <si>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</si>
  <si>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</si>
  <si>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</si>
  <si>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</si>
  <si>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</si>
  <si>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</si>
  <si>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</si>
  <si>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</si>
  <si>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</si>
  <si>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</si>
  <si>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</si>
  <si>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</si>
  <si>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</si>
  <si>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</si>
  <si>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</si>
  <si>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</si>
  <si>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</si>
  <si>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</si>
  <si>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</si>
  <si>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</si>
  <si>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</si>
  <si>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</si>
  <si>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</si>
  <si>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</si>
  <si>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</si>
  <si>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</si>
  <si>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</si>
  <si>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</si>
  <si>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</si>
  <si>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</si>
  <si>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</si>
  <si>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</si>
  <si>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</si>
  <si>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</si>
  <si>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</si>
  <si>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</si>
  <si>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</si>
  <si>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</si>
  <si>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</si>
  <si>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</si>
  <si>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</si>
  <si>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</si>
  <si>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</si>
  <si>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</si>
  <si>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</si>
  <si>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</si>
  <si>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</si>
  <si>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</si>
  <si>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</si>
  <si>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</si>
  <si>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</si>
  <si>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</si>
  <si>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</si>
  <si>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</si>
  <si>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</si>
  <si>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</si>
  <si>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</si>
  <si>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</si>
  <si>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</si>
  <si>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</si>
  <si>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</si>
  <si>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</si>
  <si>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</si>
  <si>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</si>
  <si>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</si>
  <si>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</si>
  <si>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</si>
  <si>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</si>
  <si>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</si>
  <si>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</si>
  <si>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</si>
  <si>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</si>
  <si>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</si>
  <si>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</si>
  <si>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</si>
  <si>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</si>
  <si>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</si>
  <si>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</si>
  <si>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</si>
  <si>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</si>
  <si>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</si>
  <si>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</si>
  <si>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</si>
  <si>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</si>
  <si>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</si>
  <si>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</si>
  <si>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</si>
  <si>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</si>
  <si>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</si>
  <si>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</si>
  <si>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</si>
  <si>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</si>
  <si>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</si>
  <si>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</si>
  <si>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</si>
  <si>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</si>
  <si>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</si>
  <si>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</si>
  <si>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</si>
  <si>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</si>
  <si>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</si>
  <si>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</si>
  <si>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</si>
  <si>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</si>
  <si>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</si>
  <si>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</si>
  <si>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</si>
  <si>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</si>
  <si>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</si>
  <si>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</si>
  <si>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</si>
  <si>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</si>
  <si>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</si>
  <si>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</si>
  <si>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</si>
  <si>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</si>
  <si>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</si>
  <si>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</si>
  <si>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</si>
  <si>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</si>
  <si>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</si>
  <si>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</si>
  <si>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</si>
  <si>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</si>
  <si>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</si>
  <si>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</si>
  <si>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</si>
  <si>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</si>
  <si>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</si>
  <si>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</si>
  <si>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</si>
  <si>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</si>
  <si>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</si>
  <si>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</si>
  <si>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</si>
  <si>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</si>
  <si>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</si>
  <si>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</si>
  <si>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</si>
  <si>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</si>
  <si>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</si>
  <si>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</si>
  <si>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</si>
  <si>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</si>
  <si>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</si>
  <si>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</si>
  <si>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</si>
  <si>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</si>
  <si>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</si>
  <si>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</si>
  <si>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</si>
  <si>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</si>
  <si>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</si>
  <si>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</si>
  <si>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</si>
  <si>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</si>
  <si>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</si>
  <si>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</si>
  <si>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</si>
  <si>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</si>
  <si>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</si>
  <si>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</si>
  <si>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</si>
  <si>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</si>
  <si>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</si>
  <si>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</si>
  <si>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</si>
  <si>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</si>
  <si>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</si>
  <si>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</si>
  <si>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</si>
  <si>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</si>
  <si>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</si>
  <si>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</si>
  <si>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</si>
  <si>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</si>
  <si>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</si>
  <si>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</si>
  <si>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</si>
  <si>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</si>
  <si>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</si>
  <si>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</si>
  <si>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</si>
  <si>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</si>
  <si>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</si>
  <si>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</si>
  <si>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</si>
  <si>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</si>
  <si>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</si>
  <si>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</si>
  <si>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</si>
  <si>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</si>
  <si>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</si>
  <si>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</si>
  <si>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</si>
  <si>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</si>
  <si>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</rPr>
      <t>per capita (</t>
    </r>
    <r>
      <rPr>
        <sz val="10"/>
        <rFont val="Calibri"/>
        <family val="2"/>
        <charset val="238"/>
      </rPr>
      <t>€</t>
    </r>
    <r>
      <rPr>
        <i/>
        <sz val="10"/>
        <rFont val="Calibri"/>
        <family val="2"/>
        <charset val="238"/>
      </rPr>
      <t>)*</t>
    </r>
  </si>
  <si>
    <r>
      <t xml:space="preserve">GDP </t>
    </r>
    <r>
      <rPr>
        <i/>
        <sz val="10"/>
        <rFont val="Calibri"/>
        <family val="2"/>
        <charset val="238"/>
      </rPr>
      <t>per capita (</t>
    </r>
    <r>
      <rPr>
        <sz val="10"/>
        <rFont val="Calibri"/>
        <family val="2"/>
        <charset val="238"/>
      </rPr>
      <t>€</t>
    </r>
    <r>
      <rPr>
        <i/>
        <sz val="10"/>
        <rFont val="Calibri"/>
        <family val="2"/>
        <charset val="238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</si>
  <si>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</si>
  <si>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</si>
  <si>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</si>
  <si>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</si>
  <si>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</si>
  <si>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</si>
  <si>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</si>
  <si>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</si>
  <si>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</si>
  <si>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</si>
  <si>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Bankarski depoziti (domaći)</t>
  </si>
  <si>
    <t>Bank deposits (domestic)</t>
  </si>
  <si>
    <t>Plan according to Budget Law for 2013</t>
  </si>
  <si>
    <t>Plan prema Zakonu o Budžetu za 2013. godinu</t>
  </si>
  <si>
    <t>Plan for 2013</t>
  </si>
  <si>
    <t>Plan 2013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</si>
  <si>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</si>
  <si>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</si>
  <si>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</si>
  <si>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</si>
  <si>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</si>
  <si>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</si>
  <si>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</si>
  <si>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>Maj 2014</t>
  </si>
  <si>
    <t xml:space="preserve">Kapitalni budzet </t>
  </si>
  <si>
    <t xml:space="preserve">Kapitalni izdaci tekućeg budžeta </t>
  </si>
  <si>
    <t>Napomena: Informacija je urađena na engleskom i crnogorskom jeziku</t>
  </si>
  <si>
    <t>Primici od otplate kredita</t>
  </si>
  <si>
    <t>Receipts from repayment of loans</t>
  </si>
  <si>
    <t xml:space="preserve">Primici od otplate kredita </t>
  </si>
  <si>
    <t xml:space="preserve">Receipts from repayment of loans </t>
  </si>
  <si>
    <t>Ostali državni porezi</t>
  </si>
  <si>
    <t>Other State Taxes</t>
  </si>
  <si>
    <t>Ostali državni prihodi</t>
  </si>
  <si>
    <t>mil.€</t>
  </si>
  <si>
    <t>Izdaci za kupovinu hartija od vrijednosti</t>
  </si>
  <si>
    <t>Deficit/ Surplus</t>
  </si>
  <si>
    <t>Korigovani deficit/ suficit</t>
  </si>
  <si>
    <t>Modified deficit/surplus</t>
  </si>
  <si>
    <t>Expenditures for the purchase of securities</t>
  </si>
  <si>
    <t xml:space="preserve">     </t>
  </si>
  <si>
    <t>GDP (u mil. €)</t>
  </si>
  <si>
    <t>Surplus/Deficit</t>
  </si>
  <si>
    <t>Modified surplus/deficit</t>
  </si>
  <si>
    <t>Repayment of Domestic Debt</t>
  </si>
  <si>
    <t>Repayment of Foreign debt</t>
  </si>
  <si>
    <t>Capital Expenditures for securities</t>
  </si>
  <si>
    <t>Domestic Loans and Borrowings</t>
  </si>
  <si>
    <t>Foreign Loans and Borrowings</t>
  </si>
  <si>
    <t>Loans and Borrowings</t>
  </si>
  <si>
    <t>Revenues from Selling Assets</t>
  </si>
  <si>
    <t>Increase/decrease of deposits</t>
  </si>
  <si>
    <t xml:space="preserve">Net increase of liabilities </t>
  </si>
  <si>
    <t>Corporate Income Tax</t>
  </si>
  <si>
    <t xml:space="preserve">Taxes on Sales of Property </t>
  </si>
  <si>
    <t>Fines and forfeited property benefits</t>
  </si>
  <si>
    <t>Revenues generated by the authorities in the course of the activities</t>
  </si>
  <si>
    <t>Social security</t>
  </si>
  <si>
    <t>Pension and Disability Insurance</t>
  </si>
  <si>
    <t>Other health care transfers</t>
  </si>
  <si>
    <t>Other health care insurance</t>
  </si>
  <si>
    <t>Transfers from the central budget</t>
  </si>
  <si>
    <t>%GDP</t>
  </si>
  <si>
    <t>Credits and borrowings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</si>
</sst>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0.00,,"/>
    <numFmt numFmtId="165" formatCode="0.0000"/>
    <numFmt numFmtId="166" formatCode="0.0,,"/>
    <numFmt numFmtId="167" formatCode="#,##0.0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0.000000000"/>
    <numFmt numFmtId="176" formatCode="0.0"/>
    <numFmt numFmtId="177" formatCode="0.0%"/>
    <numFmt numFmtId="178" formatCode="_-* #,##0.00\ &quot;RSD&quot;_-;\-* #,##0.00\ &quot;RSD&quot;_-;_-* &quot;-&quot;??\ &quot;RSD&quot;_-;_-@_-"/>
    <numFmt numFmtId="179" formatCode="_-* #,##0.00\ _R_S_D_-;\-* #,##0.00\ _R_S_D_-;_-* &quot;-&quot;??\ _R_S_D_-;_-@_-"/>
  </numFmts>
  <fonts count="56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2"/>
      <color theme="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323E1A"/>
      <name val="Calibri"/>
      <family val="2"/>
      <scheme val="minor"/>
    </font>
    <font>
      <sz val="11"/>
      <name val="Calibri"/>
      <family val="2"/>
      <scheme val="minor"/>
    </font>
    <font>
      <sz val="10"/>
      <color rgb="FF323E1A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23E1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10">
    <xf numFmtId="0" fontId="0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7" fillId="0" borderId="0" applyProtection="0"/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2" fontId="7" fillId="0" borderId="0" applyProtection="0"/>
    <xf numFmtId="0" fontId="7" fillId="0" borderId="0" applyNumberFormat="0" applyFont="0" applyFill="0" applyBorder="0" applyAlignment="0" applyProtection="0"/>
    <xf numFmtId="0" fontId="10" fillId="0" borderId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7" fontId="11" fillId="0" borderId="0"/>
    <xf numFmtId="0" fontId="12" fillId="0" borderId="0"/>
    <xf numFmtId="0" fontId="13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5" fillId="0" borderId="0">
      <alignment vertical="center"/>
    </xf>
    <xf numFmtId="0" fontId="19" fillId="0" borderId="0"/>
    <xf numFmtId="0" fontId="6" fillId="0" borderId="0"/>
    <xf numFmtId="0" fontId="5" fillId="0" borderId="0"/>
    <xf numFmtId="0" fontId="5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174" fontId="6" fillId="0" borderId="0" applyFont="0" applyFill="0" applyBorder="0" applyAlignment="0" applyProtection="0"/>
    <xf numFmtId="0" fontId="14" fillId="0" borderId="0"/>
    <xf numFmtId="0" fontId="3" fillId="0" borderId="0"/>
    <xf numFmtId="0" fontId="2" fillId="0" borderId="0"/>
    <xf numFmtId="0" fontId="39" fillId="0" borderId="34" applyNumberFormat="0" applyFill="0" applyAlignment="0" applyProtection="0"/>
    <xf numFmtId="0" fontId="40" fillId="0" borderId="35" applyNumberFormat="0" applyFill="0" applyAlignment="0" applyProtection="0"/>
    <xf numFmtId="0" fontId="41" fillId="0" borderId="36" applyNumberFormat="0" applyFill="0" applyAlignment="0" applyProtection="0"/>
    <xf numFmtId="0" fontId="41" fillId="0" borderId="0" applyNumberFormat="0" applyFill="0" applyBorder="0" applyAlignment="0" applyProtection="0"/>
    <xf numFmtId="0" fontId="42" fillId="11" borderId="0" applyNumberFormat="0" applyBorder="0" applyAlignment="0" applyProtection="0"/>
    <xf numFmtId="0" fontId="43" fillId="12" borderId="0" applyNumberFormat="0" applyBorder="0" applyAlignment="0" applyProtection="0"/>
    <xf numFmtId="0" fontId="44" fillId="13" borderId="0" applyNumberFormat="0" applyBorder="0" applyAlignment="0" applyProtection="0"/>
    <xf numFmtId="0" fontId="45" fillId="14" borderId="37" applyNumberFormat="0" applyAlignment="0" applyProtection="0"/>
    <xf numFmtId="0" fontId="46" fillId="15" borderId="38" applyNumberFormat="0" applyAlignment="0" applyProtection="0"/>
    <xf numFmtId="0" fontId="47" fillId="15" borderId="37" applyNumberFormat="0" applyAlignment="0" applyProtection="0"/>
    <xf numFmtId="0" fontId="48" fillId="0" borderId="39" applyNumberFormat="0" applyFill="0" applyAlignment="0" applyProtection="0"/>
    <xf numFmtId="0" fontId="49" fillId="16" borderId="40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2" applyNumberFormat="0" applyFill="0" applyAlignment="0" applyProtection="0"/>
    <xf numFmtId="0" fontId="5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3" fillId="41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11" fillId="0" borderId="0"/>
    <xf numFmtId="0" fontId="2" fillId="0" borderId="0"/>
    <xf numFmtId="17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43" fillId="12" borderId="0" applyNumberFormat="0" applyBorder="0" applyAlignment="0" applyProtection="0"/>
    <xf numFmtId="0" fontId="5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17" borderId="4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41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174" fontId="5" fillId="0" borderId="0" applyFont="0" applyFill="0" applyBorder="0" applyAlignment="0" applyProtection="0"/>
    <xf numFmtId="0" fontId="54" fillId="0" borderId="0"/>
    <xf numFmtId="171" fontId="5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4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41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</cellStyleXfs>
  <cellXfs count="268">
    <xf numFmtId="0" fontId="0" fillId="0" borderId="0" xfId="0"/>
    <xf numFmtId="0" fontId="5" fillId="0" borderId="0" xfId="27" applyFont="1"/>
    <xf numFmtId="49" fontId="5" fillId="0" borderId="0" xfId="27" applyNumberFormat="1" applyFont="1" applyAlignment="1">
      <alignment wrapText="1"/>
    </xf>
    <xf numFmtId="0" fontId="5" fillId="0" borderId="0" xfId="27" applyFont="1" applyFill="1"/>
    <xf numFmtId="0" fontId="5" fillId="2" borderId="0" xfId="27" applyFont="1" applyFill="1"/>
    <xf numFmtId="0" fontId="5" fillId="2" borderId="0" xfId="27" applyFont="1" applyFill="1" applyBorder="1"/>
    <xf numFmtId="0" fontId="21" fillId="2" borderId="0" xfId="27" applyFont="1" applyFill="1" applyBorder="1"/>
    <xf numFmtId="0" fontId="5" fillId="2" borderId="0" xfId="27" applyFont="1" applyFill="1" applyProtection="1"/>
    <xf numFmtId="0" fontId="4" fillId="2" borderId="0" xfId="27" applyFont="1" applyFill="1" applyBorder="1" applyAlignment="1">
      <alignment vertical="center"/>
    </xf>
    <xf numFmtId="0" fontId="5" fillId="2" borderId="0" xfId="27" applyFont="1" applyFill="1" applyProtection="1">
      <protection locked="0"/>
    </xf>
    <xf numFmtId="49" fontId="5" fillId="2" borderId="0" xfId="27" applyNumberFormat="1" applyFont="1" applyFill="1" applyAlignment="1">
      <alignment wrapText="1"/>
    </xf>
    <xf numFmtId="0" fontId="5" fillId="0" borderId="0" xfId="0" applyFont="1"/>
    <xf numFmtId="0" fontId="20" fillId="0" borderId="0" xfId="0" applyFont="1" applyFill="1" applyAlignment="1">
      <alignment horizontal="center" vertical="center"/>
    </xf>
    <xf numFmtId="0" fontId="5" fillId="0" borderId="0" xfId="27" applyFont="1" applyFill="1" applyBorder="1" applyAlignment="1">
      <alignment horizontal="center" vertical="center" wrapText="1"/>
    </xf>
    <xf numFmtId="0" fontId="22" fillId="3" borderId="1" xfId="27" applyFont="1" applyFill="1" applyBorder="1" applyAlignment="1">
      <alignment vertical="center"/>
    </xf>
    <xf numFmtId="0" fontId="20" fillId="0" borderId="0" xfId="27" applyFont="1" applyFill="1" applyBorder="1" applyAlignment="1">
      <alignment vertical="center"/>
    </xf>
    <xf numFmtId="0" fontId="20" fillId="0" borderId="0" xfId="27" applyFont="1" applyFill="1" applyAlignment="1">
      <alignment vertical="center"/>
    </xf>
    <xf numFmtId="0" fontId="20" fillId="0" borderId="0" xfId="27" applyFont="1" applyFill="1" applyBorder="1" applyAlignment="1">
      <alignment horizontal="center" vertical="center"/>
    </xf>
    <xf numFmtId="2" fontId="20" fillId="0" borderId="0" xfId="27" applyNumberFormat="1" applyFont="1" applyFill="1" applyBorder="1" applyAlignment="1">
      <alignment vertical="center"/>
    </xf>
    <xf numFmtId="2" fontId="20" fillId="0" borderId="0" xfId="27" applyNumberFormat="1" applyFont="1" applyFill="1" applyBorder="1" applyAlignment="1">
      <alignment horizontal="left" vertical="center"/>
    </xf>
    <xf numFmtId="49" fontId="20" fillId="0" borderId="0" xfId="27" applyNumberFormat="1" applyFont="1" applyFill="1" applyBorder="1" applyAlignment="1">
      <alignment vertical="center"/>
    </xf>
    <xf numFmtId="0" fontId="20" fillId="4" borderId="0" xfId="0" applyFont="1" applyFill="1" applyAlignment="1" applyProtection="1">
      <alignment vertical="center"/>
      <protection locked="0"/>
    </xf>
    <xf numFmtId="0" fontId="20" fillId="0" borderId="0" xfId="0" applyFont="1" applyAlignment="1">
      <alignment vertical="center"/>
    </xf>
    <xf numFmtId="0" fontId="20" fillId="0" borderId="0" xfId="27" applyFont="1" applyAlignment="1">
      <alignment vertical="center"/>
    </xf>
    <xf numFmtId="1" fontId="20" fillId="0" borderId="0" xfId="0" applyNumberFormat="1" applyFont="1" applyFill="1" applyBorder="1" applyAlignment="1">
      <alignment horizontal="center" vertical="center"/>
    </xf>
    <xf numFmtId="1" fontId="20" fillId="0" borderId="0" xfId="0" applyNumberFormat="1" applyFont="1" applyFill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16" fontId="20" fillId="0" borderId="0" xfId="0" applyNumberFormat="1" applyFont="1" applyFill="1" applyAlignment="1">
      <alignment vertical="center"/>
    </xf>
    <xf numFmtId="0" fontId="20" fillId="0" borderId="0" xfId="0" applyFont="1" applyFill="1" applyAlignment="1">
      <alignment vertical="center"/>
    </xf>
    <xf numFmtId="16" fontId="20" fillId="0" borderId="0" xfId="0" applyNumberFormat="1" applyFont="1" applyFill="1" applyBorder="1" applyAlignment="1">
      <alignment horizontal="left" vertical="center"/>
    </xf>
    <xf numFmtId="17" fontId="20" fillId="0" borderId="0" xfId="0" applyNumberFormat="1" applyFont="1" applyFill="1" applyBorder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17" fontId="20" fillId="0" borderId="0" xfId="0" applyNumberFormat="1" applyFont="1" applyFill="1" applyAlignment="1">
      <alignment vertical="center"/>
    </xf>
    <xf numFmtId="4" fontId="20" fillId="0" borderId="0" xfId="27" applyNumberFormat="1" applyFont="1" applyFill="1" applyBorder="1" applyAlignment="1">
      <alignment vertical="center"/>
    </xf>
    <xf numFmtId="164" fontId="20" fillId="0" borderId="0" xfId="27" applyNumberFormat="1" applyFont="1" applyFill="1" applyBorder="1" applyAlignment="1">
      <alignment vertical="center"/>
    </xf>
    <xf numFmtId="4" fontId="23" fillId="0" borderId="0" xfId="27" applyNumberFormat="1" applyFont="1" applyFill="1" applyBorder="1" applyAlignment="1">
      <alignment vertical="center"/>
    </xf>
    <xf numFmtId="164" fontId="23" fillId="0" borderId="0" xfId="27" applyNumberFormat="1" applyFont="1" applyFill="1" applyBorder="1" applyAlignment="1">
      <alignment vertical="center"/>
    </xf>
    <xf numFmtId="49" fontId="20" fillId="0" borderId="0" xfId="27" applyNumberFormat="1" applyFont="1" applyAlignment="1">
      <alignment vertical="center"/>
    </xf>
    <xf numFmtId="49" fontId="20" fillId="0" borderId="0" xfId="0" applyNumberFormat="1" applyFont="1" applyAlignment="1">
      <alignment vertical="center"/>
    </xf>
    <xf numFmtId="17" fontId="5" fillId="0" borderId="0" xfId="0" applyNumberFormat="1" applyFont="1"/>
    <xf numFmtId="0" fontId="24" fillId="5" borderId="2" xfId="27" applyFont="1" applyFill="1" applyBorder="1" applyAlignment="1">
      <alignment horizontal="center" vertical="center" wrapText="1"/>
    </xf>
    <xf numFmtId="0" fontId="24" fillId="5" borderId="5" xfId="27" applyFont="1" applyFill="1" applyBorder="1" applyAlignment="1">
      <alignment horizontal="center" vertical="center" wrapText="1"/>
    </xf>
    <xf numFmtId="2" fontId="26" fillId="2" borderId="0" xfId="27" applyNumberFormat="1" applyFont="1" applyFill="1" applyBorder="1" applyAlignment="1">
      <alignment vertical="center"/>
    </xf>
    <xf numFmtId="164" fontId="27" fillId="5" borderId="10" xfId="27" applyNumberFormat="1" applyFont="1" applyFill="1" applyBorder="1" applyAlignment="1">
      <alignment vertical="center"/>
    </xf>
    <xf numFmtId="166" fontId="27" fillId="5" borderId="10" xfId="27" applyNumberFormat="1" applyFont="1" applyFill="1" applyBorder="1" applyAlignment="1">
      <alignment vertical="center"/>
    </xf>
    <xf numFmtId="166" fontId="27" fillId="2" borderId="12" xfId="27" applyNumberFormat="1" applyFont="1" applyFill="1" applyBorder="1" applyAlignment="1">
      <alignment vertical="center"/>
    </xf>
    <xf numFmtId="166" fontId="28" fillId="2" borderId="12" xfId="27" applyNumberFormat="1" applyFont="1" applyFill="1" applyBorder="1" applyAlignment="1">
      <alignment vertical="center"/>
    </xf>
    <xf numFmtId="166" fontId="29" fillId="2" borderId="12" xfId="27" applyNumberFormat="1" applyFont="1" applyFill="1" applyBorder="1" applyAlignment="1">
      <alignment vertical="center"/>
    </xf>
    <xf numFmtId="166" fontId="27" fillId="2" borderId="14" xfId="27" applyNumberFormat="1" applyFont="1" applyFill="1" applyBorder="1" applyAlignment="1">
      <alignment vertical="center"/>
    </xf>
    <xf numFmtId="166" fontId="30" fillId="2" borderId="10" xfId="27" applyNumberFormat="1" applyFont="1" applyFill="1" applyBorder="1" applyAlignment="1">
      <alignment vertical="center"/>
    </xf>
    <xf numFmtId="176" fontId="27" fillId="5" borderId="11" xfId="27" applyNumberFormat="1" applyFont="1" applyFill="1" applyBorder="1" applyAlignment="1">
      <alignment vertical="center"/>
    </xf>
    <xf numFmtId="166" fontId="30" fillId="2" borderId="12" xfId="27" applyNumberFormat="1" applyFont="1" applyFill="1" applyBorder="1" applyAlignment="1">
      <alignment vertical="center"/>
    </xf>
    <xf numFmtId="176" fontId="27" fillId="2" borderId="15" xfId="27" applyNumberFormat="1" applyFont="1" applyFill="1" applyBorder="1" applyAlignment="1">
      <alignment vertical="center"/>
    </xf>
    <xf numFmtId="176" fontId="27" fillId="2" borderId="16" xfId="27" applyNumberFormat="1" applyFont="1" applyFill="1" applyBorder="1" applyAlignment="1">
      <alignment vertical="center"/>
    </xf>
    <xf numFmtId="176" fontId="27" fillId="2" borderId="17" xfId="27" applyNumberFormat="1" applyFont="1" applyFill="1" applyBorder="1" applyAlignment="1">
      <alignment vertical="center"/>
    </xf>
    <xf numFmtId="166" fontId="27" fillId="2" borderId="13" xfId="27" applyNumberFormat="1" applyFont="1" applyFill="1" applyBorder="1" applyAlignment="1">
      <alignment vertical="center"/>
    </xf>
    <xf numFmtId="0" fontId="25" fillId="2" borderId="0" xfId="28" applyFont="1" applyFill="1"/>
    <xf numFmtId="0" fontId="25" fillId="2" borderId="0" xfId="28" applyFont="1" applyFill="1" applyProtection="1">
      <protection locked="0"/>
    </xf>
    <xf numFmtId="0" fontId="25" fillId="2" borderId="0" xfId="0" applyFont="1" applyFill="1"/>
    <xf numFmtId="0" fontId="25" fillId="0" borderId="0" xfId="0" applyFont="1"/>
    <xf numFmtId="0" fontId="25" fillId="2" borderId="0" xfId="0" applyFont="1" applyFill="1" applyBorder="1"/>
    <xf numFmtId="0" fontId="25" fillId="0" borderId="0" xfId="0" applyFont="1" applyBorder="1"/>
    <xf numFmtId="0" fontId="24" fillId="2" borderId="0" xfId="0" applyFont="1" applyFill="1"/>
    <xf numFmtId="0" fontId="32" fillId="6" borderId="1" xfId="28" applyFont="1" applyFill="1" applyBorder="1" applyAlignment="1">
      <alignment vertical="center"/>
    </xf>
    <xf numFmtId="0" fontId="25" fillId="0" borderId="0" xfId="0" applyFont="1" applyFill="1" applyBorder="1"/>
    <xf numFmtId="0" fontId="25" fillId="0" borderId="0" xfId="0" applyFont="1" applyFill="1"/>
    <xf numFmtId="0" fontId="24" fillId="7" borderId="6" xfId="0" applyFont="1" applyFill="1" applyBorder="1" applyAlignment="1">
      <alignment horizontal="center" vertical="center" wrapText="1"/>
    </xf>
    <xf numFmtId="0" fontId="24" fillId="7" borderId="16" xfId="0" applyFont="1" applyFill="1" applyBorder="1" applyAlignment="1">
      <alignment horizontal="center" vertical="center" wrapText="1"/>
    </xf>
    <xf numFmtId="2" fontId="24" fillId="7" borderId="1" xfId="0" applyNumberFormat="1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 wrapText="1"/>
    </xf>
    <xf numFmtId="2" fontId="24" fillId="2" borderId="8" xfId="0" applyNumberFormat="1" applyFont="1" applyFill="1" applyBorder="1" applyAlignment="1">
      <alignment vertical="center" wrapText="1"/>
    </xf>
    <xf numFmtId="0" fontId="24" fillId="2" borderId="0" xfId="0" applyFont="1" applyFill="1" applyBorder="1" applyAlignment="1">
      <alignment wrapText="1"/>
    </xf>
    <xf numFmtId="0" fontId="24" fillId="0" borderId="0" xfId="0" applyFont="1" applyFill="1" applyBorder="1" applyAlignment="1">
      <alignment wrapText="1"/>
    </xf>
    <xf numFmtId="2" fontId="25" fillId="2" borderId="22" xfId="0" applyNumberFormat="1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right"/>
    </xf>
    <xf numFmtId="2" fontId="24" fillId="2" borderId="22" xfId="0" applyNumberFormat="1" applyFont="1" applyFill="1" applyBorder="1" applyAlignment="1">
      <alignment vertical="center" wrapText="1"/>
    </xf>
    <xf numFmtId="0" fontId="25" fillId="0" borderId="0" xfId="0" applyFont="1" applyFill="1" applyBorder="1" applyAlignment="1">
      <alignment wrapText="1"/>
    </xf>
    <xf numFmtId="2" fontId="25" fillId="0" borderId="0" xfId="0" applyNumberFormat="1" applyFont="1" applyFill="1" applyBorder="1" applyAlignment="1">
      <alignment horizontal="right"/>
    </xf>
    <xf numFmtId="49" fontId="24" fillId="2" borderId="22" xfId="0" applyNumberFormat="1" applyFont="1" applyFill="1" applyBorder="1" applyAlignment="1">
      <alignment vertical="center" wrapText="1"/>
    </xf>
    <xf numFmtId="2" fontId="24" fillId="7" borderId="21" xfId="0" applyNumberFormat="1" applyFont="1" applyFill="1" applyBorder="1" applyAlignment="1">
      <alignment vertical="center"/>
    </xf>
    <xf numFmtId="2" fontId="24" fillId="7" borderId="21" xfId="0" applyNumberFormat="1" applyFont="1" applyFill="1" applyBorder="1" applyAlignment="1">
      <alignment horizontal="left" vertical="center"/>
    </xf>
    <xf numFmtId="49" fontId="24" fillId="2" borderId="8" xfId="0" applyNumberFormat="1" applyFont="1" applyFill="1" applyBorder="1" applyAlignment="1">
      <alignment vertical="center" wrapText="1"/>
    </xf>
    <xf numFmtId="49" fontId="25" fillId="2" borderId="22" xfId="0" applyNumberFormat="1" applyFont="1" applyFill="1" applyBorder="1" applyAlignment="1">
      <alignment vertical="center" wrapText="1"/>
    </xf>
    <xf numFmtId="0" fontId="24" fillId="2" borderId="0" xfId="0" applyFont="1" applyFill="1" applyBorder="1"/>
    <xf numFmtId="0" fontId="24" fillId="0" borderId="0" xfId="0" applyFont="1" applyFill="1" applyBorder="1"/>
    <xf numFmtId="0" fontId="24" fillId="0" borderId="0" xfId="0" applyFont="1" applyFill="1"/>
    <xf numFmtId="0" fontId="24" fillId="0" borderId="0" xfId="0" applyFont="1"/>
    <xf numFmtId="49" fontId="25" fillId="2" borderId="21" xfId="0" applyNumberFormat="1" applyFont="1" applyFill="1" applyBorder="1" applyAlignment="1">
      <alignment vertical="center" wrapText="1"/>
    </xf>
    <xf numFmtId="49" fontId="24" fillId="2" borderId="21" xfId="0" applyNumberFormat="1" applyFont="1" applyFill="1" applyBorder="1" applyAlignment="1">
      <alignment vertical="center" wrapText="1"/>
    </xf>
    <xf numFmtId="49" fontId="24" fillId="7" borderId="21" xfId="0" applyNumberFormat="1" applyFont="1" applyFill="1" applyBorder="1" applyAlignment="1">
      <alignment vertical="center" wrapText="1"/>
    </xf>
    <xf numFmtId="49" fontId="25" fillId="2" borderId="8" xfId="0" applyNumberFormat="1" applyFont="1" applyFill="1" applyBorder="1" applyAlignment="1">
      <alignment vertical="center" wrapText="1"/>
    </xf>
    <xf numFmtId="0" fontId="25" fillId="2" borderId="8" xfId="0" applyNumberFormat="1" applyFont="1" applyFill="1" applyBorder="1" applyAlignment="1">
      <alignment vertical="center" wrapText="1"/>
    </xf>
    <xf numFmtId="0" fontId="25" fillId="2" borderId="22" xfId="0" applyNumberFormat="1" applyFont="1" applyFill="1" applyBorder="1" applyAlignment="1">
      <alignment vertical="center" wrapText="1"/>
    </xf>
    <xf numFmtId="49" fontId="25" fillId="2" borderId="9" xfId="0" applyNumberFormat="1" applyFont="1" applyFill="1" applyBorder="1" applyAlignment="1">
      <alignment vertical="center" wrapText="1"/>
    </xf>
    <xf numFmtId="2" fontId="25" fillId="2" borderId="0" xfId="0" applyNumberFormat="1" applyFont="1" applyFill="1"/>
    <xf numFmtId="2" fontId="24" fillId="2" borderId="0" xfId="0" applyNumberFormat="1" applyFont="1" applyFill="1" applyBorder="1" applyAlignment="1">
      <alignment wrapText="1"/>
    </xf>
    <xf numFmtId="49" fontId="25" fillId="2" borderId="0" xfId="0" applyNumberFormat="1" applyFont="1" applyFill="1" applyAlignment="1">
      <alignment wrapText="1"/>
    </xf>
    <xf numFmtId="49" fontId="25" fillId="2" borderId="0" xfId="0" applyNumberFormat="1" applyFont="1" applyFill="1" applyBorder="1" applyAlignment="1">
      <alignment wrapText="1"/>
    </xf>
    <xf numFmtId="49" fontId="24" fillId="2" borderId="0" xfId="0" applyNumberFormat="1" applyFont="1" applyFill="1" applyBorder="1" applyAlignment="1">
      <alignment wrapText="1"/>
    </xf>
    <xf numFmtId="49" fontId="25" fillId="0" borderId="0" xfId="0" applyNumberFormat="1" applyFont="1" applyAlignment="1">
      <alignment wrapText="1"/>
    </xf>
    <xf numFmtId="2" fontId="25" fillId="2" borderId="0" xfId="28" applyNumberFormat="1" applyFont="1" applyFill="1"/>
    <xf numFmtId="0" fontId="25" fillId="0" borderId="0" xfId="28" applyFont="1"/>
    <xf numFmtId="164" fontId="25" fillId="0" borderId="27" xfId="28" applyNumberFormat="1" applyFont="1" applyBorder="1" applyAlignment="1">
      <alignment horizontal="right" vertical="center"/>
    </xf>
    <xf numFmtId="0" fontId="24" fillId="2" borderId="0" xfId="28" applyFont="1" applyFill="1" applyBorder="1"/>
    <xf numFmtId="0" fontId="25" fillId="2" borderId="0" xfId="28" applyFont="1" applyFill="1" applyBorder="1"/>
    <xf numFmtId="4" fontId="25" fillId="2" borderId="0" xfId="28" applyNumberFormat="1" applyFont="1" applyFill="1"/>
    <xf numFmtId="166" fontId="33" fillId="2" borderId="0" xfId="28" applyNumberFormat="1" applyFont="1" applyFill="1" applyProtection="1">
      <protection hidden="1"/>
    </xf>
    <xf numFmtId="164" fontId="25" fillId="0" borderId="28" xfId="28" applyNumberFormat="1" applyFont="1" applyBorder="1" applyAlignment="1">
      <alignment horizontal="right" vertical="center"/>
    </xf>
    <xf numFmtId="166" fontId="33" fillId="2" borderId="0" xfId="28" applyNumberFormat="1" applyFont="1" applyFill="1" applyBorder="1" applyProtection="1">
      <protection hidden="1"/>
    </xf>
    <xf numFmtId="0" fontId="25" fillId="0" borderId="0" xfId="28" applyFont="1" applyFill="1" applyBorder="1"/>
    <xf numFmtId="164" fontId="25" fillId="0" borderId="0" xfId="28" applyNumberFormat="1" applyFont="1" applyFill="1" applyBorder="1" applyAlignment="1">
      <alignment horizontal="right" vertical="center"/>
    </xf>
    <xf numFmtId="0" fontId="32" fillId="8" borderId="1" xfId="28" applyFont="1" applyFill="1" applyBorder="1" applyAlignment="1">
      <alignment vertical="center"/>
    </xf>
    <xf numFmtId="0" fontId="24" fillId="9" borderId="29" xfId="28" applyFont="1" applyFill="1" applyBorder="1" applyAlignment="1">
      <alignment horizontal="center" vertical="center" wrapText="1"/>
    </xf>
    <xf numFmtId="0" fontId="24" fillId="9" borderId="3" xfId="28" applyFont="1" applyFill="1" applyBorder="1" applyAlignment="1">
      <alignment horizontal="center" vertical="center" wrapText="1"/>
    </xf>
    <xf numFmtId="2" fontId="24" fillId="9" borderId="1" xfId="28" applyNumberFormat="1" applyFont="1" applyFill="1" applyBorder="1" applyAlignment="1">
      <alignment horizontal="left" vertical="center" wrapText="1"/>
    </xf>
    <xf numFmtId="164" fontId="24" fillId="9" borderId="10" xfId="28" applyNumberFormat="1" applyFont="1" applyFill="1" applyBorder="1" applyAlignment="1">
      <alignment horizontal="right" vertical="center"/>
    </xf>
    <xf numFmtId="176" fontId="24" fillId="9" borderId="11" xfId="28" applyNumberFormat="1" applyFont="1" applyFill="1" applyBorder="1" applyAlignment="1">
      <alignment horizontal="right" vertical="center"/>
    </xf>
    <xf numFmtId="164" fontId="24" fillId="0" borderId="0" xfId="28" applyNumberFormat="1" applyFont="1" applyFill="1" applyBorder="1" applyAlignment="1">
      <alignment horizontal="right" vertical="center"/>
    </xf>
    <xf numFmtId="2" fontId="24" fillId="2" borderId="26" xfId="28" applyNumberFormat="1" applyFont="1" applyFill="1" applyBorder="1" applyAlignment="1">
      <alignment horizontal="left" vertical="center" wrapText="1"/>
    </xf>
    <xf numFmtId="164" fontId="24" fillId="2" borderId="13" xfId="28" applyNumberFormat="1" applyFont="1" applyFill="1" applyBorder="1" applyAlignment="1">
      <alignment horizontal="right" vertical="center"/>
    </xf>
    <xf numFmtId="176" fontId="24" fillId="2" borderId="19" xfId="28" applyNumberFormat="1" applyFont="1" applyFill="1" applyBorder="1" applyAlignment="1">
      <alignment horizontal="right" vertical="center"/>
    </xf>
    <xf numFmtId="165" fontId="25" fillId="0" borderId="0" xfId="28" applyNumberFormat="1" applyFont="1" applyFill="1" applyBorder="1"/>
    <xf numFmtId="2" fontId="25" fillId="2" borderId="7" xfId="28" applyNumberFormat="1" applyFont="1" applyFill="1" applyBorder="1" applyAlignment="1">
      <alignment horizontal="left" vertical="center" wrapText="1"/>
    </xf>
    <xf numFmtId="164" fontId="25" fillId="2" borderId="12" xfId="28" applyNumberFormat="1" applyFont="1" applyFill="1" applyBorder="1" applyAlignment="1">
      <alignment horizontal="right" vertical="center"/>
    </xf>
    <xf numFmtId="176" fontId="25" fillId="2" borderId="25" xfId="28" applyNumberFormat="1" applyFont="1" applyFill="1" applyBorder="1" applyAlignment="1">
      <alignment horizontal="right" vertical="center"/>
    </xf>
    <xf numFmtId="0" fontId="24" fillId="0" borderId="0" xfId="28" applyFont="1" applyFill="1" applyBorder="1" applyAlignment="1">
      <alignment horizontal="center" wrapText="1"/>
    </xf>
    <xf numFmtId="164" fontId="25" fillId="0" borderId="0" xfId="28" applyNumberFormat="1" applyFont="1" applyFill="1" applyBorder="1"/>
    <xf numFmtId="175" fontId="25" fillId="0" borderId="0" xfId="28" applyNumberFormat="1" applyFont="1" applyFill="1" applyBorder="1"/>
    <xf numFmtId="164" fontId="25" fillId="2" borderId="12" xfId="28" quotePrefix="1" applyNumberFormat="1" applyFont="1" applyFill="1" applyBorder="1" applyAlignment="1">
      <alignment horizontal="right" vertical="center"/>
    </xf>
    <xf numFmtId="2" fontId="24" fillId="2" borderId="7" xfId="28" applyNumberFormat="1" applyFont="1" applyFill="1" applyBorder="1" applyAlignment="1">
      <alignment horizontal="left" vertical="center" wrapText="1"/>
    </xf>
    <xf numFmtId="164" fontId="24" fillId="2" borderId="12" xfId="28" applyNumberFormat="1" applyFont="1" applyFill="1" applyBorder="1" applyAlignment="1">
      <alignment horizontal="right" vertical="center"/>
    </xf>
    <xf numFmtId="176" fontId="24" fillId="2" borderId="25" xfId="28" applyNumberFormat="1" applyFont="1" applyFill="1" applyBorder="1" applyAlignment="1">
      <alignment horizontal="right" vertical="center"/>
    </xf>
    <xf numFmtId="0" fontId="25" fillId="0" borderId="0" xfId="28" applyFont="1" applyFill="1" applyBorder="1" applyAlignment="1">
      <alignment horizontal="right"/>
    </xf>
    <xf numFmtId="164" fontId="34" fillId="0" borderId="0" xfId="28" applyNumberFormat="1" applyFont="1" applyFill="1" applyBorder="1"/>
    <xf numFmtId="0" fontId="24" fillId="0" borderId="0" xfId="28" applyFont="1" applyFill="1" applyBorder="1" applyAlignment="1">
      <alignment horizontal="right"/>
    </xf>
    <xf numFmtId="49" fontId="24" fillId="2" borderId="22" xfId="28" applyNumberFormat="1" applyFont="1" applyFill="1" applyBorder="1" applyAlignment="1">
      <alignment vertical="center" wrapText="1"/>
    </xf>
    <xf numFmtId="164" fontId="35" fillId="2" borderId="12" xfId="28" applyNumberFormat="1" applyFont="1" applyFill="1" applyBorder="1" applyAlignment="1">
      <alignment vertical="center"/>
    </xf>
    <xf numFmtId="176" fontId="35" fillId="2" borderId="25" xfId="28" applyNumberFormat="1" applyFont="1" applyFill="1" applyBorder="1" applyAlignment="1">
      <alignment vertical="center"/>
    </xf>
    <xf numFmtId="2" fontId="24" fillId="9" borderId="1" xfId="28" applyNumberFormat="1" applyFont="1" applyFill="1" applyBorder="1" applyAlignment="1">
      <alignment horizontal="left" vertical="center"/>
    </xf>
    <xf numFmtId="2" fontId="25" fillId="0" borderId="0" xfId="28" applyNumberFormat="1" applyFont="1" applyFill="1" applyBorder="1"/>
    <xf numFmtId="49" fontId="24" fillId="2" borderId="26" xfId="28" applyNumberFormat="1" applyFont="1" applyFill="1" applyBorder="1" applyAlignment="1">
      <alignment horizontal="left" vertical="center" wrapText="1"/>
    </xf>
    <xf numFmtId="49" fontId="24" fillId="0" borderId="7" xfId="28" applyNumberFormat="1" applyFont="1" applyFill="1" applyBorder="1" applyAlignment="1">
      <alignment horizontal="left" vertical="center" wrapText="1"/>
    </xf>
    <xf numFmtId="164" fontId="24" fillId="0" borderId="12" xfId="28" applyNumberFormat="1" applyFont="1" applyFill="1" applyBorder="1" applyAlignment="1">
      <alignment horizontal="right" vertical="center"/>
    </xf>
    <xf numFmtId="176" fontId="24" fillId="0" borderId="25" xfId="28" applyNumberFormat="1" applyFont="1" applyFill="1" applyBorder="1" applyAlignment="1">
      <alignment horizontal="right" vertical="center"/>
    </xf>
    <xf numFmtId="0" fontId="25" fillId="0" borderId="0" xfId="28" applyFont="1" applyFill="1"/>
    <xf numFmtId="49" fontId="24" fillId="2" borderId="7" xfId="28" applyNumberFormat="1" applyFont="1" applyFill="1" applyBorder="1" applyAlignment="1">
      <alignment horizontal="left" vertical="center" wrapText="1"/>
    </xf>
    <xf numFmtId="4" fontId="25" fillId="0" borderId="0" xfId="28" applyNumberFormat="1" applyFont="1" applyFill="1" applyBorder="1"/>
    <xf numFmtId="164" fontId="24" fillId="0" borderId="12" xfId="28" applyNumberFormat="1" applyFont="1" applyFill="1" applyBorder="1" applyAlignment="1">
      <alignment vertical="center"/>
    </xf>
    <xf numFmtId="49" fontId="24" fillId="0" borderId="21" xfId="28" applyNumberFormat="1" applyFont="1" applyFill="1" applyBorder="1" applyAlignment="1">
      <alignment vertical="center" wrapText="1"/>
    </xf>
    <xf numFmtId="164" fontId="24" fillId="0" borderId="10" xfId="28" applyNumberFormat="1" applyFont="1" applyFill="1" applyBorder="1" applyAlignment="1">
      <alignment horizontal="right" vertical="center"/>
    </xf>
    <xf numFmtId="176" fontId="24" fillId="0" borderId="11" xfId="28" applyNumberFormat="1" applyFont="1" applyFill="1" applyBorder="1" applyAlignment="1">
      <alignment horizontal="right" vertical="center"/>
    </xf>
    <xf numFmtId="49" fontId="25" fillId="2" borderId="26" xfId="28" applyNumberFormat="1" applyFont="1" applyFill="1" applyBorder="1" applyAlignment="1">
      <alignment horizontal="left" vertical="center" wrapText="1"/>
    </xf>
    <xf numFmtId="164" fontId="25" fillId="2" borderId="13" xfId="28" applyNumberFormat="1" applyFont="1" applyFill="1" applyBorder="1" applyAlignment="1">
      <alignment horizontal="right" vertical="center"/>
    </xf>
    <xf numFmtId="176" fontId="25" fillId="2" borderId="19" xfId="28" applyNumberFormat="1" applyFont="1" applyFill="1" applyBorder="1" applyAlignment="1">
      <alignment horizontal="right" vertical="center"/>
    </xf>
    <xf numFmtId="164" fontId="25" fillId="2" borderId="7" xfId="28" applyNumberFormat="1" applyFont="1" applyFill="1" applyBorder="1" applyAlignment="1">
      <alignment horizontal="left" vertical="center"/>
    </xf>
    <xf numFmtId="164" fontId="25" fillId="2" borderId="12" xfId="28" applyNumberFormat="1" applyFont="1" applyFill="1" applyBorder="1" applyAlignment="1">
      <alignment vertical="center"/>
    </xf>
    <xf numFmtId="49" fontId="24" fillId="2" borderId="6" xfId="28" applyNumberFormat="1" applyFont="1" applyFill="1" applyBorder="1" applyAlignment="1">
      <alignment horizontal="left" vertical="center" wrapText="1"/>
    </xf>
    <xf numFmtId="164" fontId="24" fillId="2" borderId="14" xfId="28" applyNumberFormat="1" applyFont="1" applyFill="1" applyBorder="1" applyAlignment="1">
      <alignment horizontal="right" vertical="center"/>
    </xf>
    <xf numFmtId="176" fontId="24" fillId="2" borderId="3" xfId="28" applyNumberFormat="1" applyFont="1" applyFill="1" applyBorder="1" applyAlignment="1">
      <alignment horizontal="right" vertical="center"/>
    </xf>
    <xf numFmtId="49" fontId="25" fillId="2" borderId="23" xfId="28" applyNumberFormat="1" applyFont="1" applyFill="1" applyBorder="1" applyAlignment="1">
      <alignment vertical="center" wrapText="1"/>
    </xf>
    <xf numFmtId="164" fontId="25" fillId="2" borderId="24" xfId="28" applyNumberFormat="1" applyFont="1" applyFill="1" applyBorder="1" applyAlignment="1">
      <alignment vertical="center"/>
    </xf>
    <xf numFmtId="49" fontId="24" fillId="2" borderId="1" xfId="28" applyNumberFormat="1" applyFont="1" applyFill="1" applyBorder="1" applyAlignment="1">
      <alignment horizontal="left" vertical="center" wrapText="1"/>
    </xf>
    <xf numFmtId="164" fontId="24" fillId="2" borderId="10" xfId="28" applyNumberFormat="1" applyFont="1" applyFill="1" applyBorder="1" applyAlignment="1">
      <alignment horizontal="right" vertical="center"/>
    </xf>
    <xf numFmtId="176" fontId="24" fillId="2" borderId="11" xfId="28" applyNumberFormat="1" applyFont="1" applyFill="1" applyBorder="1" applyAlignment="1">
      <alignment horizontal="right" vertical="center"/>
    </xf>
    <xf numFmtId="0" fontId="24" fillId="2" borderId="0" xfId="28" applyFont="1" applyFill="1"/>
    <xf numFmtId="49" fontId="24" fillId="9" borderId="21" xfId="28" applyNumberFormat="1" applyFont="1" applyFill="1" applyBorder="1" applyAlignment="1">
      <alignment horizontal="left" vertical="center" wrapText="1"/>
    </xf>
    <xf numFmtId="0" fontId="24" fillId="0" borderId="0" xfId="28" applyFont="1"/>
    <xf numFmtId="0" fontId="24" fillId="0" borderId="0" xfId="28" applyFont="1" applyFill="1" applyBorder="1"/>
    <xf numFmtId="49" fontId="24" fillId="9" borderId="21" xfId="28" applyNumberFormat="1" applyFont="1" applyFill="1" applyBorder="1" applyAlignment="1">
      <alignment vertical="center" wrapText="1"/>
    </xf>
    <xf numFmtId="164" fontId="24" fillId="9" borderId="10" xfId="28" applyNumberFormat="1" applyFont="1" applyFill="1" applyBorder="1" applyAlignment="1">
      <alignment vertical="center"/>
    </xf>
    <xf numFmtId="4" fontId="24" fillId="9" borderId="11" xfId="28" applyNumberFormat="1" applyFont="1" applyFill="1" applyBorder="1" applyAlignment="1">
      <alignment vertical="center"/>
    </xf>
    <xf numFmtId="176" fontId="24" fillId="9" borderId="11" xfId="28" applyNumberFormat="1" applyFont="1" applyFill="1" applyBorder="1" applyAlignment="1">
      <alignment vertical="center"/>
    </xf>
    <xf numFmtId="49" fontId="25" fillId="2" borderId="8" xfId="28" applyNumberFormat="1" applyFont="1" applyFill="1" applyBorder="1" applyAlignment="1">
      <alignment vertical="center" wrapText="1"/>
    </xf>
    <xf numFmtId="164" fontId="25" fillId="2" borderId="13" xfId="28" applyNumberFormat="1" applyFont="1" applyFill="1" applyBorder="1" applyAlignment="1">
      <alignment vertical="center"/>
    </xf>
    <xf numFmtId="176" fontId="25" fillId="2" borderId="19" xfId="28" applyNumberFormat="1" applyFont="1" applyFill="1" applyBorder="1" applyAlignment="1">
      <alignment vertical="center"/>
    </xf>
    <xf numFmtId="49" fontId="25" fillId="2" borderId="22" xfId="28" applyNumberFormat="1" applyFont="1" applyFill="1" applyBorder="1" applyAlignment="1">
      <alignment vertical="center" wrapText="1"/>
    </xf>
    <xf numFmtId="176" fontId="25" fillId="2" borderId="25" xfId="28" applyNumberFormat="1" applyFont="1" applyFill="1" applyBorder="1" applyAlignment="1">
      <alignment vertical="center"/>
    </xf>
    <xf numFmtId="4" fontId="25" fillId="2" borderId="0" xfId="28" applyNumberFormat="1" applyFont="1" applyFill="1" applyBorder="1"/>
    <xf numFmtId="49" fontId="25" fillId="2" borderId="0" xfId="28" applyNumberFormat="1" applyFont="1" applyFill="1" applyBorder="1" applyAlignment="1">
      <alignment wrapText="1"/>
    </xf>
    <xf numFmtId="49" fontId="24" fillId="2" borderId="9" xfId="28" applyNumberFormat="1" applyFont="1" applyFill="1" applyBorder="1" applyAlignment="1">
      <alignment vertical="center" wrapText="1"/>
    </xf>
    <xf numFmtId="164" fontId="24" fillId="2" borderId="14" xfId="28" applyNumberFormat="1" applyFont="1" applyFill="1" applyBorder="1" applyAlignment="1">
      <alignment vertical="center"/>
    </xf>
    <xf numFmtId="176" fontId="24" fillId="2" borderId="3" xfId="28" applyNumberFormat="1" applyFont="1" applyFill="1" applyBorder="1" applyAlignment="1">
      <alignment vertical="center"/>
    </xf>
    <xf numFmtId="49" fontId="25" fillId="2" borderId="0" xfId="28" applyNumberFormat="1" applyFont="1" applyFill="1" applyAlignment="1">
      <alignment wrapText="1"/>
    </xf>
    <xf numFmtId="164" fontId="24" fillId="2" borderId="0" xfId="28" applyNumberFormat="1" applyFont="1" applyFill="1" applyBorder="1"/>
    <xf numFmtId="164" fontId="24" fillId="0" borderId="0" xfId="28" applyNumberFormat="1" applyFont="1" applyFill="1" applyBorder="1"/>
    <xf numFmtId="2" fontId="25" fillId="2" borderId="0" xfId="28" applyNumberFormat="1" applyFont="1" applyFill="1" applyBorder="1" applyAlignment="1">
      <alignment wrapText="1"/>
    </xf>
    <xf numFmtId="1" fontId="25" fillId="2" borderId="0" xfId="28" applyNumberFormat="1" applyFont="1" applyFill="1" applyBorder="1" applyAlignment="1">
      <alignment wrapText="1"/>
    </xf>
    <xf numFmtId="164" fontId="25" fillId="0" borderId="23" xfId="28" applyNumberFormat="1" applyFont="1" applyBorder="1" applyAlignment="1">
      <alignment horizontal="right" vertical="center"/>
    </xf>
    <xf numFmtId="49" fontId="25" fillId="0" borderId="0" xfId="28" applyNumberFormat="1" applyFont="1" applyAlignment="1">
      <alignment wrapText="1"/>
    </xf>
    <xf numFmtId="176" fontId="27" fillId="2" borderId="18" xfId="27" applyNumberFormat="1" applyFont="1" applyFill="1" applyBorder="1" applyAlignment="1">
      <alignment vertical="center"/>
    </xf>
    <xf numFmtId="2" fontId="24" fillId="5" borderId="1" xfId="28" applyNumberFormat="1" applyFont="1" applyFill="1" applyBorder="1" applyAlignment="1">
      <alignment vertical="center"/>
    </xf>
    <xf numFmtId="176" fontId="27" fillId="5" borderId="11" xfId="28" applyNumberFormat="1" applyFont="1" applyFill="1" applyBorder="1" applyAlignment="1">
      <alignment vertical="center"/>
    </xf>
    <xf numFmtId="2" fontId="24" fillId="2" borderId="7" xfId="28" applyNumberFormat="1" applyFont="1" applyFill="1" applyBorder="1" applyAlignment="1">
      <alignment vertical="center"/>
    </xf>
    <xf numFmtId="166" fontId="27" fillId="2" borderId="12" xfId="28" applyNumberFormat="1" applyFont="1" applyFill="1" applyBorder="1" applyAlignment="1">
      <alignment vertical="center"/>
    </xf>
    <xf numFmtId="176" fontId="27" fillId="2" borderId="15" xfId="28" applyNumberFormat="1" applyFont="1" applyFill="1" applyBorder="1" applyAlignment="1">
      <alignment vertical="center"/>
    </xf>
    <xf numFmtId="2" fontId="25" fillId="2" borderId="7" xfId="28" applyNumberFormat="1" applyFont="1" applyFill="1" applyBorder="1" applyAlignment="1">
      <alignment vertical="center"/>
    </xf>
    <xf numFmtId="166" fontId="28" fillId="2" borderId="12" xfId="28" applyNumberFormat="1" applyFont="1" applyFill="1" applyBorder="1" applyAlignment="1">
      <alignment vertical="center"/>
    </xf>
    <xf numFmtId="176" fontId="27" fillId="2" borderId="16" xfId="28" applyNumberFormat="1" applyFont="1" applyFill="1" applyBorder="1" applyAlignment="1">
      <alignment vertical="center"/>
    </xf>
    <xf numFmtId="2" fontId="24" fillId="2" borderId="7" xfId="28" applyNumberFormat="1" applyFont="1" applyFill="1" applyBorder="1" applyAlignment="1">
      <alignment vertical="center" wrapText="1"/>
    </xf>
    <xf numFmtId="176" fontId="27" fillId="2" borderId="17" xfId="28" applyNumberFormat="1" applyFont="1" applyFill="1" applyBorder="1" applyAlignment="1">
      <alignment vertical="center"/>
    </xf>
    <xf numFmtId="166" fontId="27" fillId="5" borderId="10" xfId="28" applyNumberFormat="1" applyFont="1" applyFill="1" applyBorder="1" applyAlignment="1">
      <alignment vertical="center"/>
    </xf>
    <xf numFmtId="2" fontId="24" fillId="2" borderId="8" xfId="28" applyNumberFormat="1" applyFont="1" applyFill="1" applyBorder="1" applyAlignment="1">
      <alignment vertical="center"/>
    </xf>
    <xf numFmtId="2" fontId="24" fillId="2" borderId="9" xfId="28" applyNumberFormat="1" applyFont="1" applyFill="1" applyBorder="1" applyAlignment="1">
      <alignment vertical="center"/>
    </xf>
    <xf numFmtId="2" fontId="25" fillId="2" borderId="1" xfId="28" applyNumberFormat="1" applyFont="1" applyFill="1" applyBorder="1" applyAlignment="1">
      <alignment vertical="center"/>
    </xf>
    <xf numFmtId="2" fontId="24" fillId="2" borderId="6" xfId="28" applyNumberFormat="1" applyFont="1" applyFill="1" applyBorder="1" applyAlignment="1">
      <alignment vertical="center"/>
    </xf>
    <xf numFmtId="176" fontId="30" fillId="2" borderId="16" xfId="27" applyNumberFormat="1" applyFont="1" applyFill="1" applyBorder="1" applyAlignment="1">
      <alignment vertical="center"/>
    </xf>
    <xf numFmtId="176" fontId="5" fillId="2" borderId="0" xfId="27" applyNumberFormat="1" applyFont="1" applyFill="1" applyBorder="1"/>
    <xf numFmtId="0" fontId="25" fillId="0" borderId="0" xfId="28" applyFont="1" applyFill="1" applyBorder="1"/>
    <xf numFmtId="166" fontId="28" fillId="2" borderId="14" xfId="27" applyNumberFormat="1" applyFont="1" applyFill="1" applyBorder="1" applyAlignment="1">
      <alignment vertical="center"/>
    </xf>
    <xf numFmtId="0" fontId="25" fillId="0" borderId="0" xfId="28" applyFont="1" applyFill="1" applyBorder="1"/>
    <xf numFmtId="2" fontId="27" fillId="5" borderId="11" xfId="27" applyNumberFormat="1" applyFont="1" applyFill="1" applyBorder="1" applyAlignment="1">
      <alignment vertical="center"/>
    </xf>
    <xf numFmtId="176" fontId="37" fillId="2" borderId="25" xfId="28" applyNumberFormat="1" applyFont="1" applyFill="1" applyBorder="1" applyAlignment="1">
      <alignment vertical="center"/>
    </xf>
    <xf numFmtId="164" fontId="37" fillId="2" borderId="12" xfId="28" applyNumberFormat="1" applyFont="1" applyFill="1" applyBorder="1" applyAlignment="1">
      <alignment vertical="center"/>
    </xf>
    <xf numFmtId="2" fontId="25" fillId="0" borderId="6" xfId="28" applyNumberFormat="1" applyFont="1" applyFill="1" applyBorder="1" applyAlignment="1">
      <alignment vertical="center"/>
    </xf>
    <xf numFmtId="176" fontId="30" fillId="2" borderId="17" xfId="27" applyNumberFormat="1" applyFont="1" applyFill="1" applyBorder="1" applyAlignment="1">
      <alignment vertical="center"/>
    </xf>
    <xf numFmtId="166" fontId="5" fillId="2" borderId="0" xfId="27" applyNumberFormat="1" applyFont="1" applyFill="1" applyBorder="1"/>
    <xf numFmtId="166" fontId="24" fillId="5" borderId="2" xfId="27" applyNumberFormat="1" applyFont="1" applyFill="1" applyBorder="1" applyAlignment="1">
      <alignment horizontal="center" vertical="center" wrapText="1"/>
    </xf>
    <xf numFmtId="166" fontId="5" fillId="2" borderId="0" xfId="27" applyNumberFormat="1" applyFont="1" applyFill="1"/>
    <xf numFmtId="10" fontId="5" fillId="2" borderId="0" xfId="27" applyNumberFormat="1" applyFont="1" applyFill="1" applyBorder="1"/>
    <xf numFmtId="165" fontId="25" fillId="2" borderId="0" xfId="28" applyNumberFormat="1" applyFont="1" applyFill="1"/>
    <xf numFmtId="10" fontId="25" fillId="2" borderId="0" xfId="28" applyNumberFormat="1" applyFont="1" applyFill="1"/>
    <xf numFmtId="177" fontId="5" fillId="2" borderId="0" xfId="27" applyNumberFormat="1" applyFont="1" applyFill="1" applyBorder="1"/>
    <xf numFmtId="166" fontId="27" fillId="7" borderId="10" xfId="0" applyNumberFormat="1" applyFont="1" applyFill="1" applyBorder="1" applyAlignment="1">
      <alignment vertical="center"/>
    </xf>
    <xf numFmtId="167" fontId="27" fillId="7" borderId="18" xfId="0" applyNumberFormat="1" applyFont="1" applyFill="1" applyBorder="1" applyAlignment="1">
      <alignment vertical="center"/>
    </xf>
    <xf numFmtId="166" fontId="27" fillId="2" borderId="12" xfId="0" applyNumberFormat="1" applyFont="1" applyFill="1" applyBorder="1" applyAlignment="1">
      <alignment vertical="center"/>
    </xf>
    <xf numFmtId="166" fontId="28" fillId="2" borderId="12" xfId="0" applyNumberFormat="1" applyFont="1" applyFill="1" applyBorder="1" applyAlignment="1">
      <alignment vertical="center"/>
    </xf>
    <xf numFmtId="166" fontId="27" fillId="2" borderId="10" xfId="0" applyNumberFormat="1" applyFont="1" applyFill="1" applyBorder="1" applyAlignment="1">
      <alignment vertical="center"/>
    </xf>
    <xf numFmtId="176" fontId="27" fillId="2" borderId="18" xfId="0" applyNumberFormat="1" applyFont="1" applyFill="1" applyBorder="1" applyAlignment="1">
      <alignment vertical="center"/>
    </xf>
    <xf numFmtId="176" fontId="27" fillId="7" borderId="18" xfId="0" applyNumberFormat="1" applyFont="1" applyFill="1" applyBorder="1" applyAlignment="1">
      <alignment vertical="center"/>
    </xf>
    <xf numFmtId="166" fontId="28" fillId="2" borderId="13" xfId="0" applyNumberFormat="1" applyFont="1" applyFill="1" applyBorder="1" applyAlignment="1">
      <alignment vertical="center"/>
    </xf>
    <xf numFmtId="176" fontId="27" fillId="2" borderId="15" xfId="0" applyNumberFormat="1" applyFont="1" applyFill="1" applyBorder="1" applyAlignment="1">
      <alignment vertical="center"/>
    </xf>
    <xf numFmtId="176" fontId="27" fillId="2" borderId="16" xfId="0" applyNumberFormat="1" applyFont="1" applyFill="1" applyBorder="1" applyAlignment="1">
      <alignment vertical="center"/>
    </xf>
    <xf numFmtId="166" fontId="28" fillId="2" borderId="14" xfId="0" applyNumberFormat="1" applyFont="1" applyFill="1" applyBorder="1" applyAlignment="1">
      <alignment vertical="center"/>
    </xf>
    <xf numFmtId="176" fontId="27" fillId="2" borderId="17" xfId="0" applyNumberFormat="1" applyFont="1" applyFill="1" applyBorder="1" applyAlignment="1">
      <alignment vertical="center"/>
    </xf>
    <xf numFmtId="176" fontId="24" fillId="2" borderId="30" xfId="28" applyNumberFormat="1" applyFont="1" applyFill="1" applyBorder="1" applyAlignment="1">
      <alignment vertical="center"/>
    </xf>
    <xf numFmtId="49" fontId="23" fillId="2" borderId="8" xfId="28" applyNumberFormat="1" applyFont="1" applyFill="1" applyBorder="1" applyAlignment="1">
      <alignment vertical="center" wrapText="1"/>
    </xf>
    <xf numFmtId="164" fontId="23" fillId="2" borderId="13" xfId="28" applyNumberFormat="1" applyFont="1" applyFill="1" applyBorder="1" applyAlignment="1">
      <alignment vertical="center"/>
    </xf>
    <xf numFmtId="176" fontId="23" fillId="2" borderId="19" xfId="28" applyNumberFormat="1" applyFont="1" applyFill="1" applyBorder="1" applyAlignment="1">
      <alignment vertical="center"/>
    </xf>
    <xf numFmtId="0" fontId="31" fillId="3" borderId="26" xfId="28" applyFont="1" applyFill="1" applyBorder="1" applyAlignment="1">
      <alignment horizontal="center" vertical="center"/>
    </xf>
    <xf numFmtId="0" fontId="31" fillId="3" borderId="6" xfId="28" applyFont="1" applyFill="1" applyBorder="1" applyAlignment="1">
      <alignment horizontal="center" vertical="center"/>
    </xf>
    <xf numFmtId="0" fontId="24" fillId="5" borderId="20" xfId="27" applyFont="1" applyFill="1" applyBorder="1" applyAlignment="1">
      <alignment horizontal="center" vertical="center"/>
    </xf>
    <xf numFmtId="0" fontId="24" fillId="5" borderId="31" xfId="27" applyFont="1" applyFill="1" applyBorder="1" applyAlignment="1">
      <alignment horizontal="center" vertical="center"/>
    </xf>
    <xf numFmtId="166" fontId="38" fillId="5" borderId="1" xfId="0" applyNumberFormat="1" applyFont="1" applyFill="1" applyBorder="1" applyAlignment="1" applyProtection="1">
      <alignment horizontal="center" vertical="center"/>
      <protection hidden="1"/>
    </xf>
    <xf numFmtId="166" fontId="38" fillId="5" borderId="11" xfId="0" applyNumberFormat="1" applyFont="1" applyFill="1" applyBorder="1" applyAlignment="1" applyProtection="1">
      <alignment horizontal="center" vertical="center"/>
      <protection hidden="1"/>
    </xf>
    <xf numFmtId="2" fontId="31" fillId="6" borderId="8" xfId="0" applyNumberFormat="1" applyFont="1" applyFill="1" applyBorder="1" applyAlignment="1">
      <alignment horizontal="center" vertical="center"/>
    </xf>
    <xf numFmtId="2" fontId="31" fillId="6" borderId="9" xfId="0" applyNumberFormat="1" applyFont="1" applyFill="1" applyBorder="1" applyAlignment="1">
      <alignment horizontal="center" vertical="center"/>
    </xf>
    <xf numFmtId="0" fontId="24" fillId="7" borderId="20" xfId="0" applyFont="1" applyFill="1" applyBorder="1" applyAlignment="1">
      <alignment horizontal="center" vertical="center"/>
    </xf>
    <xf numFmtId="0" fontId="24" fillId="7" borderId="31" xfId="0" applyFont="1" applyFill="1" applyBorder="1" applyAlignment="1">
      <alignment horizontal="center" vertical="center"/>
    </xf>
    <xf numFmtId="166" fontId="36" fillId="7" borderId="1" xfId="0" applyNumberFormat="1" applyFont="1" applyFill="1" applyBorder="1" applyAlignment="1">
      <alignment horizontal="center" vertical="center"/>
    </xf>
    <xf numFmtId="166" fontId="36" fillId="7" borderId="11" xfId="0" applyNumberFormat="1" applyFont="1" applyFill="1" applyBorder="1" applyAlignment="1">
      <alignment horizontal="center" vertical="center"/>
    </xf>
    <xf numFmtId="0" fontId="34" fillId="2" borderId="4" xfId="28" applyFont="1" applyFill="1" applyBorder="1" applyAlignment="1">
      <alignment horizontal="center"/>
    </xf>
    <xf numFmtId="166" fontId="36" fillId="9" borderId="1" xfId="28" applyNumberFormat="1" applyFont="1" applyFill="1" applyBorder="1" applyAlignment="1">
      <alignment horizontal="center" vertical="center"/>
    </xf>
    <xf numFmtId="166" fontId="36" fillId="9" borderId="11" xfId="28" applyNumberFormat="1" applyFont="1" applyFill="1" applyBorder="1" applyAlignment="1">
      <alignment horizontal="center" vertical="center"/>
    </xf>
    <xf numFmtId="2" fontId="31" fillId="8" borderId="26" xfId="28" applyNumberFormat="1" applyFont="1" applyFill="1" applyBorder="1" applyAlignment="1">
      <alignment horizontal="center" vertical="center"/>
    </xf>
    <xf numFmtId="2" fontId="31" fillId="8" borderId="6" xfId="28" applyNumberFormat="1" applyFont="1" applyFill="1" applyBorder="1" applyAlignment="1">
      <alignment horizontal="center" vertical="center"/>
    </xf>
    <xf numFmtId="0" fontId="24" fillId="9" borderId="32" xfId="28" applyFont="1" applyFill="1" applyBorder="1" applyAlignment="1">
      <alignment horizontal="center" vertical="center"/>
    </xf>
    <xf numFmtId="0" fontId="24" fillId="9" borderId="33" xfId="28" applyFont="1" applyFill="1" applyBorder="1" applyAlignment="1">
      <alignment horizontal="center" vertical="center"/>
    </xf>
    <xf numFmtId="0" fontId="24" fillId="0" borderId="0" xfId="28" applyFont="1" applyFill="1" applyBorder="1" applyAlignment="1">
      <alignment horizontal="center" wrapText="1"/>
    </xf>
    <xf numFmtId="0" fontId="25" fillId="0" borderId="0" xfId="28" applyFont="1" applyFill="1" applyBorder="1"/>
    <xf numFmtId="0" fontId="23" fillId="1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textRotation="45"/>
    </xf>
    <xf numFmtId="0" fontId="20" fillId="0" borderId="0" xfId="0" applyFont="1" applyFill="1" applyBorder="1" applyAlignment="1">
      <alignment horizontal="center" vertical="center"/>
    </xf>
    <xf numFmtId="16" fontId="20" fillId="0" borderId="0" xfId="0" applyNumberFormat="1" applyFont="1" applyFill="1" applyAlignment="1">
      <alignment horizontal="center" vertical="center"/>
    </xf>
    <xf numFmtId="0" fontId="20" fillId="0" borderId="0" xfId="0" applyFont="1" applyFill="1" applyBorder="1" applyAlignment="1">
      <alignment horizontal="center" vertical="center" textRotation="45"/>
    </xf>
    <xf numFmtId="0" fontId="20" fillId="0" borderId="0" xfId="0" applyFont="1" applyAlignment="1">
      <alignment horizontal="center" vertical="center"/>
    </xf>
    <xf numFmtId="0" fontId="20" fillId="10" borderId="0" xfId="0" applyFont="1" applyFill="1" applyAlignment="1">
      <alignment horizontal="center" vertical="center"/>
    </xf>
  </cellXfs>
  <cellStyles count="210">
    <cellStyle name="1 indent" xfId="1"/>
    <cellStyle name="1 indent 2" xfId="135"/>
    <cellStyle name="1 indent 3" xfId="83"/>
    <cellStyle name="2 indents" xfId="2"/>
    <cellStyle name="2 indents 2" xfId="136"/>
    <cellStyle name="2 indents 3" xfId="84"/>
    <cellStyle name="20% - Accent1" xfId="58" builtinId="30" customBuiltin="1"/>
    <cellStyle name="20% - Accent1 2" xfId="123"/>
    <cellStyle name="20% - Accent1 2 2" xfId="194"/>
    <cellStyle name="20% - Accent1 3" xfId="160"/>
    <cellStyle name="20% - Accent2" xfId="62" builtinId="34" customBuiltin="1"/>
    <cellStyle name="20% - Accent2 2" xfId="125"/>
    <cellStyle name="20% - Accent2 2 2" xfId="196"/>
    <cellStyle name="20% - Accent2 3" xfId="162"/>
    <cellStyle name="20% - Accent3" xfId="66" builtinId="38" customBuiltin="1"/>
    <cellStyle name="20% - Accent3 2" xfId="127"/>
    <cellStyle name="20% - Accent3 2 2" xfId="198"/>
    <cellStyle name="20% - Accent3 3" xfId="164"/>
    <cellStyle name="20% - Accent4" xfId="70" builtinId="42" customBuiltin="1"/>
    <cellStyle name="20% - Accent4 2" xfId="129"/>
    <cellStyle name="20% - Accent4 2 2" xfId="200"/>
    <cellStyle name="20% - Accent4 3" xfId="166"/>
    <cellStyle name="20% - Accent5" xfId="74" builtinId="46" customBuiltin="1"/>
    <cellStyle name="20% - Accent5 2" xfId="131"/>
    <cellStyle name="20% - Accent5 2 2" xfId="202"/>
    <cellStyle name="20% - Accent5 3" xfId="168"/>
    <cellStyle name="20% - Accent6" xfId="78" builtinId="50" customBuiltin="1"/>
    <cellStyle name="20% - Accent6 2" xfId="133"/>
    <cellStyle name="20% - Accent6 2 2" xfId="204"/>
    <cellStyle name="20% - Accent6 3" xfId="170"/>
    <cellStyle name="3 indents" xfId="3"/>
    <cellStyle name="3 indents 2" xfId="137"/>
    <cellStyle name="3 indents 3" xfId="85"/>
    <cellStyle name="4 indents" xfId="4"/>
    <cellStyle name="4 indents 2" xfId="146"/>
    <cellStyle name="4 indents 3" xfId="86"/>
    <cellStyle name="40% - Accent1" xfId="59" builtinId="31" customBuiltin="1"/>
    <cellStyle name="40% - Accent1 2" xfId="124"/>
    <cellStyle name="40% - Accent1 2 2" xfId="195"/>
    <cellStyle name="40% - Accent1 3" xfId="161"/>
    <cellStyle name="40% - Accent2" xfId="63" builtinId="35" customBuiltin="1"/>
    <cellStyle name="40% - Accent2 2" xfId="126"/>
    <cellStyle name="40% - Accent2 2 2" xfId="197"/>
    <cellStyle name="40% - Accent2 3" xfId="163"/>
    <cellStyle name="40% - Accent3" xfId="67" builtinId="39" customBuiltin="1"/>
    <cellStyle name="40% - Accent3 2" xfId="128"/>
    <cellStyle name="40% - Accent3 2 2" xfId="199"/>
    <cellStyle name="40% - Accent3 3" xfId="165"/>
    <cellStyle name="40% - Accent4" xfId="71" builtinId="43" customBuiltin="1"/>
    <cellStyle name="40% - Accent4 2" xfId="130"/>
    <cellStyle name="40% - Accent4 2 2" xfId="201"/>
    <cellStyle name="40% - Accent4 3" xfId="167"/>
    <cellStyle name="40% - Accent5" xfId="75" builtinId="47" customBuiltin="1"/>
    <cellStyle name="40% - Accent5 2" xfId="132"/>
    <cellStyle name="40% - Accent5 2 2" xfId="203"/>
    <cellStyle name="40% - Accent5 3" xfId="169"/>
    <cellStyle name="40% - Accent6" xfId="79" builtinId="51" customBuiltin="1"/>
    <cellStyle name="40% - Accent6 2" xfId="134"/>
    <cellStyle name="40% - Accent6 2 2" xfId="205"/>
    <cellStyle name="40% - Accent6 3" xfId="171"/>
    <cellStyle name="60% - Accent1" xfId="60" builtinId="32" customBuiltin="1"/>
    <cellStyle name="60% - Accent2" xfId="64" builtinId="36" customBuiltin="1"/>
    <cellStyle name="60% - Accent3" xfId="68" builtinId="40" customBuiltin="1"/>
    <cellStyle name="60% - Accent4" xfId="72" builtinId="44" customBuiltin="1"/>
    <cellStyle name="60% - Accent5" xfId="76" builtinId="48" customBuiltin="1"/>
    <cellStyle name="60% - Accent6" xfId="80" builtinId="52" customBuiltin="1"/>
    <cellStyle name="Accent1" xfId="57" builtinId="29" customBuiltin="1"/>
    <cellStyle name="Accent2" xfId="61" builtinId="33" customBuiltin="1"/>
    <cellStyle name="Accent3" xfId="65" builtinId="37" customBuiltin="1"/>
    <cellStyle name="Accent4" xfId="69" builtinId="41" customBuiltin="1"/>
    <cellStyle name="Accent5" xfId="73" builtinId="45" customBuiltin="1"/>
    <cellStyle name="Accent6" xfId="77" builtinId="49" customBuiltin="1"/>
    <cellStyle name="Bad" xfId="47" builtinId="27" customBuiltin="1"/>
    <cellStyle name="Bad 2" xfId="102"/>
    <cellStyle name="Calculation" xfId="51" builtinId="22" customBuiltin="1"/>
    <cellStyle name="Check Cell" xfId="53" builtinId="23" customBuiltin="1"/>
    <cellStyle name="Comma 2" xfId="154"/>
    <cellStyle name="Currency 2" xfId="155"/>
    <cellStyle name="Date" xfId="5"/>
    <cellStyle name="Explanatory Text" xfId="55" builtinId="53" customBuiltin="1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Good" xfId="46" builtinId="26" customBuiltin="1"/>
    <cellStyle name="Heading 1" xfId="42" builtinId="16" customBuiltin="1"/>
    <cellStyle name="Heading 2" xfId="43" builtinId="17" customBuiltin="1"/>
    <cellStyle name="Heading 3" xfId="44" builtinId="18" customBuiltin="1"/>
    <cellStyle name="Heading 4" xfId="45" builtinId="19" customBuiltin="1"/>
    <cellStyle name="HEADING1" xfId="14"/>
    <cellStyle name="HEADING2" xfId="15"/>
    <cellStyle name="imf-one decimal" xfId="16"/>
    <cellStyle name="imf-one decimal 2" xfId="138"/>
    <cellStyle name="imf-one decimal 3" xfId="87"/>
    <cellStyle name="imf-zero decimal" xfId="17"/>
    <cellStyle name="imf-zero decimal 2" xfId="139"/>
    <cellStyle name="imf-zero decimal 3" xfId="88"/>
    <cellStyle name="Input" xfId="49" builtinId="20" customBuiltin="1"/>
    <cellStyle name="Label" xfId="18"/>
    <cellStyle name="Label 2" xfId="89"/>
    <cellStyle name="Linked Cell" xfId="52" builtinId="24" customBuiltin="1"/>
    <cellStyle name="Neutral" xfId="48" builtinId="28" customBuiltin="1"/>
    <cellStyle name="Normal" xfId="0" builtinId="0"/>
    <cellStyle name="Normal - Style1" xfId="19"/>
    <cellStyle name="Normal - Style2" xfId="20"/>
    <cellStyle name="Normal - Style3" xfId="21"/>
    <cellStyle name="Normal 10" xfId="22"/>
    <cellStyle name="Normal 10 2" xfId="178"/>
    <cellStyle name="Normal 10 3" xfId="98"/>
    <cellStyle name="Normal 11" xfId="23"/>
    <cellStyle name="Normal 11 2" xfId="179"/>
    <cellStyle name="Normal 11 3" xfId="99"/>
    <cellStyle name="Normal 12" xfId="24"/>
    <cellStyle name="Normal 12 2" xfId="180"/>
    <cellStyle name="Normal 12 3" xfId="100"/>
    <cellStyle name="Normal 13" xfId="40"/>
    <cellStyle name="Normal 13 2" xfId="101"/>
    <cellStyle name="Normal 14" xfId="41"/>
    <cellStyle name="Normal 14 2" xfId="181"/>
    <cellStyle name="Normal 14 3" xfId="110"/>
    <cellStyle name="Normal 15" xfId="25"/>
    <cellStyle name="Normal 15 2" xfId="183"/>
    <cellStyle name="Normal 15 3" xfId="112"/>
    <cellStyle name="Normal 16" xfId="26"/>
    <cellStyle name="Normal 16 2" xfId="140"/>
    <cellStyle name="Normal 16 2 2" xfId="206"/>
    <cellStyle name="Normal 16 3" xfId="187"/>
    <cellStyle name="Normal 16 4" xfId="116"/>
    <cellStyle name="Normal 17" xfId="118"/>
    <cellStyle name="Normal 17 2" xfId="141"/>
    <cellStyle name="Normal 17 2 2" xfId="207"/>
    <cellStyle name="Normal 17 3" xfId="189"/>
    <cellStyle name="Normal 18" xfId="119"/>
    <cellStyle name="Normal 18 2" xfId="190"/>
    <cellStyle name="Normal 19" xfId="114"/>
    <cellStyle name="Normal 19 2" xfId="142"/>
    <cellStyle name="Normal 19 2 2" xfId="208"/>
    <cellStyle name="Normal 19 3" xfId="185"/>
    <cellStyle name="Normal 2" xfId="27"/>
    <cellStyle name="Normal 2 2" xfId="28"/>
    <cellStyle name="Normal 2 3" xfId="157"/>
    <cellStyle name="Normal 20" xfId="113"/>
    <cellStyle name="Normal 20 2" xfId="184"/>
    <cellStyle name="Normal 21" xfId="115"/>
    <cellStyle name="Normal 21 2" xfId="186"/>
    <cellStyle name="Normal 22" xfId="117"/>
    <cellStyle name="Normal 22 2" xfId="188"/>
    <cellStyle name="Normal 23" xfId="120"/>
    <cellStyle name="Normal 23 2" xfId="191"/>
    <cellStyle name="Normal 24" xfId="121"/>
    <cellStyle name="Normal 24 2" xfId="192"/>
    <cellStyle name="Normal 25" xfId="106"/>
    <cellStyle name="Normal 26" xfId="148"/>
    <cellStyle name="Normal 27" xfId="105"/>
    <cellStyle name="Normal 28" xfId="109"/>
    <cellStyle name="Normal 29" xfId="153"/>
    <cellStyle name="Normal 3" xfId="29"/>
    <cellStyle name="Normal 30" xfId="149"/>
    <cellStyle name="Normal 31" xfId="104"/>
    <cellStyle name="Normal 32" xfId="152"/>
    <cellStyle name="Normal 33" xfId="151"/>
    <cellStyle name="Normal 34" xfId="150"/>
    <cellStyle name="Normal 35" xfId="107"/>
    <cellStyle name="Normal 36" xfId="108"/>
    <cellStyle name="Normal 37" xfId="156"/>
    <cellStyle name="Normal 38" xfId="158"/>
    <cellStyle name="Normal 39" xfId="159"/>
    <cellStyle name="Normal 4" xfId="30"/>
    <cellStyle name="Normal 4 2" xfId="143"/>
    <cellStyle name="Normal 4 3" xfId="172"/>
    <cellStyle name="Normal 4 4" xfId="92"/>
    <cellStyle name="Normal 40" xfId="81"/>
    <cellStyle name="Normal 41" xfId="90"/>
    <cellStyle name="Normal 42" xfId="209"/>
    <cellStyle name="Normal 48" xfId="31"/>
    <cellStyle name="Normal 5" xfId="32"/>
    <cellStyle name="Normal 5 2" xfId="147"/>
    <cellStyle name="Normal 5 3" xfId="173"/>
    <cellStyle name="Normal 5 4" xfId="93"/>
    <cellStyle name="Normal 6" xfId="33"/>
    <cellStyle name="Normal 6 2" xfId="174"/>
    <cellStyle name="Normal 6 3" xfId="94"/>
    <cellStyle name="Normal 7" xfId="34"/>
    <cellStyle name="Normal 7 2" xfId="175"/>
    <cellStyle name="Normal 7 3" xfId="95"/>
    <cellStyle name="Normal 8" xfId="35"/>
    <cellStyle name="Normal 8 2" xfId="176"/>
    <cellStyle name="Normal 8 3" xfId="96"/>
    <cellStyle name="Normal 9" xfId="36"/>
    <cellStyle name="Normal 9 2" xfId="177"/>
    <cellStyle name="Normal 9 3" xfId="97"/>
    <cellStyle name="Note 2" xfId="111"/>
    <cellStyle name="Note 2 2" xfId="182"/>
    <cellStyle name="Note 3" xfId="122"/>
    <cellStyle name="Note 3 2" xfId="193"/>
    <cellStyle name="Obično_KnjigaZIKS i Min pomorstva i saobracaja" xfId="37"/>
    <cellStyle name="Output" xfId="50" builtinId="21" customBuiltin="1"/>
    <cellStyle name="Percent 2" xfId="82"/>
    <cellStyle name="percentage difference" xfId="38"/>
    <cellStyle name="percentage difference 2" xfId="144"/>
    <cellStyle name="percentage difference 3" xfId="91"/>
    <cellStyle name="Publication" xfId="39"/>
    <cellStyle name="Standard_Tabellenteil in EURO" xfId="145"/>
    <cellStyle name="Title 2" xfId="103"/>
    <cellStyle name="Total" xfId="56" builtinId="25" customBuiltin="1"/>
    <cellStyle name="Warning Text" xfId="5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1" val="0"/>
</file>

<file path=xl/ctrlProps/ctrlProp2.xml><?xml version="1.0" encoding="utf-8"?>
<formControlPr xmlns="http://schemas.microsoft.com/office/spreadsheetml/2009/9/main" objectType="List" dx="16" fmlaLink="[1]MasterSheet!$A$1" fmlaRange="[1]MasterSheet!$B$27:$B$28" noThreeD="1" sel="0" val="0"/>
</file>

<file path=xl/ctrlProps/ctrlProp3.xml><?xml version="1.0" encoding="utf-8"?>
<formControlPr xmlns="http://schemas.microsoft.com/office/spreadsheetml/2009/9/main" objectType="List" dx="16" fmlaLink="[1]MasterSheet!$A$1" fmlaRange="[1]MasterSheet!$B$27:$B$28" noThreeD="1" sel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6</xdr:col>
      <xdr:colOff>323850</xdr:colOff>
      <xdr:row>5</xdr:row>
      <xdr:rowOff>28575</xdr:rowOff>
    </xdr:to>
    <xdr:pic>
      <xdr:nvPicPr>
        <xdr:cNvPr id="38007" name="Picture 1" descr="520px-Coat_of_arms_of_Montenegro.svg.png">
          <a:extLst>
            <a:ext uri="{FF2B5EF4-FFF2-40B4-BE49-F238E27FC236}">
              <a16:creationId xmlns:a16="http://schemas.microsoft.com/office/drawing/2014/main" id="{00000000-0008-0000-0500-0000779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00600" y="104775"/>
          <a:ext cx="8001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447675</xdr:colOff>
          <xdr:row>1</xdr:row>
          <xdr:rowOff>38100</xdr:rowOff>
        </xdr:to>
        <xdr:sp macro="" textlink="">
          <xdr:nvSpPr>
            <xdr:cNvPr id="37896" name="List Box 8" hidden="1">
              <a:extLst>
                <a:ext uri="{63B3BB69-23CF-44E3-9099-C40C66FF867C}">
                  <a14:compatExt spid="_x0000_s37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19050</xdr:rowOff>
        </xdr:from>
        <xdr:to>
          <xdr:col>2</xdr:col>
          <xdr:colOff>1247775</xdr:colOff>
          <xdr:row>1</xdr:row>
          <xdr:rowOff>152400</xdr:rowOff>
        </xdr:to>
        <xdr:sp macro="" textlink="">
          <xdr:nvSpPr>
            <xdr:cNvPr id="78849" name="List Box 1" hidden="1">
              <a:extLst>
                <a:ext uri="{63B3BB69-23CF-44E3-9099-C40C66FF867C}">
                  <a14:compatExt spid="_x0000_s78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9525</xdr:rowOff>
        </xdr:from>
        <xdr:to>
          <xdr:col>2</xdr:col>
          <xdr:colOff>933450</xdr:colOff>
          <xdr:row>1</xdr:row>
          <xdr:rowOff>133350</xdr:rowOff>
        </xdr:to>
        <xdr:sp macro="" textlink="">
          <xdr:nvSpPr>
            <xdr:cNvPr id="79873" name="List Box 1" hidden="1">
              <a:extLst>
                <a:ext uri="{63B3BB69-23CF-44E3-9099-C40C66FF867C}">
                  <a14:compatExt spid="_x0000_s79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sr-Latn-CS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26355675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tatjana.minic\Dropbox\MINISTARSTVO%20FINANSIJA\SEP\00_GDDS\GDDS%202006-2015-prema%20zavrsnom%20racun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 tab"/>
      <sheetName val="Core data tab"/>
      <sheetName val="Cental Budget_int"/>
      <sheetName val="Local Government_int"/>
      <sheetName val="Public expenditure_int"/>
      <sheetName val="MasterShee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Y170"/>
  <sheetViews>
    <sheetView zoomScaleNormal="100" zoomScaleSheetLayoutView="90" workbookViewId="0">
      <selection activeCell="F43" sqref="F43"/>
    </sheetView>
  </sheetViews>
  <sheetFormatPr defaultColWidth="9.140625" defaultRowHeight="12.75"/>
  <cols>
    <col min="1" max="2" width="9.140625" style="1" customWidth="1"/>
    <col min="3" max="3" width="53.7109375" style="1" customWidth="1"/>
    <col min="4" max="5" width="7.7109375" style="4" hidden="1" customWidth="1"/>
    <col min="6" max="6" width="7.140625" style="218" customWidth="1"/>
    <col min="7" max="7" width="7.28515625" style="4" customWidth="1"/>
    <col min="8" max="8" width="17.42578125" style="1" bestFit="1" customWidth="1"/>
    <col min="9" max="16384" width="9.140625" style="1"/>
  </cols>
  <sheetData>
    <row r="1" spans="1:25" ht="12.75" customHeight="1">
      <c r="A1" s="4"/>
      <c r="B1" s="4"/>
      <c r="C1" s="4"/>
      <c r="F1" s="21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>
      <c r="A2" s="4"/>
      <c r="B2" s="4"/>
      <c r="C2" s="6"/>
      <c r="D2" s="5"/>
      <c r="E2" s="5"/>
      <c r="F2" s="21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3.5" customHeight="1">
      <c r="A3" s="4"/>
      <c r="B3" s="4"/>
      <c r="C3" s="6"/>
      <c r="D3" s="5"/>
      <c r="E3" s="5"/>
      <c r="F3" s="21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5" customHeight="1">
      <c r="A4" s="4"/>
      <c r="B4" s="4"/>
      <c r="C4" s="6"/>
      <c r="D4" s="5"/>
      <c r="E4" s="5"/>
      <c r="F4" s="2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5" customHeight="1">
      <c r="A5" s="4"/>
      <c r="B5" s="4"/>
      <c r="C5" s="6"/>
      <c r="D5" s="5"/>
      <c r="E5" s="5"/>
      <c r="F5" s="216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5" customHeight="1" thickBot="1">
      <c r="A6" s="4"/>
      <c r="B6" s="4"/>
      <c r="C6" s="6"/>
      <c r="D6" s="5"/>
      <c r="E6" s="207"/>
      <c r="F6" s="216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18.75" customHeight="1" thickTop="1" thickBot="1">
      <c r="A7" s="4"/>
      <c r="B7" s="4"/>
      <c r="C7" s="14" t="s">
        <v>405</v>
      </c>
      <c r="D7" s="243">
        <v>4663130000</v>
      </c>
      <c r="E7" s="244"/>
      <c r="F7" s="243">
        <v>4950700000</v>
      </c>
      <c r="G7" s="244"/>
      <c r="H7" s="22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17.25" customHeight="1" thickTop="1" thickBot="1">
      <c r="A8" s="4"/>
      <c r="B8" s="7"/>
      <c r="C8" s="8"/>
      <c r="D8" s="5"/>
      <c r="E8" s="5"/>
      <c r="F8" s="21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15.75" customHeight="1" thickTop="1">
      <c r="A9" s="4"/>
      <c r="B9" s="9"/>
      <c r="C9" s="239" t="s">
        <v>249</v>
      </c>
      <c r="D9" s="241">
        <v>2018</v>
      </c>
      <c r="E9" s="242"/>
      <c r="F9" s="241">
        <v>2019</v>
      </c>
      <c r="G9" s="242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5" customHeight="1" thickBot="1">
      <c r="A10" s="4"/>
      <c r="B10" s="4"/>
      <c r="C10" s="240" t="s">
        <v>249</v>
      </c>
      <c r="D10" s="40" t="s">
        <v>259</v>
      </c>
      <c r="E10" s="41" t="s">
        <v>163</v>
      </c>
      <c r="F10" s="217" t="s">
        <v>259</v>
      </c>
      <c r="G10" s="41" t="s">
        <v>163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5" customHeight="1" thickTop="1" thickBot="1">
      <c r="A11" s="4"/>
      <c r="B11" s="4"/>
      <c r="C11" s="191" t="s">
        <v>1</v>
      </c>
      <c r="D11" s="43">
        <f>+D12+D20+D25+D30+D37+D42+D43</f>
        <v>1746018287.1400001</v>
      </c>
      <c r="E11" s="50">
        <f t="shared" ref="E11:E42" si="0">D11/D$7*100</f>
        <v>37.443054067546903</v>
      </c>
      <c r="F11" s="201">
        <f>F12+F20+F25+F30+F37+F42+F43</f>
        <v>1885212618.1599998</v>
      </c>
      <c r="G11" s="192">
        <f>F11/F$7*100</f>
        <v>38.079718386490796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5" customHeight="1" thickTop="1">
      <c r="A12" s="4"/>
      <c r="B12" s="4"/>
      <c r="C12" s="193" t="s">
        <v>164</v>
      </c>
      <c r="D12" s="45">
        <f>SUM(D13:D19)</f>
        <v>1068947201.3000001</v>
      </c>
      <c r="E12" s="52">
        <f t="shared" si="0"/>
        <v>22.923384106812378</v>
      </c>
      <c r="F12" s="194">
        <f>SUM(F13:F19)</f>
        <v>1172748653.1199999</v>
      </c>
      <c r="G12" s="195">
        <f t="shared" ref="G12:G43" si="1">F12/F$7*100</f>
        <v>23.688542087381581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5" customHeight="1">
      <c r="A13" s="4"/>
      <c r="B13" s="4"/>
      <c r="C13" s="196" t="s">
        <v>68</v>
      </c>
      <c r="D13" s="46">
        <v>124898382.06000002</v>
      </c>
      <c r="E13" s="53">
        <f t="shared" si="0"/>
        <v>2.6784237638667592</v>
      </c>
      <c r="F13" s="197">
        <v>125000927.16</v>
      </c>
      <c r="G13" s="198">
        <f t="shared" si="1"/>
        <v>2.5249141971842368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5" customHeight="1">
      <c r="A14" s="4"/>
      <c r="B14" s="4"/>
      <c r="C14" s="196" t="s">
        <v>417</v>
      </c>
      <c r="D14" s="46">
        <v>68172478.429999992</v>
      </c>
      <c r="E14" s="53">
        <f t="shared" si="0"/>
        <v>1.4619467703023505</v>
      </c>
      <c r="F14" s="197">
        <v>72815973.079999998</v>
      </c>
      <c r="G14" s="198">
        <f t="shared" si="1"/>
        <v>1.4708217641949624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5" customHeight="1">
      <c r="A15" s="4" t="s">
        <v>404</v>
      </c>
      <c r="B15" s="4"/>
      <c r="C15" s="196" t="s">
        <v>418</v>
      </c>
      <c r="D15" s="46">
        <v>1836094.52</v>
      </c>
      <c r="E15" s="53">
        <f t="shared" si="0"/>
        <v>3.9374722986491903E-2</v>
      </c>
      <c r="F15" s="197">
        <v>2037253.77</v>
      </c>
      <c r="G15" s="198">
        <f t="shared" si="1"/>
        <v>4.1150822509948087E-2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5" customHeight="1">
      <c r="A16" s="4"/>
      <c r="B16" s="4"/>
      <c r="C16" s="196" t="s">
        <v>10</v>
      </c>
      <c r="D16" s="46">
        <v>616913678.91000009</v>
      </c>
      <c r="E16" s="53">
        <f t="shared" si="0"/>
        <v>13.229604984420337</v>
      </c>
      <c r="F16" s="197">
        <v>695728953.52999997</v>
      </c>
      <c r="G16" s="198">
        <f t="shared" si="1"/>
        <v>14.053143061183265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5" customHeight="1">
      <c r="A17" s="4"/>
      <c r="B17" s="4"/>
      <c r="C17" s="196" t="s">
        <v>13</v>
      </c>
      <c r="D17" s="46">
        <v>221178044.41</v>
      </c>
      <c r="E17" s="53">
        <f t="shared" si="0"/>
        <v>4.7431241335755168</v>
      </c>
      <c r="F17" s="197">
        <v>235518297.73999998</v>
      </c>
      <c r="G17" s="198">
        <f t="shared" si="1"/>
        <v>4.7572726632597409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5" customHeight="1">
      <c r="A18" s="4"/>
      <c r="B18" s="4"/>
      <c r="C18" s="196" t="s">
        <v>15</v>
      </c>
      <c r="D18" s="46">
        <v>26634891.989999998</v>
      </c>
      <c r="E18" s="53">
        <f t="shared" si="0"/>
        <v>0.57118055876632212</v>
      </c>
      <c r="F18" s="197">
        <v>28526540.739999998</v>
      </c>
      <c r="G18" s="198">
        <f t="shared" si="1"/>
        <v>0.57621226776011469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5" customHeight="1">
      <c r="A19" s="4"/>
      <c r="B19" s="4"/>
      <c r="C19" s="196" t="s">
        <v>396</v>
      </c>
      <c r="D19" s="46">
        <v>9313630.9799999986</v>
      </c>
      <c r="E19" s="53">
        <f t="shared" si="0"/>
        <v>0.19972917289460082</v>
      </c>
      <c r="F19" s="197">
        <v>13120707.1</v>
      </c>
      <c r="G19" s="198">
        <f t="shared" si="1"/>
        <v>0.26502731128931262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5" customHeight="1">
      <c r="A20" s="4"/>
      <c r="B20" s="4"/>
      <c r="C20" s="193" t="s">
        <v>19</v>
      </c>
      <c r="D20" s="45">
        <f>SUM(D21:D24)</f>
        <v>524440114.39999998</v>
      </c>
      <c r="E20" s="53">
        <f t="shared" si="0"/>
        <v>11.246525711271184</v>
      </c>
      <c r="F20" s="194">
        <f>SUM(F21:F24)</f>
        <v>546265768.94000006</v>
      </c>
      <c r="G20" s="198">
        <f t="shared" si="1"/>
        <v>11.034111720362779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5" customHeight="1">
      <c r="A21" s="4"/>
      <c r="B21" s="4"/>
      <c r="C21" s="196" t="s">
        <v>21</v>
      </c>
      <c r="D21" s="46">
        <v>316982958.28000003</v>
      </c>
      <c r="E21" s="53">
        <f t="shared" si="0"/>
        <v>6.7976436059041898</v>
      </c>
      <c r="F21" s="197">
        <v>329181424.36000001</v>
      </c>
      <c r="G21" s="198">
        <f t="shared" si="1"/>
        <v>6.6491894956268807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5" customHeight="1">
      <c r="A22" s="4"/>
      <c r="B22" s="4"/>
      <c r="C22" s="196" t="s">
        <v>23</v>
      </c>
      <c r="D22" s="46">
        <v>182045765.34999999</v>
      </c>
      <c r="E22" s="53">
        <f t="shared" si="0"/>
        <v>3.9039393143661019</v>
      </c>
      <c r="F22" s="197">
        <v>187748508.43000001</v>
      </c>
      <c r="G22" s="198">
        <f t="shared" si="1"/>
        <v>3.7923628664633289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5" customHeight="1">
      <c r="A23" s="4"/>
      <c r="B23" s="4"/>
      <c r="C23" s="196" t="s">
        <v>25</v>
      </c>
      <c r="D23" s="46">
        <v>13590597.370000001</v>
      </c>
      <c r="E23" s="53">
        <f t="shared" si="0"/>
        <v>0.29144796242009124</v>
      </c>
      <c r="F23" s="197">
        <v>15122153.449999999</v>
      </c>
      <c r="G23" s="198">
        <f t="shared" si="1"/>
        <v>0.30545485385905025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5" customHeight="1">
      <c r="A24" s="4"/>
      <c r="B24" s="4"/>
      <c r="C24" s="196" t="s">
        <v>27</v>
      </c>
      <c r="D24" s="46">
        <v>11820793.4</v>
      </c>
      <c r="E24" s="53">
        <f t="shared" si="0"/>
        <v>0.25349482858080302</v>
      </c>
      <c r="F24" s="197">
        <v>14213682.699999999</v>
      </c>
      <c r="G24" s="198">
        <f t="shared" si="1"/>
        <v>0.28710450441351726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5" customHeight="1">
      <c r="A25" s="4"/>
      <c r="B25" s="4"/>
      <c r="C25" s="193" t="s">
        <v>29</v>
      </c>
      <c r="D25" s="45">
        <f>+SUM(D26:D29)</f>
        <v>16901007.649999999</v>
      </c>
      <c r="E25" s="53">
        <f t="shared" si="0"/>
        <v>0.36243912672389572</v>
      </c>
      <c r="F25" s="194">
        <f>SUM(F26:F29)</f>
        <v>15661588.440000001</v>
      </c>
      <c r="G25" s="198">
        <f t="shared" si="1"/>
        <v>0.31635098955703239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5" customHeight="1">
      <c r="A26" s="4"/>
      <c r="B26" s="4"/>
      <c r="C26" s="196" t="s">
        <v>172</v>
      </c>
      <c r="D26" s="46">
        <v>11385769.290000001</v>
      </c>
      <c r="E26" s="53">
        <f t="shared" si="0"/>
        <v>0.24416581330565526</v>
      </c>
      <c r="F26" s="197">
        <v>10077571.960000001</v>
      </c>
      <c r="G26" s="198">
        <f t="shared" si="1"/>
        <v>0.20355852626901247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5" customHeight="1">
      <c r="A27" s="4"/>
      <c r="B27" s="4"/>
      <c r="C27" s="196" t="s">
        <v>32</v>
      </c>
      <c r="D27" s="46">
        <v>1307150.3700000001</v>
      </c>
      <c r="E27" s="53">
        <f t="shared" si="0"/>
        <v>2.8031609026555129E-2</v>
      </c>
      <c r="F27" s="197">
        <v>1146286.48</v>
      </c>
      <c r="G27" s="198">
        <f t="shared" si="1"/>
        <v>2.3154028319227582E-2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5" customHeight="1">
      <c r="A28" s="4"/>
      <c r="B28" s="4"/>
      <c r="C28" s="196" t="s">
        <v>34</v>
      </c>
      <c r="D28" s="46">
        <v>1589222.45</v>
      </c>
      <c r="E28" s="53">
        <f t="shared" si="0"/>
        <v>3.408059500807397E-2</v>
      </c>
      <c r="F28" s="197">
        <v>1911931.35</v>
      </c>
      <c r="G28" s="198">
        <f t="shared" si="1"/>
        <v>3.8619414426242754E-2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5" customHeight="1">
      <c r="A29" s="4"/>
      <c r="B29" s="4"/>
      <c r="C29" s="196" t="s">
        <v>37</v>
      </c>
      <c r="D29" s="46">
        <v>2618865.54</v>
      </c>
      <c r="E29" s="53">
        <f t="shared" si="0"/>
        <v>5.6161109383611442E-2</v>
      </c>
      <c r="F29" s="197">
        <v>2525798.65</v>
      </c>
      <c r="G29" s="198">
        <f t="shared" si="1"/>
        <v>5.1019020542549538E-2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5" customHeight="1">
      <c r="A30" s="4"/>
      <c r="B30" s="4"/>
      <c r="C30" s="193" t="s">
        <v>165</v>
      </c>
      <c r="D30" s="45">
        <f>+SUM(D31:D36)</f>
        <v>26419539.080000002</v>
      </c>
      <c r="E30" s="53">
        <f t="shared" si="0"/>
        <v>0.56656235361227336</v>
      </c>
      <c r="F30" s="194">
        <f>SUM(F31:F36)</f>
        <v>28237754.950000003</v>
      </c>
      <c r="G30" s="198">
        <f t="shared" si="1"/>
        <v>0.57037903629789732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5" customHeight="1">
      <c r="A31" s="4"/>
      <c r="B31" s="4"/>
      <c r="C31" s="196" t="s">
        <v>40</v>
      </c>
      <c r="D31" s="46">
        <v>947484.32</v>
      </c>
      <c r="E31" s="53">
        <f t="shared" si="0"/>
        <v>2.0318634050519715E-2</v>
      </c>
      <c r="F31" s="197">
        <v>965434.28</v>
      </c>
      <c r="G31" s="198">
        <f t="shared" si="1"/>
        <v>1.9500965116044197E-2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5" customHeight="1">
      <c r="A32" s="4"/>
      <c r="B32" s="4"/>
      <c r="C32" s="196" t="s">
        <v>42</v>
      </c>
      <c r="D32" s="46">
        <v>3876798.48</v>
      </c>
      <c r="E32" s="53">
        <f t="shared" si="0"/>
        <v>8.3137259308661782E-2</v>
      </c>
      <c r="F32" s="197">
        <v>3784124.07</v>
      </c>
      <c r="G32" s="198">
        <f t="shared" si="1"/>
        <v>7.6436141757731224E-2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5" customHeight="1">
      <c r="A33" s="4"/>
      <c r="B33" s="4"/>
      <c r="C33" s="196" t="s">
        <v>45</v>
      </c>
      <c r="D33" s="46">
        <v>358346.22</v>
      </c>
      <c r="E33" s="53">
        <f t="shared" si="0"/>
        <v>7.6846714545809351E-3</v>
      </c>
      <c r="F33" s="197">
        <v>316614.28999999998</v>
      </c>
      <c r="G33" s="198">
        <f t="shared" si="1"/>
        <v>6.3953438907629221E-3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5" customHeight="1">
      <c r="A34" s="4"/>
      <c r="B34" s="4"/>
      <c r="C34" s="196" t="s">
        <v>47</v>
      </c>
      <c r="D34" s="46">
        <v>9008638.1300000008</v>
      </c>
      <c r="E34" s="53">
        <f t="shared" si="0"/>
        <v>0.19318865504500199</v>
      </c>
      <c r="F34" s="197">
        <v>9527565.8000000007</v>
      </c>
      <c r="G34" s="198">
        <f t="shared" si="1"/>
        <v>0.19244886177712245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5" customHeight="1">
      <c r="A35" s="4"/>
      <c r="B35" s="4"/>
      <c r="C35" s="196" t="s">
        <v>166</v>
      </c>
      <c r="D35" s="46">
        <v>3247582.09</v>
      </c>
      <c r="E35" s="53">
        <f t="shared" si="0"/>
        <v>6.9643824855837172E-2</v>
      </c>
      <c r="F35" s="197">
        <v>3630136.59</v>
      </c>
      <c r="G35" s="198">
        <f t="shared" si="1"/>
        <v>7.3325723433049869E-2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5" customHeight="1">
      <c r="A36" s="4"/>
      <c r="B36" s="4"/>
      <c r="C36" s="196" t="s">
        <v>51</v>
      </c>
      <c r="D36" s="46">
        <v>8980689.8399999999</v>
      </c>
      <c r="E36" s="53">
        <f t="shared" si="0"/>
        <v>0.19258930889767173</v>
      </c>
      <c r="F36" s="197">
        <v>10013879.92</v>
      </c>
      <c r="G36" s="198">
        <f t="shared" si="1"/>
        <v>0.20227200032318662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5" customHeight="1">
      <c r="A37" s="4"/>
      <c r="B37" s="4"/>
      <c r="C37" s="193" t="s">
        <v>53</v>
      </c>
      <c r="D37" s="45">
        <f>+SUM(D38:D41)</f>
        <v>71315064.620000005</v>
      </c>
      <c r="E37" s="53">
        <f t="shared" si="0"/>
        <v>1.5293389766101311</v>
      </c>
      <c r="F37" s="194">
        <f>SUM(F38:F41)</f>
        <v>75820963.530000001</v>
      </c>
      <c r="G37" s="198">
        <f t="shared" si="1"/>
        <v>1.5315200583755832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5" customHeight="1">
      <c r="A38" s="4"/>
      <c r="B38" s="4"/>
      <c r="C38" s="196" t="s">
        <v>55</v>
      </c>
      <c r="D38" s="46">
        <v>39748823.130000003</v>
      </c>
      <c r="E38" s="53">
        <f t="shared" si="0"/>
        <v>0.85240649799598123</v>
      </c>
      <c r="F38" s="197">
        <v>44361652.210000001</v>
      </c>
      <c r="G38" s="198">
        <f t="shared" si="1"/>
        <v>0.89606827741531503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5" customHeight="1">
      <c r="A39" s="4"/>
      <c r="B39" s="4"/>
      <c r="C39" s="196" t="s">
        <v>419</v>
      </c>
      <c r="D39" s="46">
        <v>12944616.66</v>
      </c>
      <c r="E39" s="53">
        <f t="shared" si="0"/>
        <v>0.27759502008307729</v>
      </c>
      <c r="F39" s="197">
        <v>15650709.41</v>
      </c>
      <c r="G39" s="198">
        <f t="shared" si="1"/>
        <v>0.31613124224857092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5" customHeight="1">
      <c r="A40" s="4"/>
      <c r="B40" s="4"/>
      <c r="C40" s="196" t="s">
        <v>420</v>
      </c>
      <c r="D40" s="46">
        <v>3387594.33</v>
      </c>
      <c r="E40" s="53">
        <f t="shared" si="0"/>
        <v>7.2646362636255041E-2</v>
      </c>
      <c r="F40" s="197">
        <v>3083283.08</v>
      </c>
      <c r="G40" s="198">
        <f t="shared" si="1"/>
        <v>6.2279739834770843E-2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5" customHeight="1">
      <c r="A41" s="4"/>
      <c r="B41" s="4"/>
      <c r="C41" s="196" t="s">
        <v>53</v>
      </c>
      <c r="D41" s="46">
        <v>15234030.5</v>
      </c>
      <c r="E41" s="53">
        <f t="shared" si="0"/>
        <v>0.32669109589481743</v>
      </c>
      <c r="F41" s="197">
        <v>12725318.83</v>
      </c>
      <c r="G41" s="198">
        <f t="shared" si="1"/>
        <v>0.25704079887692649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>
      <c r="A42" s="4"/>
      <c r="B42" s="4"/>
      <c r="C42" s="199" t="s">
        <v>392</v>
      </c>
      <c r="D42" s="45">
        <v>11285945.1</v>
      </c>
      <c r="E42" s="53">
        <f t="shared" si="0"/>
        <v>0.24202510116595505</v>
      </c>
      <c r="F42" s="194">
        <v>8269563.3100000005</v>
      </c>
      <c r="G42" s="198">
        <f t="shared" si="1"/>
        <v>0.16703826347789202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s="4" customFormat="1" ht="15" customHeight="1" thickBot="1">
      <c r="C43" s="193" t="s">
        <v>146</v>
      </c>
      <c r="D43" s="45">
        <v>26709414.989999998</v>
      </c>
      <c r="E43" s="54">
        <f t="shared" ref="E43:E63" si="2">D43/D$7*100</f>
        <v>0.57277869135108817</v>
      </c>
      <c r="F43" s="194">
        <v>38208325.869999997</v>
      </c>
      <c r="G43" s="200">
        <f t="shared" si="1"/>
        <v>0.77177623103803494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5" customHeight="1" thickTop="1" thickBot="1">
      <c r="A44" s="4"/>
      <c r="B44" s="4"/>
      <c r="C44" s="191" t="s">
        <v>335</v>
      </c>
      <c r="D44" s="43">
        <f>D46+D56+D62+SUM(D63:D67)</f>
        <v>1914917366.9599998</v>
      </c>
      <c r="E44" s="50">
        <f t="shared" si="2"/>
        <v>41.065065030569592</v>
      </c>
      <c r="F44" s="44">
        <f>F46+F56+F62+SUM(F63:F67)</f>
        <v>2028496341.4899998</v>
      </c>
      <c r="G44" s="50">
        <f>F44/F$7*100</f>
        <v>40.97392977740521</v>
      </c>
      <c r="H44" s="219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3.5" customHeight="1" thickTop="1" thickBot="1">
      <c r="A45" s="4"/>
      <c r="B45" s="4"/>
      <c r="C45" s="191" t="s">
        <v>167</v>
      </c>
      <c r="D45" s="43">
        <f>D44-D63</f>
        <v>1650217939.6599998</v>
      </c>
      <c r="E45" s="50">
        <f t="shared" si="2"/>
        <v>35.388632520645999</v>
      </c>
      <c r="F45" s="44">
        <f>F44-F63</f>
        <v>1756113619.5999999</v>
      </c>
      <c r="G45" s="50">
        <f t="shared" ref="G45:G83" si="3">F45/F$7*100</f>
        <v>35.472026574019836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5" customHeight="1" thickTop="1">
      <c r="A46" s="4"/>
      <c r="B46" s="4"/>
      <c r="C46" s="193" t="s">
        <v>336</v>
      </c>
      <c r="D46" s="45">
        <f>D47+SUM(D48:D55)</f>
        <v>845293420.8599999</v>
      </c>
      <c r="E46" s="53">
        <f t="shared" si="2"/>
        <v>18.127168250938745</v>
      </c>
      <c r="F46" s="45">
        <f>F47+SUM(F48:F55)</f>
        <v>895249267.50999999</v>
      </c>
      <c r="G46" s="52">
        <f>F46/F$7*100</f>
        <v>18.083286555638598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5" customHeight="1">
      <c r="A47" s="4"/>
      <c r="B47" s="4"/>
      <c r="C47" s="193" t="s">
        <v>64</v>
      </c>
      <c r="D47" s="51">
        <v>459795140.05000001</v>
      </c>
      <c r="E47" s="53">
        <f t="shared" si="2"/>
        <v>9.860225643505542</v>
      </c>
      <c r="F47" s="51">
        <v>472853876.71000004</v>
      </c>
      <c r="G47" s="53">
        <f t="shared" si="3"/>
        <v>9.551252887672451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5" customHeight="1">
      <c r="A48" s="4"/>
      <c r="B48" s="4"/>
      <c r="C48" s="193" t="s">
        <v>75</v>
      </c>
      <c r="D48" s="51">
        <v>13162343.800000001</v>
      </c>
      <c r="E48" s="53">
        <f t="shared" si="2"/>
        <v>0.28226414018052254</v>
      </c>
      <c r="F48" s="51">
        <v>15183266.93</v>
      </c>
      <c r="G48" s="53">
        <f t="shared" si="3"/>
        <v>0.30668929504918496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5" customHeight="1">
      <c r="A49" s="4"/>
      <c r="B49" s="4"/>
      <c r="C49" s="193" t="s">
        <v>77</v>
      </c>
      <c r="D49" s="51">
        <v>101016972.34</v>
      </c>
      <c r="E49" s="53">
        <f t="shared" si="2"/>
        <v>2.1662911465046011</v>
      </c>
      <c r="F49" s="51">
        <v>102497687.50999999</v>
      </c>
      <c r="G49" s="53">
        <f t="shared" si="3"/>
        <v>2.0703675744844161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5" customHeight="1">
      <c r="A50" s="4"/>
      <c r="B50" s="4"/>
      <c r="C50" s="193" t="s">
        <v>150</v>
      </c>
      <c r="D50" s="51">
        <v>20962226.09</v>
      </c>
      <c r="E50" s="53">
        <f t="shared" si="2"/>
        <v>0.4495312395322455</v>
      </c>
      <c r="F50" s="51">
        <v>22503040.600000001</v>
      </c>
      <c r="G50" s="53">
        <f t="shared" si="3"/>
        <v>0.45454260205627495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5" customHeight="1">
      <c r="A51" s="4"/>
      <c r="B51" s="4"/>
      <c r="C51" s="193" t="s">
        <v>80</v>
      </c>
      <c r="D51" s="51">
        <v>97597309.489999995</v>
      </c>
      <c r="E51" s="53">
        <f t="shared" si="2"/>
        <v>2.0929570801157165</v>
      </c>
      <c r="F51" s="51">
        <v>105803340.84999999</v>
      </c>
      <c r="G51" s="206">
        <f t="shared" si="3"/>
        <v>2.1371390076150845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5" customHeight="1">
      <c r="A52" s="4"/>
      <c r="B52" s="4"/>
      <c r="C52" s="193" t="s">
        <v>82</v>
      </c>
      <c r="D52" s="51">
        <v>10693128.449999999</v>
      </c>
      <c r="E52" s="53">
        <f t="shared" si="2"/>
        <v>0.22931225271437849</v>
      </c>
      <c r="F52" s="51">
        <v>10953661.65</v>
      </c>
      <c r="G52" s="53">
        <f t="shared" si="3"/>
        <v>0.22125480538105724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5" customHeight="1">
      <c r="A53" s="4"/>
      <c r="B53" s="4"/>
      <c r="C53" s="193" t="s">
        <v>84</v>
      </c>
      <c r="D53" s="51">
        <v>30560884.969999999</v>
      </c>
      <c r="E53" s="206">
        <f t="shared" si="2"/>
        <v>0.65537278544668498</v>
      </c>
      <c r="F53" s="51">
        <v>34539745.640000001</v>
      </c>
      <c r="G53" s="206">
        <f t="shared" si="3"/>
        <v>0.69767397822530153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5" customHeight="1">
      <c r="A54" s="4"/>
      <c r="B54" s="4"/>
      <c r="C54" s="193" t="s">
        <v>337</v>
      </c>
      <c r="D54" s="51">
        <v>33134138.710000001</v>
      </c>
      <c r="E54" s="206">
        <f t="shared" si="2"/>
        <v>0.71055575782789671</v>
      </c>
      <c r="F54" s="51">
        <v>38823830.960000008</v>
      </c>
      <c r="G54" s="206">
        <f t="shared" si="3"/>
        <v>0.7842089191427476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5" customHeight="1">
      <c r="A55" s="4"/>
      <c r="B55" s="4"/>
      <c r="C55" s="193" t="s">
        <v>177</v>
      </c>
      <c r="D55" s="51">
        <v>78371276.959999993</v>
      </c>
      <c r="E55" s="206">
        <f t="shared" si="2"/>
        <v>1.6806582051111592</v>
      </c>
      <c r="F55" s="51">
        <v>92090816.659999996</v>
      </c>
      <c r="G55" s="206">
        <f t="shared" si="3"/>
        <v>1.8601574860120791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5" customHeight="1">
      <c r="A56" s="4"/>
      <c r="B56" s="4"/>
      <c r="C56" s="193" t="s">
        <v>87</v>
      </c>
      <c r="D56" s="51">
        <f>SUM(D57:D61)</f>
        <v>544485571.48000002</v>
      </c>
      <c r="E56" s="206">
        <f t="shared" si="2"/>
        <v>11.676397001155877</v>
      </c>
      <c r="F56" s="51">
        <f>SUM(F57:F61)</f>
        <v>554375302.22000003</v>
      </c>
      <c r="G56" s="206">
        <f t="shared" si="3"/>
        <v>11.197917511059043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5" customHeight="1">
      <c r="A57" s="4"/>
      <c r="B57" s="4"/>
      <c r="C57" s="196" t="s">
        <v>421</v>
      </c>
      <c r="D57" s="47">
        <v>82294784.480000004</v>
      </c>
      <c r="E57" s="206">
        <f t="shared" si="2"/>
        <v>1.7647971315404032</v>
      </c>
      <c r="F57" s="47">
        <v>79883521.220000014</v>
      </c>
      <c r="G57" s="206">
        <f t="shared" si="3"/>
        <v>1.6135803264184865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5" customHeight="1">
      <c r="A58" s="4"/>
      <c r="B58" s="4"/>
      <c r="C58" s="196" t="s">
        <v>91</v>
      </c>
      <c r="D58" s="47">
        <v>14196791.939999998</v>
      </c>
      <c r="E58" s="206">
        <f t="shared" si="2"/>
        <v>0.30444769800541693</v>
      </c>
      <c r="F58" s="47">
        <v>20398152.109999999</v>
      </c>
      <c r="G58" s="206">
        <f t="shared" si="3"/>
        <v>0.41202561476154886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5" customHeight="1">
      <c r="A59" s="4"/>
      <c r="B59" s="4"/>
      <c r="C59" s="196" t="s">
        <v>422</v>
      </c>
      <c r="D59" s="47">
        <v>414750265.80000001</v>
      </c>
      <c r="E59" s="206">
        <f t="shared" si="2"/>
        <v>8.8942462637756172</v>
      </c>
      <c r="F59" s="47">
        <v>420870901.68000001</v>
      </c>
      <c r="G59" s="206">
        <f t="shared" si="3"/>
        <v>8.5012402625891283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5" customHeight="1">
      <c r="A60" s="4"/>
      <c r="B60" s="4"/>
      <c r="C60" s="196" t="s">
        <v>423</v>
      </c>
      <c r="D60" s="47">
        <v>20004829.280000001</v>
      </c>
      <c r="E60" s="206">
        <f t="shared" si="2"/>
        <v>0.42900003388282126</v>
      </c>
      <c r="F60" s="47">
        <v>21699290.620000001</v>
      </c>
      <c r="G60" s="206">
        <f t="shared" si="3"/>
        <v>0.4383075245924819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5" customHeight="1">
      <c r="A61" s="4"/>
      <c r="B61" s="4"/>
      <c r="C61" s="196" t="s">
        <v>424</v>
      </c>
      <c r="D61" s="47">
        <v>13238899.98</v>
      </c>
      <c r="E61" s="206">
        <f t="shared" si="2"/>
        <v>0.28390587395161621</v>
      </c>
      <c r="F61" s="47">
        <v>11523436.59</v>
      </c>
      <c r="G61" s="206">
        <f t="shared" si="3"/>
        <v>0.23276378269739634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3.5" thickBot="1">
      <c r="A62" s="4"/>
      <c r="B62" s="4"/>
      <c r="C62" s="199" t="s">
        <v>100</v>
      </c>
      <c r="D62" s="51">
        <v>208726710.34</v>
      </c>
      <c r="E62" s="206">
        <f t="shared" si="2"/>
        <v>4.4761074715909697</v>
      </c>
      <c r="F62" s="51">
        <v>219689949.60999998</v>
      </c>
      <c r="G62" s="215">
        <f t="shared" si="3"/>
        <v>4.4375532674167291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5" customHeight="1" thickTop="1" thickBot="1">
      <c r="A63" s="4"/>
      <c r="B63" s="4"/>
      <c r="C63" s="191" t="s">
        <v>173</v>
      </c>
      <c r="D63" s="44">
        <v>264699427.30000001</v>
      </c>
      <c r="E63" s="50">
        <f t="shared" si="2"/>
        <v>5.6764325099235924</v>
      </c>
      <c r="F63" s="44">
        <v>272382721.88999999</v>
      </c>
      <c r="G63" s="50">
        <f t="shared" si="3"/>
        <v>5.5019032033853801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5" customHeight="1" thickTop="1">
      <c r="A64" s="4"/>
      <c r="B64" s="4"/>
      <c r="C64" s="202" t="s">
        <v>427</v>
      </c>
      <c r="D64" s="55">
        <v>4596369</v>
      </c>
      <c r="E64" s="53">
        <f>D64/D$7*100</f>
        <v>9.8568322135561312E-2</v>
      </c>
      <c r="F64" s="55">
        <v>3176935.98</v>
      </c>
      <c r="G64" s="52">
        <f t="shared" si="3"/>
        <v>6.4171450097965932E-2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5" customHeight="1" thickBot="1">
      <c r="A65" s="4"/>
      <c r="B65" s="4"/>
      <c r="C65" s="203" t="s">
        <v>118</v>
      </c>
      <c r="D65" s="48">
        <v>23887500.050000001</v>
      </c>
      <c r="E65" s="53">
        <f t="shared" ref="E65:E83" si="4">D65/D$7*100</f>
        <v>0.51226322341431618</v>
      </c>
      <c r="F65" s="48">
        <v>24296455.59</v>
      </c>
      <c r="G65" s="53">
        <f t="shared" si="3"/>
        <v>0.49076808511927605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5" customHeight="1" thickTop="1" thickBot="1">
      <c r="A66" s="4"/>
      <c r="B66" s="4"/>
      <c r="C66" s="204" t="s">
        <v>139</v>
      </c>
      <c r="D66" s="49">
        <v>0</v>
      </c>
      <c r="E66" s="190">
        <f t="shared" si="4"/>
        <v>0</v>
      </c>
      <c r="F66" s="49">
        <v>38684699.409999996</v>
      </c>
      <c r="G66" s="190">
        <f t="shared" si="3"/>
        <v>0.78139857818086322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5" customHeight="1" thickTop="1" thickBot="1">
      <c r="A67" s="4"/>
      <c r="B67" s="4"/>
      <c r="C67" s="204" t="s">
        <v>116</v>
      </c>
      <c r="D67" s="49">
        <v>23228367.93</v>
      </c>
      <c r="E67" s="190">
        <f t="shared" si="4"/>
        <v>0.4981282514105333</v>
      </c>
      <c r="F67" s="49">
        <v>20641009.280000001</v>
      </c>
      <c r="G67" s="190">
        <f t="shared" si="3"/>
        <v>0.41693112650736264</v>
      </c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5" customHeight="1" thickTop="1" thickBot="1">
      <c r="A68" s="4"/>
      <c r="B68" s="4"/>
      <c r="C68" s="193" t="s">
        <v>416</v>
      </c>
      <c r="D68" s="45">
        <v>28097590.27</v>
      </c>
      <c r="E68" s="190">
        <f t="shared" si="4"/>
        <v>0.60254786527504056</v>
      </c>
      <c r="F68" s="45">
        <v>1205943.3700000001</v>
      </c>
      <c r="G68" s="190">
        <f t="shared" si="3"/>
        <v>2.4359047609428971E-2</v>
      </c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s="3" customFormat="1" ht="15" customHeight="1" thickTop="1" thickBot="1">
      <c r="A69" s="4"/>
      <c r="B69" s="4"/>
      <c r="C69" s="191" t="s">
        <v>406</v>
      </c>
      <c r="D69" s="44">
        <f>D11-D44</f>
        <v>-168899079.81999969</v>
      </c>
      <c r="E69" s="50">
        <f t="shared" si="4"/>
        <v>-3.6220109630226842</v>
      </c>
      <c r="F69" s="44">
        <f>F11-F44</f>
        <v>-143283723.32999992</v>
      </c>
      <c r="G69" s="211">
        <f t="shared" si="3"/>
        <v>-2.8942113909144149</v>
      </c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s="3" customFormat="1" ht="15" customHeight="1" thickTop="1" thickBot="1">
      <c r="A70" s="4"/>
      <c r="B70" s="4"/>
      <c r="C70" s="191" t="s">
        <v>407</v>
      </c>
      <c r="D70" s="44">
        <f>D69-D68</f>
        <v>-196996670.08999971</v>
      </c>
      <c r="E70" s="50">
        <f t="shared" si="4"/>
        <v>-4.2245588282977256</v>
      </c>
      <c r="F70" s="44">
        <f>F69-F68</f>
        <v>-144489666.69999993</v>
      </c>
      <c r="G70" s="211">
        <f t="shared" si="3"/>
        <v>-2.9185704385238438</v>
      </c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s="3" customFormat="1" ht="15" customHeight="1" thickTop="1" thickBot="1">
      <c r="A71" s="4"/>
      <c r="B71" s="4"/>
      <c r="C71" s="191" t="s">
        <v>175</v>
      </c>
      <c r="D71" s="44">
        <f>D70+D51</f>
        <v>-99399360.599999711</v>
      </c>
      <c r="E71" s="50">
        <f t="shared" si="4"/>
        <v>-2.1316017481820091</v>
      </c>
      <c r="F71" s="44">
        <f>F70+F51</f>
        <v>-38686325.849999934</v>
      </c>
      <c r="G71" s="50">
        <f t="shared" si="3"/>
        <v>-0.78143143090875899</v>
      </c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s="3" customFormat="1" ht="15" customHeight="1" thickTop="1" thickBot="1">
      <c r="A72" s="4"/>
      <c r="B72" s="4"/>
      <c r="C72" s="191" t="s">
        <v>133</v>
      </c>
      <c r="D72" s="44">
        <f>SUM(D73:D75)</f>
        <v>696281459.91000009</v>
      </c>
      <c r="E72" s="50">
        <f t="shared" si="4"/>
        <v>14.931633042827459</v>
      </c>
      <c r="F72" s="44">
        <f>SUM(F73:F75)</f>
        <v>507341253.09000003</v>
      </c>
      <c r="G72" s="50">
        <f t="shared" si="3"/>
        <v>10.247869050639304</v>
      </c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s="3" customFormat="1" ht="15" customHeight="1" thickTop="1">
      <c r="A73" s="4"/>
      <c r="B73" s="4"/>
      <c r="C73" s="196" t="s">
        <v>408</v>
      </c>
      <c r="D73" s="197">
        <v>234823593.10000002</v>
      </c>
      <c r="E73" s="53">
        <f t="shared" si="4"/>
        <v>5.0357505173563677</v>
      </c>
      <c r="F73" s="197">
        <v>178415558.28</v>
      </c>
      <c r="G73" s="52">
        <f t="shared" si="3"/>
        <v>3.6038450780697682</v>
      </c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s="3" customFormat="1" ht="15" customHeight="1" thickBot="1">
      <c r="A74" s="4"/>
      <c r="B74" s="4"/>
      <c r="C74" s="196" t="s">
        <v>409</v>
      </c>
      <c r="D74" s="197">
        <v>461457866.81</v>
      </c>
      <c r="E74" s="53">
        <f t="shared" si="4"/>
        <v>9.8958825254710892</v>
      </c>
      <c r="F74" s="197">
        <v>328925694.81</v>
      </c>
      <c r="G74" s="53">
        <f t="shared" si="3"/>
        <v>6.6440239725695367</v>
      </c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s="3" customFormat="1" ht="15" hidden="1" customHeight="1" thickBot="1">
      <c r="A75" s="4"/>
      <c r="B75" s="4"/>
      <c r="C75" s="196" t="s">
        <v>116</v>
      </c>
      <c r="D75" s="197">
        <v>0</v>
      </c>
      <c r="E75" s="53">
        <f t="shared" si="4"/>
        <v>0</v>
      </c>
      <c r="F75" s="197">
        <v>0</v>
      </c>
      <c r="G75" s="53">
        <f t="shared" si="3"/>
        <v>0</v>
      </c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s="3" customFormat="1" ht="15" customHeight="1" thickTop="1" thickBot="1">
      <c r="A76" s="4"/>
      <c r="B76" s="4"/>
      <c r="C76" s="191" t="s">
        <v>410</v>
      </c>
      <c r="D76" s="44">
        <v>69245296.659999996</v>
      </c>
      <c r="E76" s="50">
        <f t="shared" si="4"/>
        <v>1.4849531679365575</v>
      </c>
      <c r="F76" s="44">
        <v>57328698.380000003</v>
      </c>
      <c r="G76" s="50">
        <f t="shared" si="3"/>
        <v>1.1579917664168704</v>
      </c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5" customHeight="1" thickTop="1" thickBot="1">
      <c r="A77" s="4"/>
      <c r="B77" s="4"/>
      <c r="C77" s="191" t="s">
        <v>141</v>
      </c>
      <c r="D77" s="44">
        <f>D70-D72-D76</f>
        <v>-962523426.65999973</v>
      </c>
      <c r="E77" s="50">
        <f t="shared" si="4"/>
        <v>-20.64114503906174</v>
      </c>
      <c r="F77" s="44">
        <f>F69-F72-F76</f>
        <v>-707953674.79999995</v>
      </c>
      <c r="G77" s="50">
        <f t="shared" si="3"/>
        <v>-14.300072207970588</v>
      </c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5" customHeight="1" thickTop="1" thickBot="1">
      <c r="A78" s="4"/>
      <c r="B78" s="4"/>
      <c r="C78" s="191" t="s">
        <v>142</v>
      </c>
      <c r="D78" s="44">
        <f>SUM(D80:D83)+D68</f>
        <v>962523426.65999973</v>
      </c>
      <c r="E78" s="50">
        <f t="shared" si="4"/>
        <v>20.64114503906174</v>
      </c>
      <c r="F78" s="44">
        <f>F79+F82+F83</f>
        <v>707953674.79999995</v>
      </c>
      <c r="G78" s="50">
        <f t="shared" si="3"/>
        <v>14.300072207970588</v>
      </c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5" customHeight="1" thickTop="1">
      <c r="A79" s="4"/>
      <c r="B79" s="4"/>
      <c r="C79" s="196" t="s">
        <v>413</v>
      </c>
      <c r="D79" s="46">
        <f>+D80+D81</f>
        <v>1123373439.1199999</v>
      </c>
      <c r="E79" s="53">
        <f t="shared" ref="E79" si="5">D79/D$7*100</f>
        <v>24.090545172877441</v>
      </c>
      <c r="F79" s="46">
        <f>+F80+F81</f>
        <v>1015018293.4299999</v>
      </c>
      <c r="G79" s="53">
        <f t="shared" ref="G79" si="6">F79/F$7*100</f>
        <v>20.502520722928068</v>
      </c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5" customHeight="1">
      <c r="A80" s="4"/>
      <c r="B80" s="4"/>
      <c r="C80" s="196" t="s">
        <v>411</v>
      </c>
      <c r="D80" s="46">
        <v>213600000</v>
      </c>
      <c r="E80" s="53">
        <f t="shared" si="4"/>
        <v>4.5806143084151634</v>
      </c>
      <c r="F80" s="46">
        <v>363438000</v>
      </c>
      <c r="G80" s="53">
        <f t="shared" si="3"/>
        <v>7.3411436766517859</v>
      </c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5" customHeight="1">
      <c r="A81" s="4"/>
      <c r="B81" s="4"/>
      <c r="C81" s="196" t="s">
        <v>412</v>
      </c>
      <c r="D81" s="46">
        <v>909773439.12</v>
      </c>
      <c r="E81" s="53">
        <f t="shared" si="4"/>
        <v>19.509930864462284</v>
      </c>
      <c r="F81" s="46">
        <v>651580293.42999995</v>
      </c>
      <c r="G81" s="53">
        <f t="shared" si="3"/>
        <v>13.161377046276282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s="3" customFormat="1" ht="13.5" thickBot="1">
      <c r="B82" s="4"/>
      <c r="C82" s="214" t="s">
        <v>414</v>
      </c>
      <c r="D82" s="209">
        <v>15749081.710000001</v>
      </c>
      <c r="E82" s="54">
        <f t="shared" si="4"/>
        <v>0.3377362782079848</v>
      </c>
      <c r="F82" s="209">
        <v>4278082.92</v>
      </c>
      <c r="G82" s="54">
        <f t="shared" si="3"/>
        <v>8.6413697456925287E-2</v>
      </c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4.25" thickTop="1" thickBot="1">
      <c r="A83" s="4"/>
      <c r="B83" s="4"/>
      <c r="C83" s="205" t="s">
        <v>415</v>
      </c>
      <c r="D83" s="209">
        <f>-+D77-(D80+D81+D82)-D68</f>
        <v>-204696684.44000021</v>
      </c>
      <c r="E83" s="54">
        <f t="shared" si="4"/>
        <v>-4.3896842772987288</v>
      </c>
      <c r="F83" s="209">
        <f>-F77-SUM(F80:F82)</f>
        <v>-311342701.54999995</v>
      </c>
      <c r="G83" s="54">
        <f t="shared" si="3"/>
        <v>-6.2888622124144051</v>
      </c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3.5" thickTop="1">
      <c r="A84" s="4"/>
      <c r="B84" s="4"/>
      <c r="C84" s="42" t="s">
        <v>263</v>
      </c>
      <c r="F84" s="216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>
      <c r="A85" s="4"/>
      <c r="B85" s="4"/>
      <c r="C85" s="4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3.5" customHeight="1">
      <c r="A86" s="4"/>
      <c r="B86" s="4"/>
      <c r="C86" s="10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3.5" customHeight="1">
      <c r="A87" s="4"/>
      <c r="B87" s="4"/>
      <c r="C87" s="10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>
      <c r="A88" s="4"/>
      <c r="B88" s="4"/>
      <c r="C88" s="10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>
      <c r="A89" s="4"/>
      <c r="B89" s="4"/>
      <c r="C89" s="10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>
      <c r="A90" s="4"/>
      <c r="B90" s="4"/>
      <c r="C90" s="10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>
      <c r="A91" s="4"/>
      <c r="B91" s="4"/>
      <c r="C91" s="10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>
      <c r="A92" s="4"/>
      <c r="B92" s="4"/>
      <c r="C92" s="10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>
      <c r="A93" s="4"/>
      <c r="B93" s="4"/>
      <c r="C93" s="10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>
      <c r="A94" s="4"/>
      <c r="B94" s="4"/>
      <c r="C94" s="10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>
      <c r="A95" s="4"/>
      <c r="B95" s="4"/>
      <c r="C95" s="10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>
      <c r="A96" s="4"/>
      <c r="B96" s="4"/>
      <c r="C96" s="10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3">
      <c r="A97" s="4"/>
      <c r="B97" s="4"/>
      <c r="C97" s="10"/>
    </row>
    <row r="98" spans="1:3">
      <c r="A98" s="4"/>
      <c r="B98" s="4"/>
      <c r="C98" s="10"/>
    </row>
    <row r="99" spans="1:3">
      <c r="A99" s="4"/>
      <c r="B99" s="4"/>
      <c r="C99" s="10"/>
    </row>
    <row r="100" spans="1:3">
      <c r="A100" s="4"/>
      <c r="B100" s="4"/>
      <c r="C100" s="10"/>
    </row>
    <row r="101" spans="1:3">
      <c r="A101" s="4"/>
      <c r="B101" s="4"/>
      <c r="C101" s="10"/>
    </row>
    <row r="102" spans="1:3">
      <c r="A102" s="4"/>
      <c r="B102" s="4"/>
      <c r="C102" s="10"/>
    </row>
    <row r="103" spans="1:3">
      <c r="A103" s="4"/>
      <c r="B103" s="4"/>
      <c r="C103" s="10"/>
    </row>
    <row r="104" spans="1:3">
      <c r="A104" s="4"/>
      <c r="B104" s="4"/>
      <c r="C104" s="4"/>
    </row>
    <row r="105" spans="1:3">
      <c r="A105" s="4"/>
      <c r="B105" s="4"/>
      <c r="C105" s="4"/>
    </row>
    <row r="106" spans="1:3">
      <c r="A106" s="4"/>
      <c r="B106" s="4"/>
      <c r="C106" s="4"/>
    </row>
    <row r="107" spans="1:3">
      <c r="A107" s="4"/>
      <c r="B107" s="4"/>
      <c r="C107" s="4"/>
    </row>
    <row r="108" spans="1:3">
      <c r="A108" s="4"/>
      <c r="B108" s="4"/>
      <c r="C108" s="4"/>
    </row>
    <row r="109" spans="1:3">
      <c r="A109" s="4"/>
      <c r="B109" s="4"/>
      <c r="C109" s="4"/>
    </row>
    <row r="110" spans="1:3">
      <c r="A110" s="4"/>
      <c r="B110" s="4"/>
      <c r="C110" s="4"/>
    </row>
    <row r="111" spans="1:3">
      <c r="A111" s="4"/>
      <c r="B111" s="4"/>
      <c r="C111" s="4"/>
    </row>
    <row r="112" spans="1:3">
      <c r="A112" s="4"/>
      <c r="B112" s="4"/>
      <c r="C112" s="4"/>
    </row>
    <row r="113" spans="1:3">
      <c r="A113" s="4"/>
      <c r="B113" s="4"/>
      <c r="C113" s="4"/>
    </row>
    <row r="114" spans="1:3">
      <c r="A114" s="4"/>
      <c r="B114" s="4"/>
      <c r="C114" s="4"/>
    </row>
    <row r="115" spans="1:3">
      <c r="A115" s="4"/>
      <c r="B115" s="4"/>
      <c r="C115" s="4"/>
    </row>
    <row r="116" spans="1:3">
      <c r="A116" s="4"/>
      <c r="B116" s="4"/>
      <c r="C116" s="4"/>
    </row>
    <row r="117" spans="1:3">
      <c r="A117" s="4"/>
      <c r="B117" s="4"/>
      <c r="C117" s="4"/>
    </row>
    <row r="118" spans="1:3">
      <c r="A118" s="4"/>
      <c r="B118" s="4"/>
      <c r="C118" s="4"/>
    </row>
    <row r="119" spans="1:3">
      <c r="A119" s="4"/>
      <c r="B119" s="4"/>
      <c r="C119" s="4"/>
    </row>
    <row r="120" spans="1:3">
      <c r="A120" s="4"/>
      <c r="B120" s="4"/>
      <c r="C120" s="4"/>
    </row>
    <row r="121" spans="1:3">
      <c r="A121" s="4"/>
      <c r="B121" s="4"/>
      <c r="C121" s="4"/>
    </row>
    <row r="122" spans="1:3">
      <c r="A122" s="4"/>
      <c r="B122" s="4"/>
      <c r="C122" s="4"/>
    </row>
    <row r="123" spans="1:3">
      <c r="A123" s="4"/>
      <c r="B123" s="4"/>
      <c r="C123" s="4"/>
    </row>
    <row r="124" spans="1:3">
      <c r="A124" s="4"/>
      <c r="B124" s="4"/>
      <c r="C124" s="4"/>
    </row>
    <row r="125" spans="1:3">
      <c r="A125" s="4"/>
      <c r="B125" s="4"/>
      <c r="C125" s="4"/>
    </row>
    <row r="126" spans="1:3">
      <c r="A126" s="4"/>
      <c r="B126" s="4"/>
      <c r="C126" s="4"/>
    </row>
    <row r="127" spans="1:3">
      <c r="A127" s="4"/>
      <c r="B127" s="4"/>
      <c r="C127" s="4"/>
    </row>
    <row r="128" spans="1:3">
      <c r="A128" s="4"/>
      <c r="B128" s="4"/>
      <c r="C128" s="4"/>
    </row>
    <row r="129" spans="1:1">
      <c r="A129" s="4"/>
    </row>
    <row r="169" spans="3:3">
      <c r="C169" s="2"/>
    </row>
    <row r="170" spans="3:3">
      <c r="C170" s="2"/>
    </row>
  </sheetData>
  <sheetProtection algorithmName="SHA-512" hashValue="vwf7vSb2gifL/ZZsw/HCISSTpMl82j4hXcbwZ/SY7s/IMnW8xCkmCaHWx2A4V9T2iaySqleCzbA5PR7n/39v6Q==" saltValue="GIuIvy54wdTNtXQe4khItQ==" spinCount="100000" sheet="1" formatCells="0" formatColumns="0" formatRows="0" sort="0" autoFilter="0"/>
  <mergeCells count="5">
    <mergeCell ref="C9:C10"/>
    <mergeCell ref="D9:E9"/>
    <mergeCell ref="F9:G9"/>
    <mergeCell ref="D7:E7"/>
    <mergeCell ref="F7:G7"/>
  </mergeCells>
  <printOptions horizontalCentered="1" verticalCentered="1"/>
  <pageMargins left="0" right="0" top="0.196850393700787" bottom="0.196850393700787" header="0" footer="0"/>
  <pageSetup paperSize="9" scale="7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96" r:id="rId4" name="List Box 8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447675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CL188"/>
  <sheetViews>
    <sheetView zoomScaleNormal="100" zoomScaleSheetLayoutView="100" workbookViewId="0">
      <pane ySplit="13" topLeftCell="A14" activePane="bottomLeft" state="frozen"/>
      <selection pane="bottomLeft" activeCell="K24" sqref="K24"/>
    </sheetView>
  </sheetViews>
  <sheetFormatPr defaultColWidth="9.140625" defaultRowHeight="12.75"/>
  <cols>
    <col min="1" max="2" width="9.140625" style="59" customWidth="1"/>
    <col min="3" max="3" width="62.28515625" style="59" bestFit="1" customWidth="1"/>
    <col min="4" max="4" width="8" style="58" customWidth="1"/>
    <col min="5" max="5" width="6" style="58" bestFit="1" customWidth="1"/>
    <col min="6" max="26" width="9.140625" style="58"/>
    <col min="27" max="63" width="9.140625" style="59"/>
    <col min="64" max="64" width="15.42578125" style="59" customWidth="1"/>
    <col min="65" max="65" width="12.7109375" style="59" customWidth="1"/>
    <col min="66" max="66" width="11.85546875" style="59" customWidth="1"/>
    <col min="67" max="16384" width="9.140625" style="59"/>
  </cols>
  <sheetData>
    <row r="1" spans="1:88">
      <c r="A1" s="58"/>
      <c r="B1" s="58"/>
      <c r="C1" s="58"/>
    </row>
    <row r="2" spans="1:88">
      <c r="A2" s="58"/>
      <c r="B2" s="58"/>
      <c r="C2" s="58"/>
    </row>
    <row r="3" spans="1:88" ht="13.5" customHeight="1">
      <c r="A3" s="58"/>
      <c r="B3" s="58"/>
      <c r="C3" s="58"/>
    </row>
    <row r="4" spans="1:88" ht="13.5" customHeight="1">
      <c r="A4" s="58"/>
      <c r="B4" s="58"/>
      <c r="C4" s="58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</row>
    <row r="5" spans="1:88" ht="13.5" customHeight="1">
      <c r="A5" s="58"/>
      <c r="B5" s="58"/>
      <c r="C5" s="58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</row>
    <row r="6" spans="1:88">
      <c r="A6" s="58"/>
      <c r="B6" s="58"/>
      <c r="C6" s="62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</row>
    <row r="7" spans="1:88" ht="15" customHeight="1">
      <c r="A7" s="58"/>
      <c r="B7" s="58"/>
      <c r="C7" s="58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</row>
    <row r="8" spans="1:88" ht="13.5" thickBot="1">
      <c r="A8" s="58"/>
      <c r="B8" s="58"/>
      <c r="C8" s="58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</row>
    <row r="9" spans="1:88" ht="15.75" customHeight="1" thickTop="1" thickBot="1">
      <c r="A9" s="58"/>
      <c r="B9" s="58"/>
      <c r="C9" s="63" t="s">
        <v>367</v>
      </c>
      <c r="D9" s="249">
        <f>+'Cental Budget'!F7</f>
        <v>4950700000</v>
      </c>
      <c r="E9" s="25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</row>
    <row r="10" spans="1:88" ht="12.75" customHeight="1" thickTop="1">
      <c r="A10" s="58"/>
      <c r="B10" s="58"/>
      <c r="C10" s="58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</row>
    <row r="11" spans="1:88" ht="2.25" customHeight="1" thickBot="1">
      <c r="A11" s="58"/>
      <c r="B11" s="58"/>
      <c r="C11" s="58"/>
      <c r="D11" s="251"/>
      <c r="E11" s="251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</row>
    <row r="12" spans="1:88" ht="15" customHeight="1" thickTop="1">
      <c r="A12" s="58"/>
      <c r="B12" s="58"/>
      <c r="C12" s="245" t="s">
        <v>254</v>
      </c>
      <c r="D12" s="247">
        <v>2019</v>
      </c>
      <c r="E12" s="248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</row>
    <row r="13" spans="1:88" ht="17.25" customHeight="1" thickBot="1">
      <c r="A13" s="58"/>
      <c r="B13" s="58"/>
      <c r="C13" s="246"/>
      <c r="D13" s="66" t="s">
        <v>398</v>
      </c>
      <c r="E13" s="67" t="s">
        <v>163</v>
      </c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</row>
    <row r="14" spans="1:88" ht="15" customHeight="1" thickTop="1" thickBot="1">
      <c r="A14" s="58"/>
      <c r="B14" s="58"/>
      <c r="C14" s="68" t="s">
        <v>1</v>
      </c>
      <c r="D14" s="223">
        <f>+D15+D19+D20+D21+D22+D23</f>
        <v>265739773.69</v>
      </c>
      <c r="E14" s="224">
        <f t="shared" ref="E14:E44" si="0">+D14/$D$9*100</f>
        <v>5.3677212048801177</v>
      </c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</row>
    <row r="15" spans="1:88" ht="15" customHeight="1" thickTop="1">
      <c r="A15" s="58"/>
      <c r="B15" s="58"/>
      <c r="C15" s="71" t="s">
        <v>164</v>
      </c>
      <c r="D15" s="225">
        <f>D16+D17+D18</f>
        <v>172340950.69999999</v>
      </c>
      <c r="E15" s="198">
        <f t="shared" si="0"/>
        <v>3.4811430848162885</v>
      </c>
      <c r="F15" s="72"/>
      <c r="G15" s="72"/>
      <c r="H15" s="72"/>
      <c r="I15" s="72"/>
      <c r="J15" s="72"/>
      <c r="K15" s="72"/>
      <c r="L15" s="72"/>
      <c r="M15" s="72"/>
      <c r="N15" s="69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</row>
    <row r="16" spans="1:88" ht="15" customHeight="1">
      <c r="A16" s="58"/>
      <c r="B16" s="58"/>
      <c r="C16" s="74" t="s">
        <v>4</v>
      </c>
      <c r="D16" s="226">
        <v>55112893.480000012</v>
      </c>
      <c r="E16" s="198">
        <f t="shared" si="0"/>
        <v>1.11323436039348</v>
      </c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</row>
    <row r="17" spans="1:88" ht="15" customHeight="1">
      <c r="A17" s="58"/>
      <c r="B17" s="58"/>
      <c r="C17" s="74" t="s">
        <v>8</v>
      </c>
      <c r="D17" s="226">
        <v>22496860.130000003</v>
      </c>
      <c r="E17" s="198">
        <f t="shared" si="0"/>
        <v>0.45441776173066439</v>
      </c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75"/>
      <c r="BN17" s="75"/>
      <c r="BO17" s="64"/>
      <c r="BP17" s="64"/>
      <c r="BQ17" s="64"/>
      <c r="BR17" s="64"/>
      <c r="BS17" s="64"/>
      <c r="BT17" s="64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</row>
    <row r="18" spans="1:88" ht="15" customHeight="1">
      <c r="A18" s="58"/>
      <c r="B18" s="58"/>
      <c r="C18" s="74" t="s">
        <v>260</v>
      </c>
      <c r="D18" s="226">
        <v>94731197.089999989</v>
      </c>
      <c r="E18" s="198">
        <f t="shared" si="0"/>
        <v>1.9134909626921444</v>
      </c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75"/>
      <c r="BN18" s="75"/>
      <c r="BO18" s="64"/>
      <c r="BP18" s="64"/>
      <c r="BQ18" s="64"/>
      <c r="BR18" s="64"/>
      <c r="BS18" s="64"/>
      <c r="BT18" s="64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</row>
    <row r="19" spans="1:88" ht="15" customHeight="1">
      <c r="A19" s="58"/>
      <c r="B19" s="58"/>
      <c r="C19" s="76" t="s">
        <v>29</v>
      </c>
      <c r="D19" s="225">
        <v>5473078.0999999996</v>
      </c>
      <c r="E19" s="198">
        <f t="shared" si="0"/>
        <v>0.11055160078372755</v>
      </c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75"/>
      <c r="BN19" s="75"/>
      <c r="BO19" s="75"/>
      <c r="BP19" s="64"/>
      <c r="BQ19" s="64"/>
      <c r="BR19" s="64"/>
      <c r="BS19" s="64"/>
      <c r="BT19" s="64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</row>
    <row r="20" spans="1:88" ht="15" customHeight="1">
      <c r="A20" s="58"/>
      <c r="B20" s="58"/>
      <c r="C20" s="76" t="s">
        <v>165</v>
      </c>
      <c r="D20" s="225">
        <v>65191213.050000004</v>
      </c>
      <c r="E20" s="198">
        <f t="shared" si="0"/>
        <v>1.3168079877593069</v>
      </c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75"/>
      <c r="BN20" s="75"/>
      <c r="BO20" s="75"/>
      <c r="BP20" s="64"/>
      <c r="BQ20" s="64"/>
      <c r="BR20" s="64"/>
      <c r="BS20" s="64"/>
      <c r="BT20" s="64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</row>
    <row r="21" spans="1:88" ht="15" customHeight="1">
      <c r="A21" s="58"/>
      <c r="B21" s="58"/>
      <c r="C21" s="76" t="s">
        <v>53</v>
      </c>
      <c r="D21" s="225">
        <v>17910642.84</v>
      </c>
      <c r="E21" s="198">
        <f t="shared" si="0"/>
        <v>0.36178000767568225</v>
      </c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78"/>
      <c r="BP21" s="78"/>
      <c r="BQ21" s="78"/>
      <c r="BR21" s="77"/>
      <c r="BS21" s="64"/>
      <c r="BT21" s="64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</row>
    <row r="22" spans="1:88" ht="15" customHeight="1">
      <c r="A22" s="58"/>
      <c r="B22" s="58"/>
      <c r="C22" s="76" t="s">
        <v>394</v>
      </c>
      <c r="D22" s="225">
        <v>0</v>
      </c>
      <c r="E22" s="198">
        <f t="shared" si="0"/>
        <v>0</v>
      </c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</row>
    <row r="23" spans="1:88" ht="13.5" thickBot="1">
      <c r="A23" s="58"/>
      <c r="B23" s="58"/>
      <c r="C23" s="79" t="s">
        <v>146</v>
      </c>
      <c r="D23" s="225">
        <v>4823889</v>
      </c>
      <c r="E23" s="198">
        <f t="shared" si="0"/>
        <v>9.7438523845112812E-2</v>
      </c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</row>
    <row r="24" spans="1:88" ht="15" customHeight="1" thickTop="1" thickBot="1">
      <c r="A24" s="58"/>
      <c r="B24" s="58"/>
      <c r="C24" s="80" t="s">
        <v>335</v>
      </c>
      <c r="D24" s="223">
        <f>+D26+D35+D36+D37+D38+D39+D40+D41</f>
        <v>219699390.02999994</v>
      </c>
      <c r="E24" s="224">
        <f t="shared" si="0"/>
        <v>4.4377439560062202</v>
      </c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</row>
    <row r="25" spans="1:88" ht="15" customHeight="1" thickTop="1" thickBot="1">
      <c r="A25" s="58"/>
      <c r="B25" s="58"/>
      <c r="C25" s="81" t="s">
        <v>266</v>
      </c>
      <c r="D25" s="223">
        <f>D24-D37</f>
        <v>153287198.55999994</v>
      </c>
      <c r="E25" s="224">
        <f t="shared" si="0"/>
        <v>3.0962732252004757</v>
      </c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</row>
    <row r="26" spans="1:88" ht="15" customHeight="1" thickTop="1">
      <c r="A26" s="58"/>
      <c r="B26" s="58"/>
      <c r="C26" s="82" t="s">
        <v>336</v>
      </c>
      <c r="D26" s="225">
        <f>+D27+D28+D29+D31+D32+D33+D34+D30</f>
        <v>91705918.37999998</v>
      </c>
      <c r="E26" s="198">
        <f t="shared" si="0"/>
        <v>1.852382862625487</v>
      </c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</row>
    <row r="27" spans="1:88" ht="15" customHeight="1">
      <c r="A27" s="58"/>
      <c r="B27" s="58"/>
      <c r="C27" s="79" t="s">
        <v>64</v>
      </c>
      <c r="D27" s="225">
        <v>51695571.279999994</v>
      </c>
      <c r="E27" s="198">
        <f t="shared" si="0"/>
        <v>1.0442073096733795</v>
      </c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</row>
    <row r="28" spans="1:88" ht="15" customHeight="1">
      <c r="A28" s="60"/>
      <c r="B28" s="60"/>
      <c r="C28" s="79" t="s">
        <v>75</v>
      </c>
      <c r="D28" s="225">
        <v>4321575.09</v>
      </c>
      <c r="E28" s="198">
        <f t="shared" si="0"/>
        <v>8.7292202920799075E-2</v>
      </c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</row>
    <row r="29" spans="1:88" ht="15" customHeight="1">
      <c r="A29" s="60"/>
      <c r="B29" s="60"/>
      <c r="C29" s="79" t="s">
        <v>77</v>
      </c>
      <c r="D29" s="225">
        <v>17347471.16</v>
      </c>
      <c r="E29" s="198">
        <f t="shared" si="0"/>
        <v>0.35040441068939748</v>
      </c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</row>
    <row r="30" spans="1:88" ht="15" customHeight="1">
      <c r="A30" s="58"/>
      <c r="B30" s="58"/>
      <c r="C30" s="79" t="s">
        <v>268</v>
      </c>
      <c r="D30" s="225">
        <v>5980597.3899999997</v>
      </c>
      <c r="E30" s="198">
        <f t="shared" si="0"/>
        <v>0.1208030660310663</v>
      </c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</row>
    <row r="31" spans="1:88" ht="15" customHeight="1">
      <c r="A31" s="58"/>
      <c r="B31" s="58"/>
      <c r="C31" s="79" t="s">
        <v>80</v>
      </c>
      <c r="D31" s="225">
        <v>3758759.5300000003</v>
      </c>
      <c r="E31" s="198">
        <f t="shared" si="0"/>
        <v>7.592379926071062E-2</v>
      </c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</row>
    <row r="32" spans="1:88" ht="15" customHeight="1">
      <c r="A32" s="58"/>
      <c r="B32" s="58"/>
      <c r="C32" s="79" t="s">
        <v>82</v>
      </c>
      <c r="D32" s="225">
        <v>682514.94000000006</v>
      </c>
      <c r="E32" s="198">
        <f t="shared" si="0"/>
        <v>1.3786231038035026E-2</v>
      </c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</row>
    <row r="33" spans="1:88" ht="15" customHeight="1">
      <c r="A33" s="58"/>
      <c r="B33" s="58"/>
      <c r="C33" s="79" t="s">
        <v>84</v>
      </c>
      <c r="D33" s="225">
        <v>1809516.2400000002</v>
      </c>
      <c r="E33" s="198">
        <f t="shared" si="0"/>
        <v>3.6550714848405282E-2</v>
      </c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</row>
    <row r="34" spans="1:88" ht="15" customHeight="1">
      <c r="A34" s="58"/>
      <c r="B34" s="58"/>
      <c r="C34" s="79" t="s">
        <v>337</v>
      </c>
      <c r="D34" s="225">
        <v>6109912.75</v>
      </c>
      <c r="E34" s="198">
        <f t="shared" si="0"/>
        <v>0.12341512816369403</v>
      </c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</row>
    <row r="35" spans="1:88" ht="15" customHeight="1">
      <c r="A35" s="58"/>
      <c r="B35" s="58"/>
      <c r="C35" s="79" t="s">
        <v>87</v>
      </c>
      <c r="D35" s="225">
        <v>465880.51999999996</v>
      </c>
      <c r="E35" s="198">
        <f t="shared" si="0"/>
        <v>9.4103969135677767E-3</v>
      </c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</row>
    <row r="36" spans="1:88" ht="15" customHeight="1">
      <c r="A36" s="58"/>
      <c r="B36" s="58"/>
      <c r="C36" s="79" t="s">
        <v>100</v>
      </c>
      <c r="D36" s="225">
        <v>55332678.769999996</v>
      </c>
      <c r="E36" s="198">
        <f t="shared" si="0"/>
        <v>1.1176738394570462</v>
      </c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</row>
    <row r="37" spans="1:88" ht="15" customHeight="1">
      <c r="A37" s="62"/>
      <c r="B37" s="84"/>
      <c r="C37" s="79" t="s">
        <v>338</v>
      </c>
      <c r="D37" s="225">
        <v>66412191.469999999</v>
      </c>
      <c r="E37" s="198">
        <f t="shared" si="0"/>
        <v>1.3414707308057445</v>
      </c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</row>
    <row r="38" spans="1:88" s="87" customFormat="1" ht="16.5" customHeight="1">
      <c r="A38" s="58"/>
      <c r="B38" s="58"/>
      <c r="C38" s="79" t="s">
        <v>111</v>
      </c>
      <c r="D38" s="225">
        <v>2585155.19</v>
      </c>
      <c r="E38" s="198">
        <f t="shared" si="0"/>
        <v>5.2217973013917222E-2</v>
      </c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</row>
    <row r="39" spans="1:88">
      <c r="A39" s="58"/>
      <c r="B39" s="58"/>
      <c r="C39" s="79" t="s">
        <v>116</v>
      </c>
      <c r="D39" s="225">
        <v>0</v>
      </c>
      <c r="E39" s="198">
        <f t="shared" si="0"/>
        <v>0</v>
      </c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</row>
    <row r="40" spans="1:88" ht="13.5" thickBot="1">
      <c r="A40" s="58"/>
      <c r="B40" s="58"/>
      <c r="C40" s="79" t="s">
        <v>118</v>
      </c>
      <c r="D40" s="225">
        <v>3197565.7</v>
      </c>
      <c r="E40" s="198">
        <f t="shared" si="0"/>
        <v>6.4588153190457909E-2</v>
      </c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</row>
    <row r="41" spans="1:88" ht="14.25" thickTop="1" thickBot="1">
      <c r="A41" s="58"/>
      <c r="B41" s="58"/>
      <c r="C41" s="88" t="s">
        <v>139</v>
      </c>
      <c r="D41" s="227">
        <v>0</v>
      </c>
      <c r="E41" s="228">
        <f t="shared" si="0"/>
        <v>0</v>
      </c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</row>
    <row r="42" spans="1:88" ht="14.25" thickTop="1" thickBot="1">
      <c r="A42" s="58"/>
      <c r="B42" s="58"/>
      <c r="C42" s="89" t="s">
        <v>174</v>
      </c>
      <c r="D42" s="227">
        <v>-14548107.25</v>
      </c>
      <c r="E42" s="228">
        <f t="shared" si="0"/>
        <v>-0.29385960066253258</v>
      </c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</row>
    <row r="43" spans="1:88" ht="14.25" thickTop="1" thickBot="1">
      <c r="A43" s="58"/>
      <c r="B43" s="58"/>
      <c r="C43" s="90" t="s">
        <v>282</v>
      </c>
      <c r="D43" s="223">
        <f>+D14-D24</f>
        <v>46040383.660000056</v>
      </c>
      <c r="E43" s="229">
        <f t="shared" si="0"/>
        <v>0.92997724887389777</v>
      </c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</row>
    <row r="44" spans="1:88" ht="14.25" thickTop="1" thickBot="1">
      <c r="A44" s="58"/>
      <c r="B44" s="58"/>
      <c r="C44" s="90" t="s">
        <v>407</v>
      </c>
      <c r="D44" s="223">
        <f>D43-D42</f>
        <v>60588490.910000056</v>
      </c>
      <c r="E44" s="229">
        <f t="shared" si="0"/>
        <v>1.2238368495364302</v>
      </c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</row>
    <row r="45" spans="1:88" ht="14.25" thickTop="1" thickBot="1">
      <c r="A45" s="58"/>
      <c r="B45" s="58"/>
      <c r="C45" s="90" t="s">
        <v>175</v>
      </c>
      <c r="D45" s="223">
        <f>+D44+D31</f>
        <v>64347250.440000057</v>
      </c>
      <c r="E45" s="229">
        <f t="shared" ref="E45:E58" si="1">+D45/$D$9*100</f>
        <v>1.2997606487971409</v>
      </c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</row>
    <row r="46" spans="1:88" ht="14.25" thickTop="1" thickBot="1">
      <c r="A46" s="58"/>
      <c r="B46" s="58"/>
      <c r="C46" s="90" t="s">
        <v>133</v>
      </c>
      <c r="D46" s="223">
        <f>SUM(D47:D49)</f>
        <v>66445660.920000009</v>
      </c>
      <c r="E46" s="229">
        <f t="shared" si="1"/>
        <v>1.3421467857070719</v>
      </c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</row>
    <row r="47" spans="1:88" ht="13.5" thickTop="1">
      <c r="A47" s="58"/>
      <c r="B47" s="58"/>
      <c r="C47" s="91" t="s">
        <v>408</v>
      </c>
      <c r="D47" s="230">
        <v>15211583</v>
      </c>
      <c r="E47" s="231">
        <f t="shared" si="1"/>
        <v>0.30726125598400228</v>
      </c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</row>
    <row r="48" spans="1:88">
      <c r="A48" s="58"/>
      <c r="B48" s="58"/>
      <c r="C48" s="83" t="s">
        <v>409</v>
      </c>
      <c r="D48" s="226">
        <v>2138427.67</v>
      </c>
      <c r="E48" s="232">
        <f t="shared" si="1"/>
        <v>4.3194450683741691E-2</v>
      </c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</row>
    <row r="49" spans="1:90" ht="13.5" thickBot="1">
      <c r="A49" s="58"/>
      <c r="B49" s="58"/>
      <c r="C49" s="83" t="s">
        <v>116</v>
      </c>
      <c r="D49" s="226">
        <v>49095650.250000007</v>
      </c>
      <c r="E49" s="232">
        <f t="shared" si="1"/>
        <v>0.99169107903932796</v>
      </c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</row>
    <row r="50" spans="1:90" ht="14.25" thickTop="1" thickBot="1">
      <c r="A50" s="58"/>
      <c r="B50" s="58"/>
      <c r="C50" s="90" t="s">
        <v>410</v>
      </c>
      <c r="D50" s="223">
        <v>0</v>
      </c>
      <c r="E50" s="229">
        <f t="shared" si="1"/>
        <v>0</v>
      </c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</row>
    <row r="51" spans="1:90" ht="14.25" thickTop="1" thickBot="1">
      <c r="A51" s="58"/>
      <c r="B51" s="58"/>
      <c r="C51" s="90" t="s">
        <v>141</v>
      </c>
      <c r="D51" s="223">
        <f>+D43-D46-D50</f>
        <v>-20405277.259999953</v>
      </c>
      <c r="E51" s="229">
        <f t="shared" si="1"/>
        <v>-0.41216953683317414</v>
      </c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</row>
    <row r="52" spans="1:90" ht="14.25" thickTop="1" thickBot="1">
      <c r="A52" s="58"/>
      <c r="B52" s="58"/>
      <c r="C52" s="90" t="s">
        <v>142</v>
      </c>
      <c r="D52" s="223">
        <f>SUM(D54:D57)+D58</f>
        <v>20405277.259999953</v>
      </c>
      <c r="E52" s="229">
        <f t="shared" si="1"/>
        <v>0.41216953683317414</v>
      </c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</row>
    <row r="53" spans="1:90" ht="14.25" hidden="1" thickTop="1" thickBot="1">
      <c r="A53" s="58"/>
      <c r="B53" s="58"/>
      <c r="C53" s="92" t="s">
        <v>110</v>
      </c>
      <c r="D53" s="230">
        <v>8000000</v>
      </c>
      <c r="E53" s="231">
        <f t="shared" ref="E53" si="2">+D53/$D$9*100</f>
        <v>0.16159331003696445</v>
      </c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</row>
    <row r="54" spans="1:90" ht="13.5" thickTop="1">
      <c r="A54" s="58"/>
      <c r="B54" s="58"/>
      <c r="C54" s="92" t="s">
        <v>411</v>
      </c>
      <c r="D54" s="230">
        <v>11839970.32</v>
      </c>
      <c r="E54" s="231">
        <f t="shared" si="1"/>
        <v>0.2391574993435272</v>
      </c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</row>
    <row r="55" spans="1:90">
      <c r="A55" s="58"/>
      <c r="B55" s="58"/>
      <c r="C55" s="93" t="s">
        <v>412</v>
      </c>
      <c r="D55" s="226">
        <v>6173603.1899999995</v>
      </c>
      <c r="E55" s="232">
        <f t="shared" si="1"/>
        <v>0.12470162179085784</v>
      </c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</row>
    <row r="56" spans="1:90">
      <c r="A56" s="58"/>
      <c r="B56" s="58"/>
      <c r="C56" s="83" t="s">
        <v>414</v>
      </c>
      <c r="D56" s="226">
        <v>12970994.25</v>
      </c>
      <c r="E56" s="232">
        <f t="shared" si="1"/>
        <v>0.26200323691599164</v>
      </c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</row>
    <row r="57" spans="1:90" ht="13.5" thickBot="1">
      <c r="A57" s="58"/>
      <c r="B57" s="58"/>
      <c r="C57" s="94" t="s">
        <v>148</v>
      </c>
      <c r="D57" s="233">
        <f>-D51-SUM(D54:D56)-D58</f>
        <v>-20637359.150000043</v>
      </c>
      <c r="E57" s="234">
        <f t="shared" si="1"/>
        <v>-0.41685739693376778</v>
      </c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</row>
    <row r="58" spans="1:90" ht="14.25" thickTop="1" thickBot="1">
      <c r="A58" s="58"/>
      <c r="B58" s="58"/>
      <c r="C58" s="90" t="s">
        <v>425</v>
      </c>
      <c r="D58" s="223">
        <v>10058068.65</v>
      </c>
      <c r="E58" s="229">
        <f t="shared" si="1"/>
        <v>0.20316457571656535</v>
      </c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</row>
    <row r="59" spans="1:90" ht="13.5" thickTop="1">
      <c r="A59" s="58"/>
      <c r="B59" s="58"/>
      <c r="C59" s="42" t="s">
        <v>263</v>
      </c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</row>
    <row r="60" spans="1:90">
      <c r="A60" s="58"/>
      <c r="B60" s="58"/>
      <c r="C60" s="58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</row>
    <row r="61" spans="1:90">
      <c r="A61" s="58"/>
      <c r="B61" s="58"/>
      <c r="C61" s="58"/>
      <c r="AA61" s="58"/>
      <c r="AB61" s="58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</row>
    <row r="62" spans="1:90">
      <c r="A62" s="58"/>
      <c r="B62" s="58"/>
      <c r="C62" s="58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</row>
    <row r="63" spans="1:90">
      <c r="A63" s="58"/>
      <c r="B63" s="58"/>
      <c r="C63" s="9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</row>
    <row r="64" spans="1:90">
      <c r="A64" s="58"/>
      <c r="B64" s="58"/>
      <c r="C64" s="58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</row>
    <row r="65" spans="1:88">
      <c r="A65" s="58"/>
      <c r="B65" s="58"/>
      <c r="C65" s="58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</row>
    <row r="66" spans="1:88">
      <c r="A66" s="58"/>
      <c r="B66" s="58"/>
      <c r="C66" s="58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</row>
    <row r="67" spans="1:88">
      <c r="A67" s="58"/>
      <c r="B67" s="58"/>
      <c r="C67" s="58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</row>
    <row r="68" spans="1:88">
      <c r="A68" s="58"/>
      <c r="B68" s="58"/>
      <c r="C68" s="58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</row>
    <row r="69" spans="1:88">
      <c r="A69" s="58"/>
      <c r="B69" s="58"/>
      <c r="C69" s="96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</row>
    <row r="70" spans="1:88">
      <c r="A70" s="58"/>
      <c r="B70" s="58"/>
      <c r="C70" s="96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</row>
    <row r="71" spans="1:88">
      <c r="A71" s="58"/>
      <c r="B71" s="58"/>
      <c r="C71" s="96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</row>
    <row r="72" spans="1:88">
      <c r="A72" s="58"/>
      <c r="B72" s="58"/>
      <c r="C72" s="97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</row>
    <row r="73" spans="1:88">
      <c r="A73" s="58"/>
      <c r="B73" s="58"/>
      <c r="C73" s="97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</row>
    <row r="74" spans="1:88">
      <c r="A74" s="58"/>
      <c r="B74" s="58"/>
      <c r="C74" s="97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</row>
    <row r="75" spans="1:88">
      <c r="A75" s="58"/>
      <c r="B75" s="58"/>
      <c r="C75" s="97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</row>
    <row r="76" spans="1:88">
      <c r="A76" s="58"/>
      <c r="B76" s="58"/>
      <c r="C76" s="98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</row>
    <row r="77" spans="1:88">
      <c r="A77" s="58"/>
      <c r="B77" s="58"/>
      <c r="C77" s="98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</row>
    <row r="78" spans="1:88">
      <c r="A78" s="58"/>
      <c r="B78" s="58"/>
      <c r="C78" s="98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</row>
    <row r="79" spans="1:88">
      <c r="A79" s="58"/>
      <c r="B79" s="58"/>
      <c r="C79" s="98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</row>
    <row r="80" spans="1:88">
      <c r="A80" s="58"/>
      <c r="B80" s="58"/>
      <c r="C80" s="99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5"/>
      <c r="CG80" s="65"/>
      <c r="CH80" s="65"/>
      <c r="CI80" s="65"/>
      <c r="CJ80" s="65"/>
    </row>
    <row r="81" spans="1:88">
      <c r="A81" s="58"/>
      <c r="B81" s="58"/>
      <c r="C81" s="97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5"/>
      <c r="CA81" s="65"/>
      <c r="CB81" s="65"/>
      <c r="CC81" s="65"/>
      <c r="CD81" s="65"/>
      <c r="CE81" s="65"/>
      <c r="CF81" s="65"/>
      <c r="CG81" s="65"/>
      <c r="CH81" s="65"/>
      <c r="CI81" s="65"/>
      <c r="CJ81" s="65"/>
    </row>
    <row r="82" spans="1:88">
      <c r="A82" s="58"/>
      <c r="B82" s="58"/>
      <c r="C82" s="97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5"/>
      <c r="CA82" s="65"/>
      <c r="CB82" s="65"/>
      <c r="CC82" s="65"/>
      <c r="CD82" s="65"/>
      <c r="CE82" s="65"/>
      <c r="CF82" s="65"/>
      <c r="CG82" s="65"/>
      <c r="CH82" s="65"/>
      <c r="CI82" s="65"/>
      <c r="CJ82" s="65"/>
    </row>
    <row r="83" spans="1:88">
      <c r="A83" s="58"/>
      <c r="B83" s="58"/>
      <c r="C83" s="97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65"/>
      <c r="BI83" s="65"/>
      <c r="BJ83" s="65"/>
      <c r="BK83" s="65"/>
      <c r="BL83" s="65"/>
      <c r="BM83" s="65"/>
      <c r="BN83" s="65"/>
      <c r="BO83" s="65"/>
      <c r="BP83" s="65"/>
      <c r="BQ83" s="65"/>
      <c r="BR83" s="65"/>
      <c r="BS83" s="65"/>
      <c r="BT83" s="65"/>
      <c r="BU83" s="65"/>
      <c r="BV83" s="65"/>
      <c r="BW83" s="65"/>
      <c r="BX83" s="65"/>
      <c r="BY83" s="65"/>
      <c r="BZ83" s="65"/>
      <c r="CA83" s="65"/>
      <c r="CB83" s="65"/>
      <c r="CC83" s="65"/>
      <c r="CD83" s="65"/>
      <c r="CE83" s="65"/>
      <c r="CF83" s="65"/>
      <c r="CG83" s="65"/>
      <c r="CH83" s="65"/>
      <c r="CI83" s="65"/>
      <c r="CJ83" s="65"/>
    </row>
    <row r="84" spans="1:88">
      <c r="A84" s="58"/>
      <c r="B84" s="58"/>
      <c r="C84" s="97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65"/>
      <c r="BI84" s="65"/>
      <c r="BJ84" s="65"/>
      <c r="BK84" s="65"/>
      <c r="BL84" s="65"/>
      <c r="BM84" s="65"/>
      <c r="BN84" s="65"/>
      <c r="BO84" s="65"/>
      <c r="BP84" s="65"/>
      <c r="BQ84" s="65"/>
      <c r="BR84" s="65"/>
      <c r="BS84" s="65"/>
      <c r="BT84" s="65"/>
      <c r="BU84" s="65"/>
      <c r="BV84" s="65"/>
      <c r="BW84" s="65"/>
      <c r="BX84" s="65"/>
      <c r="BY84" s="65"/>
      <c r="BZ84" s="65"/>
      <c r="CA84" s="65"/>
      <c r="CB84" s="65"/>
      <c r="CC84" s="65"/>
      <c r="CD84" s="65"/>
      <c r="CE84" s="65"/>
      <c r="CF84" s="65"/>
      <c r="CG84" s="65"/>
      <c r="CH84" s="65"/>
      <c r="CI84" s="65"/>
      <c r="CJ84" s="65"/>
    </row>
    <row r="85" spans="1:88">
      <c r="A85" s="58"/>
      <c r="B85" s="58"/>
      <c r="C85" s="97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  <c r="BH85" s="65"/>
      <c r="BI85" s="65"/>
      <c r="BJ85" s="65"/>
      <c r="BK85" s="65"/>
      <c r="BL85" s="65"/>
      <c r="BM85" s="65"/>
      <c r="BN85" s="65"/>
      <c r="BO85" s="65"/>
      <c r="BP85" s="65"/>
      <c r="BQ85" s="65"/>
      <c r="BR85" s="65"/>
      <c r="BS85" s="65"/>
      <c r="BT85" s="65"/>
      <c r="BU85" s="65"/>
      <c r="BV85" s="65"/>
      <c r="BW85" s="65"/>
      <c r="BX85" s="65"/>
      <c r="BY85" s="65"/>
      <c r="BZ85" s="65"/>
      <c r="CA85" s="65"/>
      <c r="CB85" s="65"/>
      <c r="CC85" s="65"/>
      <c r="CD85" s="65"/>
      <c r="CE85" s="65"/>
      <c r="CF85" s="65"/>
      <c r="CG85" s="65"/>
      <c r="CH85" s="65"/>
      <c r="CI85" s="65"/>
      <c r="CJ85" s="65"/>
    </row>
    <row r="86" spans="1:88">
      <c r="A86" s="58"/>
      <c r="B86" s="58"/>
      <c r="C86" s="97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5"/>
      <c r="BR86" s="65"/>
      <c r="BS86" s="65"/>
      <c r="BT86" s="65"/>
      <c r="BU86" s="65"/>
      <c r="BV86" s="65"/>
      <c r="BW86" s="65"/>
      <c r="BX86" s="65"/>
      <c r="BY86" s="65"/>
      <c r="BZ86" s="65"/>
      <c r="CA86" s="65"/>
      <c r="CB86" s="65"/>
      <c r="CC86" s="65"/>
      <c r="CD86" s="65"/>
      <c r="CE86" s="65"/>
      <c r="CF86" s="65"/>
      <c r="CG86" s="65"/>
      <c r="CH86" s="65"/>
      <c r="CI86" s="65"/>
      <c r="CJ86" s="65"/>
    </row>
    <row r="87" spans="1:88">
      <c r="A87" s="58"/>
      <c r="B87" s="58"/>
      <c r="C87" s="97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5"/>
      <c r="BR87" s="65"/>
      <c r="BS87" s="65"/>
      <c r="BT87" s="65"/>
      <c r="BU87" s="65"/>
      <c r="BV87" s="65"/>
      <c r="BW87" s="65"/>
      <c r="BX87" s="65"/>
      <c r="BY87" s="65"/>
      <c r="BZ87" s="65"/>
      <c r="CA87" s="65"/>
      <c r="CB87" s="65"/>
      <c r="CC87" s="65"/>
      <c r="CD87" s="65"/>
      <c r="CE87" s="65"/>
      <c r="CF87" s="65"/>
      <c r="CG87" s="65"/>
      <c r="CH87" s="65"/>
      <c r="CI87" s="65"/>
      <c r="CJ87" s="65"/>
    </row>
    <row r="88" spans="1:88">
      <c r="A88" s="58"/>
      <c r="B88" s="58"/>
      <c r="C88" s="97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5"/>
      <c r="BR88" s="65"/>
      <c r="BS88" s="65"/>
      <c r="BT88" s="65"/>
      <c r="BU88" s="65"/>
      <c r="BV88" s="65"/>
      <c r="BW88" s="65"/>
      <c r="BX88" s="65"/>
      <c r="BY88" s="65"/>
      <c r="BZ88" s="65"/>
      <c r="CA88" s="65"/>
      <c r="CB88" s="65"/>
      <c r="CC88" s="65"/>
      <c r="CD88" s="65"/>
      <c r="CE88" s="65"/>
      <c r="CF88" s="65"/>
      <c r="CG88" s="65"/>
      <c r="CH88" s="65"/>
      <c r="CI88" s="65"/>
      <c r="CJ88" s="65"/>
    </row>
    <row r="89" spans="1:88">
      <c r="A89" s="58"/>
      <c r="B89" s="58"/>
      <c r="C89" s="97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5"/>
      <c r="BR89" s="65"/>
      <c r="BS89" s="65"/>
      <c r="BT89" s="65"/>
      <c r="BU89" s="65"/>
      <c r="BV89" s="65"/>
      <c r="BW89" s="65"/>
      <c r="BX89" s="65"/>
      <c r="BY89" s="65"/>
      <c r="BZ89" s="65"/>
      <c r="CA89" s="65"/>
      <c r="CB89" s="65"/>
      <c r="CC89" s="65"/>
      <c r="CD89" s="65"/>
      <c r="CE89" s="65"/>
      <c r="CF89" s="65"/>
      <c r="CG89" s="65"/>
      <c r="CH89" s="65"/>
      <c r="CI89" s="65"/>
      <c r="CJ89" s="65"/>
    </row>
    <row r="90" spans="1:88">
      <c r="A90" s="58"/>
      <c r="B90" s="58"/>
      <c r="C90" s="97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5"/>
      <c r="BR90" s="65"/>
      <c r="BS90" s="65"/>
      <c r="BT90" s="65"/>
      <c r="BU90" s="65"/>
      <c r="BV90" s="65"/>
      <c r="BW90" s="65"/>
      <c r="BX90" s="65"/>
      <c r="BY90" s="65"/>
      <c r="BZ90" s="65"/>
      <c r="CA90" s="65"/>
      <c r="CB90" s="65"/>
      <c r="CC90" s="65"/>
      <c r="CD90" s="65"/>
      <c r="CE90" s="65"/>
      <c r="CF90" s="65"/>
      <c r="CG90" s="65"/>
      <c r="CH90" s="65"/>
      <c r="CI90" s="65"/>
      <c r="CJ90" s="65"/>
    </row>
    <row r="91" spans="1:88">
      <c r="A91" s="58"/>
      <c r="B91" s="58"/>
      <c r="C91" s="97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5"/>
      <c r="BR91" s="65"/>
      <c r="BS91" s="65"/>
      <c r="BT91" s="65"/>
      <c r="BU91" s="65"/>
      <c r="BV91" s="65"/>
      <c r="BW91" s="65"/>
      <c r="BX91" s="65"/>
      <c r="BY91" s="65"/>
      <c r="BZ91" s="65"/>
      <c r="CA91" s="65"/>
      <c r="CB91" s="65"/>
      <c r="CC91" s="65"/>
      <c r="CD91" s="65"/>
      <c r="CE91" s="65"/>
      <c r="CF91" s="65"/>
      <c r="CG91" s="65"/>
      <c r="CH91" s="65"/>
      <c r="CI91" s="65"/>
      <c r="CJ91" s="65"/>
    </row>
    <row r="92" spans="1:88">
      <c r="A92" s="58"/>
      <c r="B92" s="58"/>
      <c r="C92" s="97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5"/>
      <c r="BR92" s="65"/>
      <c r="BS92" s="65"/>
      <c r="BT92" s="65"/>
      <c r="BU92" s="65"/>
      <c r="BV92" s="65"/>
      <c r="BW92" s="65"/>
      <c r="BX92" s="65"/>
      <c r="BY92" s="65"/>
      <c r="BZ92" s="65"/>
      <c r="CA92" s="65"/>
      <c r="CB92" s="65"/>
      <c r="CC92" s="65"/>
      <c r="CD92" s="65"/>
      <c r="CE92" s="65"/>
      <c r="CF92" s="65"/>
      <c r="CG92" s="65"/>
      <c r="CH92" s="65"/>
      <c r="CI92" s="65"/>
      <c r="CJ92" s="65"/>
    </row>
    <row r="93" spans="1:88">
      <c r="A93" s="58"/>
      <c r="B93" s="58"/>
      <c r="C93" s="97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5"/>
      <c r="BR93" s="65"/>
      <c r="BS93" s="65"/>
      <c r="BT93" s="65"/>
      <c r="BU93" s="65"/>
      <c r="BV93" s="65"/>
      <c r="BW93" s="65"/>
      <c r="BX93" s="65"/>
      <c r="BY93" s="65"/>
      <c r="BZ93" s="65"/>
      <c r="CA93" s="65"/>
      <c r="CB93" s="65"/>
      <c r="CC93" s="65"/>
      <c r="CD93" s="65"/>
      <c r="CE93" s="65"/>
      <c r="CF93" s="65"/>
      <c r="CG93" s="65"/>
      <c r="CH93" s="65"/>
      <c r="CI93" s="65"/>
      <c r="CJ93" s="65"/>
    </row>
    <row r="94" spans="1:88">
      <c r="A94" s="58"/>
      <c r="B94" s="58"/>
      <c r="C94" s="97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5"/>
      <c r="BR94" s="65"/>
      <c r="BS94" s="65"/>
      <c r="BT94" s="65"/>
      <c r="BU94" s="65"/>
      <c r="BV94" s="65"/>
      <c r="BW94" s="65"/>
      <c r="BX94" s="65"/>
      <c r="BY94" s="65"/>
      <c r="BZ94" s="65"/>
      <c r="CA94" s="65"/>
      <c r="CB94" s="65"/>
      <c r="CC94" s="65"/>
      <c r="CD94" s="65"/>
      <c r="CE94" s="65"/>
      <c r="CF94" s="65"/>
      <c r="CG94" s="65"/>
      <c r="CH94" s="65"/>
      <c r="CI94" s="65"/>
      <c r="CJ94" s="65"/>
    </row>
    <row r="95" spans="1:88">
      <c r="A95" s="58"/>
      <c r="B95" s="58"/>
      <c r="C95" s="97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5"/>
      <c r="BR95" s="65"/>
      <c r="BS95" s="65"/>
      <c r="BT95" s="65"/>
      <c r="BU95" s="65"/>
      <c r="BV95" s="65"/>
      <c r="BW95" s="65"/>
      <c r="BX95" s="65"/>
      <c r="BY95" s="65"/>
      <c r="BZ95" s="65"/>
      <c r="CA95" s="65"/>
      <c r="CB95" s="65"/>
      <c r="CC95" s="65"/>
      <c r="CD95" s="65"/>
      <c r="CE95" s="65"/>
      <c r="CF95" s="65"/>
      <c r="CG95" s="65"/>
      <c r="CH95" s="65"/>
      <c r="CI95" s="65"/>
      <c r="CJ95" s="65"/>
    </row>
    <row r="96" spans="1:88">
      <c r="A96" s="58"/>
      <c r="B96" s="58"/>
      <c r="C96" s="97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5"/>
      <c r="BR96" s="65"/>
      <c r="BS96" s="65"/>
      <c r="BT96" s="65"/>
      <c r="BU96" s="65"/>
      <c r="BV96" s="65"/>
      <c r="BW96" s="65"/>
      <c r="BX96" s="65"/>
      <c r="BY96" s="65"/>
      <c r="BZ96" s="65"/>
      <c r="CA96" s="65"/>
      <c r="CB96" s="65"/>
      <c r="CC96" s="65"/>
      <c r="CD96" s="65"/>
      <c r="CE96" s="65"/>
      <c r="CF96" s="65"/>
      <c r="CG96" s="65"/>
      <c r="CH96" s="65"/>
      <c r="CI96" s="65"/>
      <c r="CJ96" s="65"/>
    </row>
    <row r="97" spans="1:88">
      <c r="A97" s="58"/>
      <c r="B97" s="58"/>
      <c r="C97" s="97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5"/>
      <c r="BR97" s="65"/>
      <c r="BS97" s="65"/>
      <c r="BT97" s="65"/>
      <c r="BU97" s="65"/>
      <c r="BV97" s="65"/>
      <c r="BW97" s="65"/>
      <c r="BX97" s="65"/>
      <c r="BY97" s="65"/>
      <c r="BZ97" s="65"/>
      <c r="CA97" s="65"/>
      <c r="CB97" s="65"/>
      <c r="CC97" s="65"/>
      <c r="CD97" s="65"/>
      <c r="CE97" s="65"/>
      <c r="CF97" s="65"/>
      <c r="CG97" s="65"/>
      <c r="CH97" s="65"/>
      <c r="CI97" s="65"/>
      <c r="CJ97" s="65"/>
    </row>
    <row r="98" spans="1:88">
      <c r="A98" s="58"/>
      <c r="B98" s="58"/>
      <c r="C98" s="97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5"/>
      <c r="BR98" s="65"/>
      <c r="BS98" s="65"/>
      <c r="BT98" s="65"/>
      <c r="BU98" s="65"/>
      <c r="BV98" s="65"/>
      <c r="BW98" s="65"/>
      <c r="BX98" s="65"/>
      <c r="BY98" s="65"/>
      <c r="BZ98" s="65"/>
      <c r="CA98" s="65"/>
      <c r="CB98" s="65"/>
      <c r="CC98" s="65"/>
      <c r="CD98" s="65"/>
      <c r="CE98" s="65"/>
      <c r="CF98" s="65"/>
      <c r="CG98" s="65"/>
      <c r="CH98" s="65"/>
      <c r="CI98" s="65"/>
      <c r="CJ98" s="65"/>
    </row>
    <row r="99" spans="1:88">
      <c r="A99" s="58"/>
      <c r="B99" s="58"/>
      <c r="C99" s="97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5"/>
      <c r="BR99" s="65"/>
      <c r="BS99" s="65"/>
      <c r="BT99" s="65"/>
      <c r="BU99" s="65"/>
      <c r="BV99" s="65"/>
      <c r="BW99" s="65"/>
      <c r="BX99" s="65"/>
      <c r="BY99" s="65"/>
      <c r="BZ99" s="65"/>
      <c r="CA99" s="65"/>
      <c r="CB99" s="65"/>
      <c r="CC99" s="65"/>
      <c r="CD99" s="65"/>
      <c r="CE99" s="65"/>
      <c r="CF99" s="65"/>
      <c r="CG99" s="65"/>
      <c r="CH99" s="65"/>
      <c r="CI99" s="65"/>
      <c r="CJ99" s="65"/>
    </row>
    <row r="100" spans="1:88">
      <c r="A100" s="58"/>
      <c r="B100" s="58"/>
      <c r="C100" s="97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5"/>
      <c r="BR100" s="65"/>
      <c r="BS100" s="65"/>
      <c r="BT100" s="65"/>
      <c r="BU100" s="65"/>
      <c r="BV100" s="65"/>
      <c r="BW100" s="65"/>
      <c r="BX100" s="65"/>
      <c r="BY100" s="65"/>
      <c r="BZ100" s="65"/>
      <c r="CA100" s="65"/>
      <c r="CB100" s="65"/>
      <c r="CC100" s="65"/>
      <c r="CD100" s="65"/>
      <c r="CE100" s="65"/>
      <c r="CF100" s="65"/>
      <c r="CG100" s="65"/>
      <c r="CH100" s="65"/>
      <c r="CI100" s="65"/>
      <c r="CJ100" s="65"/>
    </row>
    <row r="101" spans="1:88">
      <c r="A101" s="58"/>
      <c r="B101" s="58"/>
      <c r="C101" s="97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5"/>
      <c r="BR101" s="65"/>
      <c r="BS101" s="65"/>
      <c r="BT101" s="65"/>
      <c r="BU101" s="65"/>
      <c r="BV101" s="65"/>
      <c r="BW101" s="65"/>
      <c r="BX101" s="65"/>
      <c r="BY101" s="65"/>
      <c r="BZ101" s="65"/>
      <c r="CA101" s="65"/>
      <c r="CB101" s="65"/>
      <c r="CC101" s="65"/>
      <c r="CD101" s="65"/>
      <c r="CE101" s="65"/>
      <c r="CF101" s="65"/>
      <c r="CG101" s="65"/>
      <c r="CH101" s="65"/>
      <c r="CI101" s="65"/>
      <c r="CJ101" s="65"/>
    </row>
    <row r="102" spans="1:88">
      <c r="A102" s="58"/>
      <c r="B102" s="58"/>
      <c r="C102" s="97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5"/>
      <c r="BR102" s="65"/>
      <c r="BS102" s="65"/>
      <c r="BT102" s="65"/>
      <c r="BU102" s="65"/>
      <c r="BV102" s="65"/>
      <c r="BW102" s="65"/>
      <c r="BX102" s="65"/>
      <c r="BY102" s="65"/>
      <c r="BZ102" s="65"/>
      <c r="CA102" s="65"/>
      <c r="CB102" s="65"/>
      <c r="CC102" s="65"/>
      <c r="CD102" s="65"/>
      <c r="CE102" s="65"/>
      <c r="CF102" s="65"/>
      <c r="CG102" s="65"/>
      <c r="CH102" s="65"/>
      <c r="CI102" s="65"/>
      <c r="CJ102" s="65"/>
    </row>
    <row r="103" spans="1:88">
      <c r="A103" s="58"/>
      <c r="B103" s="58"/>
      <c r="C103" s="97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5"/>
      <c r="BR103" s="65"/>
      <c r="BS103" s="65"/>
      <c r="BT103" s="65"/>
      <c r="BU103" s="65"/>
      <c r="BV103" s="65"/>
      <c r="BW103" s="65"/>
      <c r="BX103" s="65"/>
      <c r="BY103" s="65"/>
      <c r="BZ103" s="65"/>
      <c r="CA103" s="65"/>
      <c r="CB103" s="65"/>
      <c r="CC103" s="65"/>
      <c r="CD103" s="65"/>
      <c r="CE103" s="65"/>
      <c r="CF103" s="65"/>
      <c r="CG103" s="65"/>
      <c r="CH103" s="65"/>
      <c r="CI103" s="65"/>
      <c r="CJ103" s="65"/>
    </row>
    <row r="104" spans="1:88">
      <c r="A104" s="58"/>
      <c r="B104" s="58"/>
      <c r="C104" s="97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  <c r="BZ104" s="65"/>
      <c r="CA104" s="65"/>
      <c r="CB104" s="65"/>
      <c r="CC104" s="65"/>
      <c r="CD104" s="65"/>
      <c r="CE104" s="65"/>
      <c r="CF104" s="65"/>
      <c r="CG104" s="65"/>
      <c r="CH104" s="65"/>
      <c r="CI104" s="65"/>
      <c r="CJ104" s="65"/>
    </row>
    <row r="105" spans="1:88">
      <c r="A105" s="58"/>
      <c r="B105" s="58"/>
      <c r="C105" s="97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5"/>
      <c r="BR105" s="65"/>
      <c r="BS105" s="65"/>
      <c r="BT105" s="65"/>
      <c r="BU105" s="65"/>
      <c r="BV105" s="65"/>
      <c r="BW105" s="65"/>
      <c r="BX105" s="65"/>
      <c r="BY105" s="65"/>
      <c r="BZ105" s="65"/>
      <c r="CA105" s="65"/>
      <c r="CB105" s="65"/>
      <c r="CC105" s="65"/>
      <c r="CD105" s="65"/>
      <c r="CE105" s="65"/>
      <c r="CF105" s="65"/>
      <c r="CG105" s="65"/>
      <c r="CH105" s="65"/>
      <c r="CI105" s="65"/>
      <c r="CJ105" s="65"/>
    </row>
    <row r="106" spans="1:88">
      <c r="A106" s="58"/>
      <c r="B106" s="58"/>
      <c r="C106" s="97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5"/>
      <c r="BR106" s="65"/>
      <c r="BS106" s="65"/>
      <c r="BT106" s="65"/>
      <c r="BU106" s="65"/>
      <c r="BV106" s="65"/>
      <c r="BW106" s="65"/>
      <c r="BX106" s="65"/>
      <c r="BY106" s="65"/>
      <c r="BZ106" s="65"/>
      <c r="CA106" s="65"/>
      <c r="CB106" s="65"/>
      <c r="CC106" s="65"/>
      <c r="CD106" s="65"/>
      <c r="CE106" s="65"/>
      <c r="CF106" s="65"/>
      <c r="CG106" s="65"/>
      <c r="CH106" s="65"/>
      <c r="CI106" s="65"/>
      <c r="CJ106" s="65"/>
    </row>
    <row r="107" spans="1:88">
      <c r="A107" s="58"/>
      <c r="B107" s="58"/>
      <c r="C107" s="97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5"/>
      <c r="BR107" s="65"/>
      <c r="BS107" s="65"/>
      <c r="BT107" s="65"/>
      <c r="BU107" s="65"/>
      <c r="BV107" s="65"/>
      <c r="BW107" s="65"/>
      <c r="BX107" s="65"/>
      <c r="BY107" s="65"/>
      <c r="BZ107" s="65"/>
      <c r="CA107" s="65"/>
      <c r="CB107" s="65"/>
      <c r="CC107" s="65"/>
      <c r="CD107" s="65"/>
      <c r="CE107" s="65"/>
      <c r="CF107" s="65"/>
      <c r="CG107" s="65"/>
      <c r="CH107" s="65"/>
      <c r="CI107" s="65"/>
      <c r="CJ107" s="65"/>
    </row>
    <row r="108" spans="1:88">
      <c r="A108" s="58"/>
      <c r="B108" s="58"/>
      <c r="C108" s="97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5"/>
      <c r="BR108" s="65"/>
      <c r="BS108" s="65"/>
      <c r="BT108" s="65"/>
      <c r="BU108" s="65"/>
      <c r="BV108" s="65"/>
      <c r="BW108" s="65"/>
      <c r="BX108" s="65"/>
      <c r="BY108" s="65"/>
      <c r="BZ108" s="65"/>
      <c r="CA108" s="65"/>
      <c r="CB108" s="65"/>
      <c r="CC108" s="65"/>
      <c r="CD108" s="65"/>
      <c r="CE108" s="65"/>
      <c r="CF108" s="65"/>
      <c r="CG108" s="65"/>
      <c r="CH108" s="65"/>
      <c r="CI108" s="65"/>
      <c r="CJ108" s="65"/>
    </row>
    <row r="109" spans="1:88">
      <c r="A109" s="58"/>
      <c r="B109" s="58"/>
      <c r="C109" s="97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5"/>
      <c r="BR109" s="65"/>
      <c r="BS109" s="65"/>
      <c r="BT109" s="65"/>
      <c r="BU109" s="65"/>
      <c r="BV109" s="65"/>
      <c r="BW109" s="65"/>
      <c r="BX109" s="65"/>
      <c r="BY109" s="65"/>
      <c r="BZ109" s="65"/>
      <c r="CA109" s="65"/>
      <c r="CB109" s="65"/>
      <c r="CC109" s="65"/>
      <c r="CD109" s="65"/>
      <c r="CE109" s="65"/>
      <c r="CF109" s="65"/>
      <c r="CG109" s="65"/>
      <c r="CH109" s="65"/>
      <c r="CI109" s="65"/>
      <c r="CJ109" s="65"/>
    </row>
    <row r="110" spans="1:88">
      <c r="A110" s="58"/>
      <c r="B110" s="58"/>
      <c r="C110" s="97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  <c r="AT110" s="65"/>
      <c r="AU110" s="65"/>
      <c r="AV110" s="65"/>
      <c r="AW110" s="65"/>
      <c r="AX110" s="65"/>
      <c r="AY110" s="65"/>
      <c r="AZ110" s="65"/>
      <c r="BA110" s="65"/>
      <c r="BB110" s="65"/>
      <c r="BC110" s="65"/>
      <c r="BD110" s="65"/>
      <c r="BE110" s="65"/>
      <c r="BF110" s="65"/>
      <c r="BG110" s="65"/>
      <c r="BH110" s="65"/>
      <c r="BI110" s="65"/>
      <c r="BJ110" s="65"/>
      <c r="BK110" s="65"/>
      <c r="BL110" s="65"/>
      <c r="BM110" s="65"/>
      <c r="BN110" s="65"/>
      <c r="BO110" s="65"/>
      <c r="BP110" s="65"/>
      <c r="BQ110" s="65"/>
      <c r="BR110" s="65"/>
      <c r="BS110" s="65"/>
      <c r="BT110" s="65"/>
      <c r="BU110" s="65"/>
      <c r="BV110" s="65"/>
      <c r="BW110" s="65"/>
      <c r="BX110" s="65"/>
      <c r="BY110" s="65"/>
      <c r="BZ110" s="65"/>
      <c r="CA110" s="65"/>
      <c r="CB110" s="65"/>
      <c r="CC110" s="65"/>
      <c r="CD110" s="65"/>
      <c r="CE110" s="65"/>
      <c r="CF110" s="65"/>
      <c r="CG110" s="65"/>
      <c r="CH110" s="65"/>
      <c r="CI110" s="65"/>
      <c r="CJ110" s="65"/>
    </row>
    <row r="111" spans="1:88">
      <c r="A111" s="58"/>
      <c r="B111" s="58"/>
      <c r="C111" s="97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5"/>
      <c r="BR111" s="65"/>
      <c r="BS111" s="65"/>
      <c r="BT111" s="65"/>
      <c r="BU111" s="65"/>
      <c r="BV111" s="65"/>
      <c r="BW111" s="65"/>
      <c r="BX111" s="65"/>
      <c r="BY111" s="65"/>
      <c r="BZ111" s="65"/>
      <c r="CA111" s="65"/>
      <c r="CB111" s="65"/>
      <c r="CC111" s="65"/>
      <c r="CD111" s="65"/>
      <c r="CE111" s="65"/>
      <c r="CF111" s="65"/>
      <c r="CG111" s="65"/>
      <c r="CH111" s="65"/>
      <c r="CI111" s="65"/>
      <c r="CJ111" s="65"/>
    </row>
    <row r="112" spans="1:88">
      <c r="A112" s="58"/>
      <c r="B112" s="58"/>
      <c r="C112" s="97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  <c r="BQ112" s="65"/>
      <c r="BR112" s="65"/>
      <c r="BS112" s="65"/>
      <c r="BT112" s="65"/>
      <c r="BU112" s="65"/>
      <c r="BV112" s="65"/>
      <c r="BW112" s="65"/>
      <c r="BX112" s="65"/>
      <c r="BY112" s="65"/>
      <c r="BZ112" s="65"/>
      <c r="CA112" s="65"/>
      <c r="CB112" s="65"/>
      <c r="CC112" s="65"/>
      <c r="CD112" s="65"/>
      <c r="CE112" s="65"/>
      <c r="CF112" s="65"/>
      <c r="CG112" s="65"/>
      <c r="CH112" s="65"/>
      <c r="CI112" s="65"/>
      <c r="CJ112" s="65"/>
    </row>
    <row r="113" spans="1:88">
      <c r="A113" s="58"/>
      <c r="B113" s="58"/>
      <c r="C113" s="97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  <c r="BQ113" s="65"/>
      <c r="BR113" s="65"/>
      <c r="BS113" s="65"/>
      <c r="BT113" s="65"/>
      <c r="BU113" s="65"/>
      <c r="BV113" s="65"/>
      <c r="BW113" s="65"/>
      <c r="BX113" s="65"/>
      <c r="BY113" s="65"/>
      <c r="BZ113" s="65"/>
      <c r="CA113" s="65"/>
      <c r="CB113" s="65"/>
      <c r="CC113" s="65"/>
      <c r="CD113" s="65"/>
      <c r="CE113" s="65"/>
      <c r="CF113" s="65"/>
      <c r="CG113" s="65"/>
      <c r="CH113" s="65"/>
      <c r="CI113" s="65"/>
      <c r="CJ113" s="65"/>
    </row>
    <row r="114" spans="1:88">
      <c r="A114" s="58"/>
      <c r="B114" s="58"/>
      <c r="C114" s="97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  <c r="AW114" s="65"/>
      <c r="AX114" s="65"/>
      <c r="AY114" s="65"/>
      <c r="AZ114" s="65"/>
      <c r="BA114" s="65"/>
      <c r="BB114" s="65"/>
      <c r="BC114" s="65"/>
      <c r="BD114" s="65"/>
      <c r="BE114" s="65"/>
      <c r="BF114" s="65"/>
      <c r="BG114" s="65"/>
      <c r="BH114" s="65"/>
      <c r="BI114" s="65"/>
      <c r="BJ114" s="65"/>
      <c r="BK114" s="65"/>
      <c r="BL114" s="65"/>
      <c r="BM114" s="65"/>
      <c r="BN114" s="65"/>
      <c r="BO114" s="65"/>
      <c r="BP114" s="65"/>
      <c r="BQ114" s="65"/>
      <c r="BR114" s="65"/>
      <c r="BS114" s="65"/>
      <c r="BT114" s="65"/>
      <c r="BU114" s="65"/>
      <c r="BV114" s="65"/>
      <c r="BW114" s="65"/>
      <c r="BX114" s="65"/>
      <c r="BY114" s="65"/>
      <c r="BZ114" s="65"/>
      <c r="CA114" s="65"/>
      <c r="CB114" s="65"/>
      <c r="CC114" s="65"/>
      <c r="CD114" s="65"/>
      <c r="CE114" s="65"/>
      <c r="CF114" s="65"/>
      <c r="CG114" s="65"/>
      <c r="CH114" s="65"/>
      <c r="CI114" s="65"/>
      <c r="CJ114" s="65"/>
    </row>
    <row r="115" spans="1:88">
      <c r="A115" s="58"/>
      <c r="B115" s="58"/>
      <c r="C115" s="97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  <c r="AW115" s="65"/>
      <c r="AX115" s="65"/>
      <c r="AY115" s="65"/>
      <c r="AZ115" s="65"/>
      <c r="BA115" s="65"/>
      <c r="BB115" s="65"/>
      <c r="BC115" s="65"/>
      <c r="BD115" s="65"/>
      <c r="BE115" s="65"/>
      <c r="BF115" s="65"/>
      <c r="BG115" s="65"/>
      <c r="BH115" s="65"/>
      <c r="BI115" s="65"/>
      <c r="BJ115" s="65"/>
      <c r="BK115" s="65"/>
      <c r="BL115" s="65"/>
      <c r="BM115" s="65"/>
      <c r="BN115" s="65"/>
      <c r="BO115" s="65"/>
      <c r="BP115" s="65"/>
      <c r="BQ115" s="65"/>
      <c r="BR115" s="65"/>
      <c r="BS115" s="65"/>
      <c r="BT115" s="65"/>
      <c r="BU115" s="65"/>
      <c r="BV115" s="65"/>
      <c r="BW115" s="65"/>
      <c r="BX115" s="65"/>
      <c r="BY115" s="65"/>
      <c r="BZ115" s="65"/>
      <c r="CA115" s="65"/>
      <c r="CB115" s="65"/>
      <c r="CC115" s="65"/>
      <c r="CD115" s="65"/>
      <c r="CE115" s="65"/>
      <c r="CF115" s="65"/>
      <c r="CG115" s="65"/>
      <c r="CH115" s="65"/>
      <c r="CI115" s="65"/>
      <c r="CJ115" s="65"/>
    </row>
    <row r="116" spans="1:88">
      <c r="A116" s="58"/>
      <c r="B116" s="58"/>
      <c r="C116" s="97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  <c r="BE116" s="65"/>
      <c r="BF116" s="65"/>
      <c r="BG116" s="65"/>
      <c r="BH116" s="65"/>
      <c r="BI116" s="65"/>
      <c r="BJ116" s="65"/>
      <c r="BK116" s="65"/>
      <c r="BL116" s="65"/>
      <c r="BM116" s="65"/>
      <c r="BN116" s="65"/>
      <c r="BO116" s="65"/>
      <c r="BP116" s="65"/>
      <c r="BQ116" s="65"/>
      <c r="BR116" s="65"/>
      <c r="BS116" s="65"/>
      <c r="BT116" s="65"/>
      <c r="BU116" s="65"/>
      <c r="BV116" s="65"/>
      <c r="BW116" s="65"/>
      <c r="BX116" s="65"/>
      <c r="BY116" s="65"/>
      <c r="BZ116" s="65"/>
      <c r="CA116" s="65"/>
      <c r="CB116" s="65"/>
      <c r="CC116" s="65"/>
      <c r="CD116" s="65"/>
      <c r="CE116" s="65"/>
      <c r="CF116" s="65"/>
      <c r="CG116" s="65"/>
      <c r="CH116" s="65"/>
      <c r="CI116" s="65"/>
      <c r="CJ116" s="65"/>
    </row>
    <row r="117" spans="1:88">
      <c r="A117" s="58"/>
      <c r="B117" s="58"/>
      <c r="C117" s="97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  <c r="BE117" s="65"/>
      <c r="BF117" s="65"/>
      <c r="BG117" s="65"/>
      <c r="BH117" s="65"/>
      <c r="BI117" s="65"/>
      <c r="BJ117" s="65"/>
      <c r="BK117" s="65"/>
      <c r="BL117" s="65"/>
      <c r="BM117" s="65"/>
      <c r="BN117" s="65"/>
      <c r="BO117" s="65"/>
      <c r="BP117" s="65"/>
      <c r="BQ117" s="65"/>
      <c r="BR117" s="65"/>
      <c r="BS117" s="65"/>
      <c r="BT117" s="65"/>
      <c r="BU117" s="65"/>
      <c r="BV117" s="65"/>
      <c r="BW117" s="65"/>
      <c r="BX117" s="65"/>
      <c r="BY117" s="65"/>
      <c r="BZ117" s="65"/>
      <c r="CA117" s="65"/>
      <c r="CB117" s="65"/>
      <c r="CC117" s="65"/>
      <c r="CD117" s="65"/>
      <c r="CE117" s="65"/>
      <c r="CF117" s="65"/>
      <c r="CG117" s="65"/>
      <c r="CH117" s="65"/>
      <c r="CI117" s="65"/>
      <c r="CJ117" s="65"/>
    </row>
    <row r="118" spans="1:88">
      <c r="A118" s="58"/>
      <c r="B118" s="58"/>
      <c r="C118" s="97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  <c r="BE118" s="65"/>
      <c r="BF118" s="65"/>
      <c r="BG118" s="65"/>
      <c r="BH118" s="65"/>
      <c r="BI118" s="65"/>
      <c r="BJ118" s="65"/>
      <c r="BK118" s="65"/>
      <c r="BL118" s="65"/>
      <c r="BM118" s="65"/>
      <c r="BN118" s="65"/>
      <c r="BO118" s="65"/>
      <c r="BP118" s="65"/>
      <c r="BQ118" s="65"/>
      <c r="BR118" s="65"/>
      <c r="BS118" s="65"/>
      <c r="BT118" s="65"/>
      <c r="BU118" s="65"/>
      <c r="BV118" s="65"/>
      <c r="BW118" s="65"/>
      <c r="BX118" s="65"/>
      <c r="BY118" s="65"/>
      <c r="BZ118" s="65"/>
      <c r="CA118" s="65"/>
      <c r="CB118" s="65"/>
      <c r="CC118" s="65"/>
      <c r="CD118" s="65"/>
      <c r="CE118" s="65"/>
      <c r="CF118" s="65"/>
      <c r="CG118" s="65"/>
      <c r="CH118" s="65"/>
      <c r="CI118" s="65"/>
      <c r="CJ118" s="65"/>
    </row>
    <row r="119" spans="1:88">
      <c r="A119" s="58"/>
      <c r="B119" s="58"/>
      <c r="C119" s="97"/>
      <c r="AA119" s="65"/>
      <c r="AB119" s="65"/>
      <c r="AC119" s="65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  <c r="BE119" s="65"/>
      <c r="BF119" s="65"/>
      <c r="BG119" s="65"/>
      <c r="BH119" s="65"/>
      <c r="BI119" s="65"/>
      <c r="BJ119" s="65"/>
      <c r="BK119" s="65"/>
      <c r="BL119" s="65"/>
      <c r="BM119" s="65"/>
      <c r="BN119" s="65"/>
      <c r="BO119" s="65"/>
      <c r="BP119" s="65"/>
      <c r="BQ119" s="65"/>
      <c r="BR119" s="65"/>
      <c r="BS119" s="65"/>
      <c r="BT119" s="65"/>
      <c r="BU119" s="65"/>
      <c r="BV119" s="65"/>
      <c r="BW119" s="65"/>
      <c r="BX119" s="65"/>
      <c r="BY119" s="65"/>
      <c r="BZ119" s="65"/>
      <c r="CA119" s="65"/>
      <c r="CB119" s="65"/>
      <c r="CC119" s="65"/>
      <c r="CD119" s="65"/>
      <c r="CE119" s="65"/>
      <c r="CF119" s="65"/>
      <c r="CG119" s="65"/>
      <c r="CH119" s="65"/>
      <c r="CI119" s="65"/>
      <c r="CJ119" s="65"/>
    </row>
    <row r="120" spans="1:88">
      <c r="A120" s="58"/>
      <c r="B120" s="58"/>
      <c r="C120" s="97"/>
      <c r="AA120" s="65"/>
      <c r="AB120" s="65"/>
      <c r="AC120" s="65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  <c r="BE120" s="65"/>
      <c r="BF120" s="65"/>
      <c r="BG120" s="65"/>
      <c r="BH120" s="65"/>
      <c r="BI120" s="65"/>
      <c r="BJ120" s="65"/>
      <c r="BK120" s="65"/>
      <c r="BL120" s="65"/>
      <c r="BM120" s="65"/>
      <c r="BN120" s="65"/>
      <c r="BO120" s="65"/>
      <c r="BP120" s="65"/>
      <c r="BQ120" s="65"/>
      <c r="BR120" s="65"/>
      <c r="BS120" s="65"/>
      <c r="BT120" s="65"/>
      <c r="BU120" s="65"/>
      <c r="BV120" s="65"/>
      <c r="BW120" s="65"/>
      <c r="BX120" s="65"/>
      <c r="BY120" s="65"/>
      <c r="BZ120" s="65"/>
      <c r="CA120" s="65"/>
      <c r="CB120" s="65"/>
      <c r="CC120" s="65"/>
      <c r="CD120" s="65"/>
      <c r="CE120" s="65"/>
      <c r="CF120" s="65"/>
      <c r="CG120" s="65"/>
      <c r="CH120" s="65"/>
      <c r="CI120" s="65"/>
      <c r="CJ120" s="65"/>
    </row>
    <row r="121" spans="1:88">
      <c r="C121" s="100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  <c r="BE121" s="65"/>
      <c r="BF121" s="65"/>
      <c r="BG121" s="65"/>
      <c r="BH121" s="65"/>
      <c r="BI121" s="65"/>
      <c r="BJ121" s="65"/>
      <c r="BK121" s="65"/>
      <c r="BL121" s="65"/>
      <c r="BM121" s="65"/>
      <c r="BN121" s="65"/>
      <c r="BO121" s="65"/>
      <c r="BP121" s="65"/>
      <c r="BQ121" s="65"/>
      <c r="BR121" s="65"/>
      <c r="BS121" s="65"/>
      <c r="BT121" s="65"/>
      <c r="BU121" s="65"/>
      <c r="BV121" s="65"/>
      <c r="BW121" s="65"/>
      <c r="BX121" s="65"/>
      <c r="BY121" s="65"/>
      <c r="BZ121" s="65"/>
      <c r="CA121" s="65"/>
      <c r="CB121" s="65"/>
      <c r="CC121" s="65"/>
      <c r="CD121" s="65"/>
      <c r="CE121" s="65"/>
      <c r="CF121" s="65"/>
      <c r="CG121" s="65"/>
      <c r="CH121" s="65"/>
      <c r="CI121" s="65"/>
      <c r="CJ121" s="65"/>
    </row>
    <row r="122" spans="1:88">
      <c r="C122" s="100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  <c r="BE122" s="65"/>
      <c r="BF122" s="65"/>
      <c r="BG122" s="65"/>
      <c r="BH122" s="65"/>
      <c r="BI122" s="65"/>
      <c r="BJ122" s="65"/>
      <c r="BK122" s="65"/>
      <c r="BL122" s="65"/>
      <c r="BM122" s="65"/>
      <c r="BN122" s="65"/>
      <c r="BO122" s="65"/>
      <c r="BP122" s="65"/>
      <c r="BQ122" s="65"/>
      <c r="BR122" s="65"/>
      <c r="BS122" s="65"/>
      <c r="BT122" s="65"/>
      <c r="BU122" s="65"/>
      <c r="BV122" s="65"/>
      <c r="BW122" s="65"/>
      <c r="BX122" s="65"/>
      <c r="BY122" s="65"/>
      <c r="BZ122" s="65"/>
      <c r="CA122" s="65"/>
      <c r="CB122" s="65"/>
      <c r="CC122" s="65"/>
      <c r="CD122" s="65"/>
      <c r="CE122" s="65"/>
      <c r="CF122" s="65"/>
      <c r="CG122" s="65"/>
      <c r="CH122" s="65"/>
      <c r="CI122" s="65"/>
      <c r="CJ122" s="65"/>
    </row>
    <row r="123" spans="1:88">
      <c r="C123" s="100"/>
      <c r="AA123" s="65"/>
      <c r="AB123" s="65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  <c r="BE123" s="65"/>
      <c r="BF123" s="65"/>
      <c r="BG123" s="65"/>
      <c r="BH123" s="65"/>
      <c r="BI123" s="65"/>
      <c r="BJ123" s="65"/>
      <c r="BK123" s="65"/>
      <c r="BL123" s="65"/>
      <c r="BM123" s="65"/>
      <c r="BN123" s="65"/>
      <c r="BO123" s="65"/>
      <c r="BP123" s="65"/>
      <c r="BQ123" s="65"/>
      <c r="BR123" s="65"/>
      <c r="BS123" s="65"/>
      <c r="BT123" s="65"/>
      <c r="BU123" s="65"/>
      <c r="BV123" s="65"/>
      <c r="BW123" s="65"/>
      <c r="BX123" s="65"/>
      <c r="BY123" s="65"/>
      <c r="BZ123" s="65"/>
      <c r="CA123" s="65"/>
      <c r="CB123" s="65"/>
      <c r="CC123" s="65"/>
      <c r="CD123" s="65"/>
      <c r="CE123" s="65"/>
      <c r="CF123" s="65"/>
      <c r="CG123" s="65"/>
      <c r="CH123" s="65"/>
      <c r="CI123" s="65"/>
      <c r="CJ123" s="65"/>
    </row>
    <row r="124" spans="1:88">
      <c r="C124" s="100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65"/>
      <c r="BM124" s="65"/>
      <c r="BN124" s="65"/>
      <c r="BO124" s="65"/>
      <c r="BP124" s="65"/>
      <c r="BQ124" s="65"/>
      <c r="BR124" s="65"/>
      <c r="BS124" s="65"/>
      <c r="BT124" s="65"/>
      <c r="BU124" s="65"/>
      <c r="BV124" s="65"/>
      <c r="BW124" s="65"/>
      <c r="BX124" s="65"/>
      <c r="BY124" s="65"/>
      <c r="BZ124" s="65"/>
      <c r="CA124" s="65"/>
      <c r="CB124" s="65"/>
      <c r="CC124" s="65"/>
      <c r="CD124" s="65"/>
      <c r="CE124" s="65"/>
      <c r="CF124" s="65"/>
      <c r="CG124" s="65"/>
      <c r="CH124" s="65"/>
      <c r="CI124" s="65"/>
      <c r="CJ124" s="65"/>
    </row>
    <row r="125" spans="1:88">
      <c r="C125" s="100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  <c r="BE125" s="65"/>
      <c r="BF125" s="65"/>
      <c r="BG125" s="65"/>
      <c r="BH125" s="65"/>
      <c r="BI125" s="65"/>
      <c r="BJ125" s="65"/>
      <c r="BK125" s="65"/>
      <c r="BL125" s="65"/>
      <c r="BM125" s="65"/>
      <c r="BN125" s="65"/>
      <c r="BO125" s="65"/>
      <c r="BP125" s="65"/>
      <c r="BQ125" s="65"/>
      <c r="BR125" s="65"/>
      <c r="BS125" s="65"/>
      <c r="BT125" s="65"/>
      <c r="BU125" s="65"/>
      <c r="BV125" s="65"/>
      <c r="BW125" s="65"/>
      <c r="BX125" s="65"/>
      <c r="BY125" s="65"/>
      <c r="BZ125" s="65"/>
      <c r="CA125" s="65"/>
      <c r="CB125" s="65"/>
      <c r="CC125" s="65"/>
      <c r="CD125" s="65"/>
      <c r="CE125" s="65"/>
      <c r="CF125" s="65"/>
      <c r="CG125" s="65"/>
      <c r="CH125" s="65"/>
      <c r="CI125" s="65"/>
      <c r="CJ125" s="65"/>
    </row>
    <row r="126" spans="1:88">
      <c r="C126" s="100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65"/>
      <c r="BN126" s="65"/>
      <c r="BO126" s="65"/>
      <c r="BP126" s="65"/>
      <c r="BQ126" s="65"/>
      <c r="BR126" s="65"/>
      <c r="BS126" s="65"/>
      <c r="BT126" s="65"/>
      <c r="BU126" s="65"/>
      <c r="BV126" s="65"/>
      <c r="BW126" s="65"/>
      <c r="BX126" s="65"/>
      <c r="BY126" s="65"/>
      <c r="BZ126" s="65"/>
      <c r="CA126" s="65"/>
      <c r="CB126" s="65"/>
      <c r="CC126" s="65"/>
      <c r="CD126" s="65"/>
      <c r="CE126" s="65"/>
      <c r="CF126" s="65"/>
      <c r="CG126" s="65"/>
      <c r="CH126" s="65"/>
      <c r="CI126" s="65"/>
      <c r="CJ126" s="65"/>
    </row>
    <row r="127" spans="1:88">
      <c r="C127" s="100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  <c r="BE127" s="65"/>
      <c r="BF127" s="65"/>
      <c r="BG127" s="65"/>
      <c r="BH127" s="65"/>
      <c r="BI127" s="65"/>
      <c r="BJ127" s="65"/>
      <c r="BK127" s="65"/>
      <c r="BL127" s="65"/>
      <c r="BM127" s="65"/>
      <c r="BN127" s="65"/>
      <c r="BO127" s="65"/>
      <c r="BP127" s="65"/>
      <c r="BQ127" s="65"/>
      <c r="BR127" s="65"/>
      <c r="BS127" s="65"/>
      <c r="BT127" s="65"/>
      <c r="BU127" s="65"/>
      <c r="BV127" s="65"/>
      <c r="BW127" s="65"/>
      <c r="BX127" s="65"/>
      <c r="BY127" s="65"/>
      <c r="BZ127" s="65"/>
      <c r="CA127" s="65"/>
      <c r="CB127" s="65"/>
      <c r="CC127" s="65"/>
      <c r="CD127" s="65"/>
      <c r="CE127" s="65"/>
      <c r="CF127" s="65"/>
      <c r="CG127" s="65"/>
      <c r="CH127" s="65"/>
      <c r="CI127" s="65"/>
      <c r="CJ127" s="65"/>
    </row>
    <row r="128" spans="1:88">
      <c r="C128" s="100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/>
      <c r="BF128" s="65"/>
      <c r="BG128" s="65"/>
      <c r="BH128" s="65"/>
      <c r="BI128" s="65"/>
      <c r="BJ128" s="65"/>
      <c r="BK128" s="65"/>
      <c r="BL128" s="65"/>
      <c r="BM128" s="65"/>
      <c r="BN128" s="65"/>
      <c r="BO128" s="65"/>
      <c r="BP128" s="65"/>
      <c r="BQ128" s="65"/>
      <c r="BR128" s="65"/>
      <c r="BS128" s="65"/>
      <c r="BT128" s="65"/>
      <c r="BU128" s="65"/>
      <c r="BV128" s="65"/>
      <c r="BW128" s="65"/>
      <c r="BX128" s="65"/>
      <c r="BY128" s="65"/>
      <c r="BZ128" s="65"/>
      <c r="CA128" s="65"/>
      <c r="CB128" s="65"/>
      <c r="CC128" s="65"/>
      <c r="CD128" s="65"/>
      <c r="CE128" s="65"/>
      <c r="CF128" s="65"/>
      <c r="CG128" s="65"/>
      <c r="CH128" s="65"/>
      <c r="CI128" s="65"/>
      <c r="CJ128" s="65"/>
    </row>
    <row r="129" spans="3:88">
      <c r="C129" s="100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  <c r="BE129" s="65"/>
      <c r="BF129" s="65"/>
      <c r="BG129" s="65"/>
      <c r="BH129" s="65"/>
      <c r="BI129" s="65"/>
      <c r="BJ129" s="65"/>
      <c r="BK129" s="65"/>
      <c r="BL129" s="65"/>
      <c r="BM129" s="65"/>
      <c r="BN129" s="65"/>
      <c r="BO129" s="65"/>
      <c r="BP129" s="65"/>
      <c r="BQ129" s="65"/>
      <c r="BR129" s="65"/>
      <c r="BS129" s="65"/>
      <c r="BT129" s="65"/>
      <c r="BU129" s="65"/>
      <c r="BV129" s="65"/>
      <c r="BW129" s="65"/>
      <c r="BX129" s="65"/>
      <c r="BY129" s="65"/>
      <c r="BZ129" s="65"/>
      <c r="CA129" s="65"/>
      <c r="CB129" s="65"/>
      <c r="CC129" s="65"/>
      <c r="CD129" s="65"/>
      <c r="CE129" s="65"/>
      <c r="CF129" s="65"/>
      <c r="CG129" s="65"/>
      <c r="CH129" s="65"/>
      <c r="CI129" s="65"/>
      <c r="CJ129" s="65"/>
    </row>
    <row r="130" spans="3:88">
      <c r="C130" s="100"/>
      <c r="AA130" s="65"/>
      <c r="AB130" s="65"/>
      <c r="AC130" s="65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  <c r="BE130" s="65"/>
      <c r="BF130" s="65"/>
      <c r="BG130" s="65"/>
      <c r="BH130" s="65"/>
      <c r="BI130" s="65"/>
      <c r="BJ130" s="65"/>
      <c r="BK130" s="65"/>
      <c r="BL130" s="65"/>
      <c r="BM130" s="65"/>
      <c r="BN130" s="65"/>
      <c r="BO130" s="65"/>
      <c r="BP130" s="65"/>
      <c r="BQ130" s="65"/>
      <c r="BR130" s="65"/>
      <c r="BS130" s="65"/>
      <c r="BT130" s="65"/>
      <c r="BU130" s="65"/>
      <c r="BV130" s="65"/>
      <c r="BW130" s="65"/>
      <c r="BX130" s="65"/>
      <c r="BY130" s="65"/>
      <c r="BZ130" s="65"/>
      <c r="CA130" s="65"/>
      <c r="CB130" s="65"/>
      <c r="CC130" s="65"/>
      <c r="CD130" s="65"/>
      <c r="CE130" s="65"/>
      <c r="CF130" s="65"/>
      <c r="CG130" s="65"/>
      <c r="CH130" s="65"/>
      <c r="CI130" s="65"/>
      <c r="CJ130" s="65"/>
    </row>
    <row r="131" spans="3:88">
      <c r="C131" s="100"/>
      <c r="AA131" s="65"/>
      <c r="AB131" s="65"/>
      <c r="AC131" s="65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  <c r="BE131" s="65"/>
      <c r="BF131" s="65"/>
      <c r="BG131" s="65"/>
      <c r="BH131" s="65"/>
      <c r="BI131" s="65"/>
      <c r="BJ131" s="65"/>
      <c r="BK131" s="65"/>
      <c r="BL131" s="65"/>
      <c r="BM131" s="65"/>
      <c r="BN131" s="65"/>
      <c r="BO131" s="65"/>
      <c r="BP131" s="65"/>
      <c r="BQ131" s="65"/>
      <c r="BR131" s="65"/>
      <c r="BS131" s="65"/>
      <c r="BT131" s="65"/>
      <c r="BU131" s="65"/>
      <c r="BV131" s="65"/>
      <c r="BW131" s="65"/>
      <c r="BX131" s="65"/>
      <c r="BY131" s="65"/>
      <c r="BZ131" s="65"/>
      <c r="CA131" s="65"/>
      <c r="CB131" s="65"/>
      <c r="CC131" s="65"/>
      <c r="CD131" s="65"/>
      <c r="CE131" s="65"/>
      <c r="CF131" s="65"/>
      <c r="CG131" s="65"/>
      <c r="CH131" s="65"/>
      <c r="CI131" s="65"/>
      <c r="CJ131" s="65"/>
    </row>
    <row r="132" spans="3:88">
      <c r="C132" s="100"/>
      <c r="AA132" s="65"/>
      <c r="AB132" s="65"/>
      <c r="AC132" s="65"/>
      <c r="AD132" s="65"/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  <c r="AX132" s="65"/>
      <c r="AY132" s="65"/>
      <c r="AZ132" s="65"/>
      <c r="BA132" s="65"/>
      <c r="BB132" s="65"/>
      <c r="BC132" s="65"/>
      <c r="BD132" s="65"/>
      <c r="BE132" s="65"/>
      <c r="BF132" s="65"/>
      <c r="BG132" s="65"/>
      <c r="BH132" s="65"/>
      <c r="BI132" s="65"/>
      <c r="BJ132" s="65"/>
      <c r="BK132" s="65"/>
      <c r="BL132" s="65"/>
      <c r="BM132" s="65"/>
      <c r="BN132" s="65"/>
      <c r="BO132" s="65"/>
      <c r="BP132" s="65"/>
      <c r="BQ132" s="65"/>
      <c r="BR132" s="65"/>
      <c r="BS132" s="65"/>
      <c r="BT132" s="65"/>
      <c r="BU132" s="65"/>
      <c r="BV132" s="65"/>
      <c r="BW132" s="65"/>
      <c r="BX132" s="65"/>
      <c r="BY132" s="65"/>
      <c r="BZ132" s="65"/>
      <c r="CA132" s="65"/>
      <c r="CB132" s="65"/>
      <c r="CC132" s="65"/>
      <c r="CD132" s="65"/>
      <c r="CE132" s="65"/>
      <c r="CF132" s="65"/>
      <c r="CG132" s="65"/>
      <c r="CH132" s="65"/>
      <c r="CI132" s="65"/>
      <c r="CJ132" s="65"/>
    </row>
    <row r="133" spans="3:88">
      <c r="C133" s="100"/>
      <c r="AA133" s="65"/>
      <c r="AB133" s="65"/>
      <c r="AC133" s="65"/>
      <c r="AD133" s="65"/>
      <c r="AE133" s="65"/>
      <c r="AF133" s="65"/>
      <c r="AG133" s="65"/>
      <c r="AH133" s="65"/>
      <c r="AI133" s="65"/>
      <c r="AJ133" s="65"/>
      <c r="AK133" s="65"/>
      <c r="AL133" s="65"/>
      <c r="AM133" s="65"/>
      <c r="AN133" s="65"/>
      <c r="AO133" s="65"/>
      <c r="AP133" s="65"/>
      <c r="AQ133" s="65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5"/>
      <c r="BD133" s="65"/>
      <c r="BE133" s="65"/>
      <c r="BF133" s="65"/>
      <c r="BG133" s="65"/>
      <c r="BH133" s="65"/>
      <c r="BI133" s="65"/>
      <c r="BJ133" s="65"/>
      <c r="BK133" s="65"/>
      <c r="BL133" s="65"/>
      <c r="BM133" s="65"/>
      <c r="BN133" s="65"/>
      <c r="BO133" s="65"/>
      <c r="BP133" s="65"/>
      <c r="BQ133" s="65"/>
      <c r="BR133" s="65"/>
      <c r="BS133" s="65"/>
      <c r="BT133" s="65"/>
      <c r="BU133" s="65"/>
      <c r="BV133" s="65"/>
      <c r="BW133" s="65"/>
      <c r="BX133" s="65"/>
      <c r="BY133" s="65"/>
      <c r="BZ133" s="65"/>
      <c r="CA133" s="65"/>
      <c r="CB133" s="65"/>
      <c r="CC133" s="65"/>
      <c r="CD133" s="65"/>
      <c r="CE133" s="65"/>
      <c r="CF133" s="65"/>
      <c r="CG133" s="65"/>
      <c r="CH133" s="65"/>
      <c r="CI133" s="65"/>
      <c r="CJ133" s="65"/>
    </row>
    <row r="134" spans="3:88">
      <c r="C134" s="100"/>
      <c r="AA134" s="65"/>
      <c r="AB134" s="65"/>
      <c r="AC134" s="65"/>
      <c r="AD134" s="65"/>
      <c r="AE134" s="65"/>
      <c r="AF134" s="65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5"/>
      <c r="BN134" s="65"/>
      <c r="BO134" s="65"/>
      <c r="BP134" s="65"/>
      <c r="BQ134" s="65"/>
      <c r="BR134" s="65"/>
      <c r="BS134" s="65"/>
      <c r="BT134" s="65"/>
      <c r="BU134" s="65"/>
      <c r="BV134" s="65"/>
      <c r="BW134" s="65"/>
      <c r="BX134" s="65"/>
      <c r="BY134" s="65"/>
      <c r="BZ134" s="65"/>
      <c r="CA134" s="65"/>
      <c r="CB134" s="65"/>
      <c r="CC134" s="65"/>
      <c r="CD134" s="65"/>
      <c r="CE134" s="65"/>
      <c r="CF134" s="65"/>
      <c r="CG134" s="65"/>
      <c r="CH134" s="65"/>
      <c r="CI134" s="65"/>
      <c r="CJ134" s="65"/>
    </row>
    <row r="135" spans="3:88">
      <c r="C135" s="100"/>
      <c r="AA135" s="65"/>
      <c r="AB135" s="65"/>
      <c r="AC135" s="65"/>
      <c r="AD135" s="65"/>
      <c r="AE135" s="65"/>
      <c r="AF135" s="65"/>
      <c r="AG135" s="65"/>
      <c r="AH135" s="65"/>
      <c r="AI135" s="65"/>
      <c r="AJ135" s="65"/>
      <c r="AK135" s="65"/>
      <c r="AL135" s="65"/>
      <c r="AM135" s="65"/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5"/>
      <c r="BA135" s="65"/>
      <c r="BB135" s="65"/>
      <c r="BC135" s="65"/>
      <c r="BD135" s="65"/>
      <c r="BE135" s="65"/>
      <c r="BF135" s="65"/>
      <c r="BG135" s="65"/>
      <c r="BH135" s="65"/>
      <c r="BI135" s="65"/>
      <c r="BJ135" s="65"/>
      <c r="BK135" s="65"/>
      <c r="BL135" s="65"/>
      <c r="BM135" s="65"/>
      <c r="BN135" s="65"/>
      <c r="BO135" s="65"/>
      <c r="BP135" s="65"/>
      <c r="BQ135" s="65"/>
      <c r="BR135" s="65"/>
      <c r="BS135" s="65"/>
      <c r="BT135" s="65"/>
      <c r="BU135" s="65"/>
      <c r="BV135" s="65"/>
      <c r="BW135" s="65"/>
      <c r="BX135" s="65"/>
      <c r="BY135" s="65"/>
      <c r="BZ135" s="65"/>
      <c r="CA135" s="65"/>
      <c r="CB135" s="65"/>
      <c r="CC135" s="65"/>
      <c r="CD135" s="65"/>
      <c r="CE135" s="65"/>
      <c r="CF135" s="65"/>
      <c r="CG135" s="65"/>
      <c r="CH135" s="65"/>
      <c r="CI135" s="65"/>
      <c r="CJ135" s="65"/>
    </row>
    <row r="136" spans="3:88">
      <c r="C136" s="100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  <c r="AX136" s="65"/>
      <c r="AY136" s="65"/>
      <c r="AZ136" s="65"/>
      <c r="BA136" s="65"/>
      <c r="BB136" s="65"/>
      <c r="BC136" s="65"/>
      <c r="BD136" s="65"/>
      <c r="BE136" s="65"/>
      <c r="BF136" s="65"/>
      <c r="BG136" s="65"/>
      <c r="BH136" s="65"/>
      <c r="BI136" s="65"/>
      <c r="BJ136" s="65"/>
      <c r="BK136" s="65"/>
      <c r="BL136" s="65"/>
      <c r="BM136" s="65"/>
      <c r="BN136" s="65"/>
      <c r="BO136" s="65"/>
      <c r="BP136" s="65"/>
      <c r="BQ136" s="65"/>
      <c r="BR136" s="65"/>
      <c r="BS136" s="65"/>
      <c r="BT136" s="65"/>
      <c r="BU136" s="65"/>
      <c r="BV136" s="65"/>
      <c r="BW136" s="65"/>
      <c r="BX136" s="65"/>
      <c r="BY136" s="65"/>
      <c r="BZ136" s="65"/>
      <c r="CA136" s="65"/>
      <c r="CB136" s="65"/>
      <c r="CC136" s="65"/>
      <c r="CD136" s="65"/>
      <c r="CE136" s="65"/>
      <c r="CF136" s="65"/>
      <c r="CG136" s="65"/>
      <c r="CH136" s="65"/>
      <c r="CI136" s="65"/>
      <c r="CJ136" s="65"/>
    </row>
    <row r="137" spans="3:88">
      <c r="C137" s="100"/>
      <c r="AA137" s="65"/>
      <c r="AB137" s="65"/>
      <c r="AC137" s="65"/>
      <c r="AD137" s="65"/>
      <c r="AE137" s="65"/>
      <c r="AF137" s="65"/>
      <c r="AG137" s="65"/>
      <c r="AH137" s="65"/>
      <c r="AI137" s="65"/>
      <c r="AJ137" s="65"/>
      <c r="AK137" s="65"/>
      <c r="AL137" s="65"/>
      <c r="AM137" s="65"/>
      <c r="AN137" s="65"/>
      <c r="AO137" s="65"/>
      <c r="AP137" s="65"/>
      <c r="AQ137" s="65"/>
      <c r="AR137" s="65"/>
      <c r="AS137" s="65"/>
      <c r="AT137" s="65"/>
      <c r="AU137" s="65"/>
      <c r="AV137" s="65"/>
      <c r="AW137" s="65"/>
      <c r="AX137" s="65"/>
      <c r="AY137" s="65"/>
      <c r="AZ137" s="65"/>
      <c r="BA137" s="65"/>
      <c r="BB137" s="65"/>
      <c r="BC137" s="65"/>
      <c r="BD137" s="65"/>
      <c r="BE137" s="65"/>
      <c r="BF137" s="65"/>
      <c r="BG137" s="65"/>
      <c r="BH137" s="65"/>
      <c r="BI137" s="65"/>
      <c r="BJ137" s="65"/>
      <c r="BK137" s="65"/>
      <c r="BL137" s="65"/>
      <c r="BM137" s="65"/>
      <c r="BN137" s="65"/>
      <c r="BO137" s="65"/>
      <c r="BP137" s="65"/>
      <c r="BQ137" s="65"/>
      <c r="BR137" s="65"/>
      <c r="BS137" s="65"/>
      <c r="BT137" s="65"/>
      <c r="BU137" s="65"/>
      <c r="BV137" s="65"/>
      <c r="BW137" s="65"/>
      <c r="BX137" s="65"/>
      <c r="BY137" s="65"/>
      <c r="BZ137" s="65"/>
      <c r="CA137" s="65"/>
      <c r="CB137" s="65"/>
      <c r="CC137" s="65"/>
      <c r="CD137" s="65"/>
      <c r="CE137" s="65"/>
      <c r="CF137" s="65"/>
      <c r="CG137" s="65"/>
      <c r="CH137" s="65"/>
      <c r="CI137" s="65"/>
      <c r="CJ137" s="65"/>
    </row>
    <row r="138" spans="3:88">
      <c r="C138" s="100"/>
      <c r="AA138" s="65"/>
      <c r="AB138" s="65"/>
      <c r="AC138" s="65"/>
      <c r="AD138" s="65"/>
      <c r="AE138" s="65"/>
      <c r="AF138" s="65"/>
      <c r="AG138" s="65"/>
      <c r="AH138" s="65"/>
      <c r="AI138" s="65"/>
      <c r="AJ138" s="65"/>
      <c r="AK138" s="65"/>
      <c r="AL138" s="65"/>
      <c r="AM138" s="65"/>
      <c r="AN138" s="65"/>
      <c r="AO138" s="65"/>
      <c r="AP138" s="65"/>
      <c r="AQ138" s="65"/>
      <c r="AR138" s="65"/>
      <c r="AS138" s="65"/>
      <c r="AT138" s="65"/>
      <c r="AU138" s="65"/>
      <c r="AV138" s="65"/>
      <c r="AW138" s="65"/>
      <c r="AX138" s="65"/>
      <c r="AY138" s="65"/>
      <c r="AZ138" s="65"/>
      <c r="BA138" s="65"/>
      <c r="BB138" s="65"/>
      <c r="BC138" s="65"/>
      <c r="BD138" s="65"/>
      <c r="BE138" s="65"/>
      <c r="BF138" s="65"/>
      <c r="BG138" s="65"/>
      <c r="BH138" s="65"/>
      <c r="BI138" s="65"/>
      <c r="BJ138" s="65"/>
      <c r="BK138" s="65"/>
      <c r="BL138" s="65"/>
      <c r="BM138" s="65"/>
      <c r="BN138" s="65"/>
      <c r="BO138" s="65"/>
      <c r="BP138" s="65"/>
      <c r="BQ138" s="65"/>
      <c r="BR138" s="65"/>
      <c r="BS138" s="65"/>
      <c r="BT138" s="65"/>
      <c r="BU138" s="65"/>
      <c r="BV138" s="65"/>
      <c r="BW138" s="65"/>
      <c r="BX138" s="65"/>
      <c r="BY138" s="65"/>
      <c r="BZ138" s="65"/>
      <c r="CA138" s="65"/>
      <c r="CB138" s="65"/>
      <c r="CC138" s="65"/>
      <c r="CD138" s="65"/>
      <c r="CE138" s="65"/>
      <c r="CF138" s="65"/>
      <c r="CG138" s="65"/>
      <c r="CH138" s="65"/>
      <c r="CI138" s="65"/>
      <c r="CJ138" s="65"/>
    </row>
    <row r="139" spans="3:88">
      <c r="C139" s="100"/>
      <c r="AA139" s="65"/>
      <c r="AB139" s="65"/>
      <c r="AC139" s="65"/>
      <c r="AD139" s="65"/>
      <c r="AE139" s="65"/>
      <c r="AF139" s="65"/>
      <c r="AG139" s="65"/>
      <c r="AH139" s="65"/>
      <c r="AI139" s="65"/>
      <c r="AJ139" s="65"/>
      <c r="AK139" s="65"/>
      <c r="AL139" s="65"/>
      <c r="AM139" s="65"/>
      <c r="AN139" s="65"/>
      <c r="AO139" s="65"/>
      <c r="AP139" s="65"/>
      <c r="AQ139" s="65"/>
      <c r="AR139" s="65"/>
      <c r="AS139" s="65"/>
      <c r="AT139" s="65"/>
      <c r="AU139" s="65"/>
      <c r="AV139" s="65"/>
      <c r="AW139" s="65"/>
      <c r="AX139" s="65"/>
      <c r="AY139" s="65"/>
      <c r="AZ139" s="65"/>
      <c r="BA139" s="65"/>
      <c r="BB139" s="65"/>
      <c r="BC139" s="65"/>
      <c r="BD139" s="65"/>
      <c r="BE139" s="65"/>
      <c r="BF139" s="65"/>
      <c r="BG139" s="65"/>
      <c r="BH139" s="65"/>
      <c r="BI139" s="65"/>
      <c r="BJ139" s="65"/>
      <c r="BK139" s="65"/>
      <c r="BL139" s="65"/>
      <c r="BM139" s="65"/>
      <c r="BN139" s="65"/>
      <c r="BO139" s="65"/>
      <c r="BP139" s="65"/>
      <c r="BQ139" s="65"/>
      <c r="BR139" s="65"/>
      <c r="BS139" s="65"/>
      <c r="BT139" s="65"/>
      <c r="BU139" s="65"/>
      <c r="BV139" s="65"/>
      <c r="BW139" s="65"/>
      <c r="BX139" s="65"/>
      <c r="BY139" s="65"/>
      <c r="BZ139" s="65"/>
      <c r="CA139" s="65"/>
      <c r="CB139" s="65"/>
      <c r="CC139" s="65"/>
      <c r="CD139" s="65"/>
      <c r="CE139" s="65"/>
      <c r="CF139" s="65"/>
      <c r="CG139" s="65"/>
      <c r="CH139" s="65"/>
      <c r="CI139" s="65"/>
      <c r="CJ139" s="65"/>
    </row>
    <row r="140" spans="3:88">
      <c r="C140" s="100"/>
      <c r="AA140" s="65"/>
      <c r="AB140" s="65"/>
      <c r="AC140" s="65"/>
      <c r="AD140" s="65"/>
      <c r="AE140" s="65"/>
      <c r="AF140" s="65"/>
      <c r="AG140" s="65"/>
      <c r="AH140" s="65"/>
      <c r="AI140" s="65"/>
      <c r="AJ140" s="65"/>
      <c r="AK140" s="65"/>
      <c r="AL140" s="65"/>
      <c r="AM140" s="65"/>
      <c r="AN140" s="65"/>
      <c r="AO140" s="65"/>
      <c r="AP140" s="65"/>
      <c r="AQ140" s="65"/>
      <c r="AR140" s="65"/>
      <c r="AS140" s="65"/>
      <c r="AT140" s="65"/>
      <c r="AU140" s="65"/>
      <c r="AV140" s="65"/>
      <c r="AW140" s="65"/>
      <c r="AX140" s="65"/>
      <c r="AY140" s="65"/>
      <c r="AZ140" s="65"/>
      <c r="BA140" s="65"/>
      <c r="BB140" s="65"/>
      <c r="BC140" s="65"/>
      <c r="BD140" s="65"/>
      <c r="BE140" s="65"/>
      <c r="BF140" s="65"/>
      <c r="BG140" s="65"/>
      <c r="BH140" s="65"/>
      <c r="BI140" s="65"/>
      <c r="BJ140" s="65"/>
      <c r="BK140" s="65"/>
      <c r="BL140" s="65"/>
      <c r="BM140" s="65"/>
      <c r="BN140" s="65"/>
      <c r="BO140" s="65"/>
      <c r="BP140" s="65"/>
      <c r="BQ140" s="65"/>
      <c r="BR140" s="65"/>
      <c r="BS140" s="65"/>
      <c r="BT140" s="65"/>
      <c r="BU140" s="65"/>
      <c r="BV140" s="65"/>
      <c r="BW140" s="65"/>
      <c r="BX140" s="65"/>
      <c r="BY140" s="65"/>
      <c r="BZ140" s="65"/>
      <c r="CA140" s="65"/>
      <c r="CB140" s="65"/>
      <c r="CC140" s="65"/>
      <c r="CD140" s="65"/>
      <c r="CE140" s="65"/>
      <c r="CF140" s="65"/>
      <c r="CG140" s="65"/>
      <c r="CH140" s="65"/>
      <c r="CI140" s="65"/>
      <c r="CJ140" s="65"/>
    </row>
    <row r="141" spans="3:88">
      <c r="C141" s="100"/>
      <c r="AA141" s="65"/>
      <c r="AB141" s="65"/>
      <c r="AC141" s="65"/>
      <c r="AD141" s="65"/>
      <c r="AE141" s="65"/>
      <c r="AF141" s="65"/>
      <c r="AG141" s="65"/>
      <c r="AH141" s="65"/>
      <c r="AI141" s="65"/>
      <c r="AJ141" s="65"/>
      <c r="AK141" s="65"/>
      <c r="AL141" s="65"/>
      <c r="AM141" s="65"/>
      <c r="AN141" s="65"/>
      <c r="AO141" s="65"/>
      <c r="AP141" s="65"/>
      <c r="AQ141" s="65"/>
      <c r="AR141" s="65"/>
      <c r="AS141" s="65"/>
      <c r="AT141" s="65"/>
      <c r="AU141" s="65"/>
      <c r="AV141" s="65"/>
      <c r="AW141" s="65"/>
      <c r="AX141" s="65"/>
      <c r="AY141" s="65"/>
      <c r="AZ141" s="65"/>
      <c r="BA141" s="65"/>
      <c r="BB141" s="65"/>
      <c r="BC141" s="65"/>
      <c r="BD141" s="65"/>
      <c r="BE141" s="65"/>
      <c r="BF141" s="65"/>
      <c r="BG141" s="65"/>
      <c r="BH141" s="65"/>
      <c r="BI141" s="65"/>
      <c r="BJ141" s="65"/>
      <c r="BK141" s="65"/>
      <c r="BL141" s="65"/>
      <c r="BM141" s="65"/>
      <c r="BN141" s="65"/>
      <c r="BO141" s="65"/>
      <c r="BP141" s="65"/>
      <c r="BQ141" s="65"/>
      <c r="BR141" s="65"/>
      <c r="BS141" s="65"/>
      <c r="BT141" s="65"/>
      <c r="BU141" s="65"/>
      <c r="BV141" s="65"/>
      <c r="BW141" s="65"/>
      <c r="BX141" s="65"/>
      <c r="BY141" s="65"/>
      <c r="BZ141" s="65"/>
      <c r="CA141" s="65"/>
      <c r="CB141" s="65"/>
      <c r="CC141" s="65"/>
      <c r="CD141" s="65"/>
      <c r="CE141" s="65"/>
      <c r="CF141" s="65"/>
      <c r="CG141" s="65"/>
      <c r="CH141" s="65"/>
      <c r="CI141" s="65"/>
      <c r="CJ141" s="65"/>
    </row>
    <row r="142" spans="3:88">
      <c r="C142" s="100"/>
      <c r="AA142" s="65"/>
      <c r="AB142" s="65"/>
      <c r="AC142" s="65"/>
      <c r="AD142" s="65"/>
      <c r="AE142" s="65"/>
      <c r="AF142" s="65"/>
      <c r="AG142" s="65"/>
      <c r="AH142" s="65"/>
      <c r="AI142" s="65"/>
      <c r="AJ142" s="65"/>
      <c r="AK142" s="65"/>
      <c r="AL142" s="65"/>
      <c r="AM142" s="65"/>
      <c r="AN142" s="65"/>
      <c r="AO142" s="65"/>
      <c r="AP142" s="65"/>
      <c r="AQ142" s="65"/>
      <c r="AR142" s="65"/>
      <c r="AS142" s="65"/>
      <c r="AT142" s="65"/>
      <c r="AU142" s="65"/>
      <c r="AV142" s="65"/>
      <c r="AW142" s="65"/>
      <c r="AX142" s="65"/>
      <c r="AY142" s="65"/>
      <c r="AZ142" s="65"/>
      <c r="BA142" s="65"/>
      <c r="BB142" s="65"/>
      <c r="BC142" s="65"/>
      <c r="BD142" s="65"/>
      <c r="BE142" s="65"/>
      <c r="BF142" s="65"/>
      <c r="BG142" s="65"/>
      <c r="BH142" s="65"/>
      <c r="BI142" s="65"/>
      <c r="BJ142" s="65"/>
      <c r="BK142" s="65"/>
      <c r="BL142" s="65"/>
      <c r="BM142" s="65"/>
      <c r="BN142" s="65"/>
      <c r="BO142" s="65"/>
      <c r="BP142" s="65"/>
      <c r="BQ142" s="65"/>
      <c r="BR142" s="65"/>
      <c r="BS142" s="65"/>
      <c r="BT142" s="65"/>
      <c r="BU142" s="65"/>
      <c r="BV142" s="65"/>
      <c r="BW142" s="65"/>
      <c r="BX142" s="65"/>
      <c r="BY142" s="65"/>
      <c r="BZ142" s="65"/>
      <c r="CA142" s="65"/>
      <c r="CB142" s="65"/>
      <c r="CC142" s="65"/>
      <c r="CD142" s="65"/>
      <c r="CE142" s="65"/>
      <c r="CF142" s="65"/>
      <c r="CG142" s="65"/>
      <c r="CH142" s="65"/>
      <c r="CI142" s="65"/>
      <c r="CJ142" s="65"/>
    </row>
    <row r="143" spans="3:88">
      <c r="C143" s="100"/>
      <c r="AA143" s="65"/>
      <c r="AB143" s="65"/>
      <c r="AC143" s="65"/>
      <c r="AD143" s="65"/>
      <c r="AE143" s="65"/>
      <c r="AF143" s="65"/>
      <c r="AG143" s="65"/>
      <c r="AH143" s="65"/>
      <c r="AI143" s="65"/>
      <c r="AJ143" s="65"/>
      <c r="AK143" s="65"/>
      <c r="AL143" s="65"/>
      <c r="AM143" s="65"/>
      <c r="AN143" s="65"/>
      <c r="AO143" s="65"/>
      <c r="AP143" s="65"/>
      <c r="AQ143" s="65"/>
      <c r="AR143" s="65"/>
      <c r="AS143" s="65"/>
      <c r="AT143" s="65"/>
      <c r="AU143" s="65"/>
      <c r="AV143" s="65"/>
      <c r="AW143" s="65"/>
      <c r="AX143" s="65"/>
      <c r="AY143" s="65"/>
      <c r="AZ143" s="65"/>
      <c r="BA143" s="65"/>
      <c r="BB143" s="65"/>
      <c r="BC143" s="65"/>
      <c r="BD143" s="65"/>
      <c r="BE143" s="65"/>
      <c r="BF143" s="65"/>
      <c r="BG143" s="65"/>
      <c r="BH143" s="65"/>
      <c r="BI143" s="65"/>
      <c r="BJ143" s="65"/>
      <c r="BK143" s="65"/>
      <c r="BL143" s="65"/>
      <c r="BM143" s="65"/>
      <c r="BN143" s="65"/>
      <c r="BO143" s="65"/>
      <c r="BP143" s="65"/>
      <c r="BQ143" s="65"/>
      <c r="BR143" s="65"/>
      <c r="BS143" s="65"/>
      <c r="BT143" s="65"/>
      <c r="BU143" s="65"/>
      <c r="BV143" s="65"/>
      <c r="BW143" s="65"/>
      <c r="BX143" s="65"/>
      <c r="BY143" s="65"/>
      <c r="BZ143" s="65"/>
      <c r="CA143" s="65"/>
      <c r="CB143" s="65"/>
      <c r="CC143" s="65"/>
      <c r="CD143" s="65"/>
      <c r="CE143" s="65"/>
      <c r="CF143" s="65"/>
      <c r="CG143" s="65"/>
      <c r="CH143" s="65"/>
      <c r="CI143" s="65"/>
      <c r="CJ143" s="65"/>
    </row>
    <row r="144" spans="3:88">
      <c r="C144" s="100"/>
      <c r="AA144" s="65"/>
      <c r="AB144" s="65"/>
      <c r="AC144" s="65"/>
      <c r="AD144" s="65"/>
      <c r="AE144" s="65"/>
      <c r="AF144" s="65"/>
      <c r="AG144" s="65"/>
      <c r="AH144" s="65"/>
      <c r="AI144" s="65"/>
      <c r="AJ144" s="65"/>
      <c r="AK144" s="65"/>
      <c r="AL144" s="65"/>
      <c r="AM144" s="65"/>
      <c r="AN144" s="65"/>
      <c r="AO144" s="65"/>
      <c r="AP144" s="65"/>
      <c r="AQ144" s="65"/>
      <c r="AR144" s="65"/>
      <c r="AS144" s="65"/>
      <c r="AT144" s="65"/>
      <c r="AU144" s="65"/>
      <c r="AV144" s="65"/>
      <c r="AW144" s="65"/>
      <c r="AX144" s="65"/>
      <c r="AY144" s="65"/>
      <c r="AZ144" s="65"/>
      <c r="BA144" s="65"/>
      <c r="BB144" s="65"/>
      <c r="BC144" s="65"/>
      <c r="BD144" s="65"/>
      <c r="BE144" s="65"/>
      <c r="BF144" s="65"/>
      <c r="BG144" s="65"/>
      <c r="BH144" s="65"/>
      <c r="BI144" s="65"/>
      <c r="BJ144" s="65"/>
      <c r="BK144" s="65"/>
      <c r="BL144" s="65"/>
      <c r="BM144" s="65"/>
      <c r="BN144" s="65"/>
      <c r="BO144" s="65"/>
      <c r="BP144" s="65"/>
      <c r="BQ144" s="65"/>
      <c r="BR144" s="65"/>
      <c r="BS144" s="65"/>
      <c r="BT144" s="65"/>
      <c r="BU144" s="65"/>
      <c r="BV144" s="65"/>
      <c r="BW144" s="65"/>
      <c r="BX144" s="65"/>
      <c r="BY144" s="65"/>
      <c r="BZ144" s="65"/>
      <c r="CA144" s="65"/>
      <c r="CB144" s="65"/>
      <c r="CC144" s="65"/>
      <c r="CD144" s="65"/>
      <c r="CE144" s="65"/>
      <c r="CF144" s="65"/>
      <c r="CG144" s="65"/>
      <c r="CH144" s="65"/>
      <c r="CI144" s="65"/>
      <c r="CJ144" s="65"/>
    </row>
    <row r="145" spans="3:88">
      <c r="C145" s="100"/>
      <c r="AA145" s="65"/>
      <c r="AB145" s="65"/>
      <c r="AC145" s="65"/>
      <c r="AD145" s="65"/>
      <c r="AE145" s="65"/>
      <c r="AF145" s="65"/>
      <c r="AG145" s="65"/>
      <c r="AH145" s="65"/>
      <c r="AI145" s="65"/>
      <c r="AJ145" s="65"/>
      <c r="AK145" s="65"/>
      <c r="AL145" s="65"/>
      <c r="AM145" s="65"/>
      <c r="AN145" s="65"/>
      <c r="AO145" s="65"/>
      <c r="AP145" s="65"/>
      <c r="AQ145" s="65"/>
      <c r="AR145" s="65"/>
      <c r="AS145" s="65"/>
      <c r="AT145" s="65"/>
      <c r="AU145" s="65"/>
      <c r="AV145" s="65"/>
      <c r="AW145" s="65"/>
      <c r="AX145" s="65"/>
      <c r="AY145" s="65"/>
      <c r="AZ145" s="65"/>
      <c r="BA145" s="65"/>
      <c r="BB145" s="65"/>
      <c r="BC145" s="65"/>
      <c r="BD145" s="65"/>
      <c r="BE145" s="65"/>
      <c r="BF145" s="65"/>
      <c r="BG145" s="65"/>
      <c r="BH145" s="65"/>
      <c r="BI145" s="65"/>
      <c r="BJ145" s="65"/>
      <c r="BK145" s="65"/>
      <c r="BL145" s="65"/>
      <c r="BM145" s="65"/>
      <c r="BN145" s="65"/>
      <c r="BO145" s="65"/>
      <c r="BP145" s="65"/>
      <c r="BQ145" s="65"/>
      <c r="BR145" s="65"/>
      <c r="BS145" s="65"/>
      <c r="BT145" s="65"/>
      <c r="BU145" s="65"/>
      <c r="BV145" s="65"/>
      <c r="BW145" s="65"/>
      <c r="BX145" s="65"/>
      <c r="BY145" s="65"/>
      <c r="BZ145" s="65"/>
      <c r="CA145" s="65"/>
      <c r="CB145" s="65"/>
      <c r="CC145" s="65"/>
      <c r="CD145" s="65"/>
      <c r="CE145" s="65"/>
      <c r="CF145" s="65"/>
      <c r="CG145" s="65"/>
      <c r="CH145" s="65"/>
      <c r="CI145" s="65"/>
      <c r="CJ145" s="65"/>
    </row>
    <row r="146" spans="3:88">
      <c r="C146" s="100"/>
      <c r="AA146" s="65"/>
      <c r="AB146" s="65"/>
      <c r="AC146" s="65"/>
      <c r="AD146" s="65"/>
      <c r="AE146" s="65"/>
      <c r="AF146" s="65"/>
      <c r="AG146" s="65"/>
      <c r="AH146" s="65"/>
      <c r="AI146" s="65"/>
      <c r="AJ146" s="65"/>
      <c r="AK146" s="65"/>
      <c r="AL146" s="65"/>
      <c r="AM146" s="65"/>
      <c r="AN146" s="65"/>
      <c r="AO146" s="65"/>
      <c r="AP146" s="65"/>
      <c r="AQ146" s="65"/>
      <c r="AR146" s="65"/>
      <c r="AS146" s="65"/>
      <c r="AT146" s="65"/>
      <c r="AU146" s="65"/>
      <c r="AV146" s="65"/>
      <c r="AW146" s="65"/>
      <c r="AX146" s="65"/>
      <c r="AY146" s="65"/>
      <c r="AZ146" s="65"/>
      <c r="BA146" s="65"/>
      <c r="BB146" s="65"/>
      <c r="BC146" s="65"/>
      <c r="BD146" s="65"/>
      <c r="BE146" s="65"/>
      <c r="BF146" s="65"/>
      <c r="BG146" s="65"/>
      <c r="BH146" s="65"/>
      <c r="BI146" s="65"/>
      <c r="BJ146" s="65"/>
      <c r="BK146" s="65"/>
      <c r="BL146" s="65"/>
      <c r="BM146" s="65"/>
      <c r="BN146" s="65"/>
      <c r="BO146" s="65"/>
      <c r="BP146" s="65"/>
      <c r="BQ146" s="65"/>
      <c r="BR146" s="65"/>
      <c r="BS146" s="65"/>
      <c r="BT146" s="65"/>
      <c r="BU146" s="65"/>
      <c r="BV146" s="65"/>
      <c r="BW146" s="65"/>
      <c r="BX146" s="65"/>
      <c r="BY146" s="65"/>
      <c r="BZ146" s="65"/>
      <c r="CA146" s="65"/>
      <c r="CB146" s="65"/>
      <c r="CC146" s="65"/>
      <c r="CD146" s="65"/>
      <c r="CE146" s="65"/>
      <c r="CF146" s="65"/>
      <c r="CG146" s="65"/>
      <c r="CH146" s="65"/>
      <c r="CI146" s="65"/>
      <c r="CJ146" s="65"/>
    </row>
    <row r="147" spans="3:88">
      <c r="C147" s="100"/>
      <c r="AA147" s="65"/>
      <c r="AB147" s="65"/>
      <c r="AC147" s="65"/>
      <c r="AD147" s="65"/>
      <c r="AE147" s="65"/>
      <c r="AF147" s="65"/>
      <c r="AG147" s="65"/>
      <c r="AH147" s="65"/>
      <c r="AI147" s="65"/>
      <c r="AJ147" s="65"/>
      <c r="AK147" s="65"/>
      <c r="AL147" s="65"/>
      <c r="AM147" s="65"/>
      <c r="AN147" s="65"/>
      <c r="AO147" s="65"/>
      <c r="AP147" s="65"/>
      <c r="AQ147" s="65"/>
      <c r="AR147" s="65"/>
      <c r="AS147" s="65"/>
      <c r="AT147" s="65"/>
      <c r="AU147" s="65"/>
      <c r="AV147" s="65"/>
      <c r="AW147" s="65"/>
      <c r="AX147" s="65"/>
      <c r="AY147" s="65"/>
      <c r="AZ147" s="65"/>
      <c r="BA147" s="65"/>
      <c r="BB147" s="65"/>
      <c r="BC147" s="65"/>
      <c r="BD147" s="65"/>
      <c r="BE147" s="65"/>
      <c r="BF147" s="65"/>
      <c r="BG147" s="65"/>
      <c r="BH147" s="65"/>
      <c r="BI147" s="65"/>
      <c r="BJ147" s="65"/>
      <c r="BK147" s="65"/>
      <c r="BL147" s="65"/>
      <c r="BM147" s="65"/>
      <c r="BN147" s="65"/>
      <c r="BO147" s="65"/>
      <c r="BP147" s="65"/>
      <c r="BQ147" s="65"/>
      <c r="BR147" s="65"/>
      <c r="BS147" s="65"/>
      <c r="BT147" s="65"/>
      <c r="BU147" s="65"/>
      <c r="BV147" s="65"/>
      <c r="BW147" s="65"/>
      <c r="BX147" s="65"/>
      <c r="BY147" s="65"/>
      <c r="BZ147" s="65"/>
      <c r="CA147" s="65"/>
      <c r="CB147" s="65"/>
      <c r="CC147" s="65"/>
      <c r="CD147" s="65"/>
      <c r="CE147" s="65"/>
      <c r="CF147" s="65"/>
      <c r="CG147" s="65"/>
      <c r="CH147" s="65"/>
      <c r="CI147" s="65"/>
      <c r="CJ147" s="65"/>
    </row>
    <row r="148" spans="3:88">
      <c r="C148" s="100"/>
      <c r="AA148" s="65"/>
      <c r="AB148" s="65"/>
      <c r="AC148" s="65"/>
      <c r="AD148" s="65"/>
      <c r="AE148" s="65"/>
      <c r="AF148" s="65"/>
      <c r="AG148" s="65"/>
      <c r="AH148" s="65"/>
      <c r="AI148" s="65"/>
      <c r="AJ148" s="65"/>
      <c r="AK148" s="65"/>
      <c r="AL148" s="65"/>
      <c r="AM148" s="65"/>
      <c r="AN148" s="65"/>
      <c r="AO148" s="65"/>
      <c r="AP148" s="65"/>
      <c r="AQ148" s="65"/>
      <c r="AR148" s="65"/>
      <c r="AS148" s="65"/>
      <c r="AT148" s="65"/>
      <c r="AU148" s="65"/>
      <c r="AV148" s="65"/>
      <c r="AW148" s="65"/>
      <c r="AX148" s="65"/>
      <c r="AY148" s="65"/>
      <c r="AZ148" s="65"/>
      <c r="BA148" s="65"/>
      <c r="BB148" s="65"/>
      <c r="BC148" s="65"/>
      <c r="BD148" s="65"/>
      <c r="BE148" s="65"/>
      <c r="BF148" s="65"/>
      <c r="BG148" s="65"/>
      <c r="BH148" s="65"/>
      <c r="BI148" s="65"/>
      <c r="BJ148" s="65"/>
      <c r="BK148" s="65"/>
      <c r="BL148" s="65"/>
      <c r="BM148" s="65"/>
      <c r="BN148" s="65"/>
      <c r="BO148" s="65"/>
      <c r="BP148" s="65"/>
      <c r="BQ148" s="65"/>
      <c r="BR148" s="65"/>
      <c r="BS148" s="65"/>
      <c r="BT148" s="65"/>
      <c r="BU148" s="65"/>
      <c r="BV148" s="65"/>
      <c r="BW148" s="65"/>
      <c r="BX148" s="65"/>
      <c r="BY148" s="65"/>
      <c r="BZ148" s="65"/>
      <c r="CA148" s="65"/>
      <c r="CB148" s="65"/>
      <c r="CC148" s="65"/>
      <c r="CD148" s="65"/>
      <c r="CE148" s="65"/>
      <c r="CF148" s="65"/>
      <c r="CG148" s="65"/>
      <c r="CH148" s="65"/>
      <c r="CI148" s="65"/>
      <c r="CJ148" s="65"/>
    </row>
    <row r="149" spans="3:88">
      <c r="C149" s="100"/>
      <c r="AA149" s="65"/>
      <c r="AB149" s="65"/>
      <c r="AC149" s="65"/>
      <c r="AD149" s="65"/>
      <c r="AE149" s="65"/>
      <c r="AF149" s="65"/>
      <c r="AG149" s="65"/>
      <c r="AH149" s="65"/>
      <c r="AI149" s="65"/>
      <c r="AJ149" s="65"/>
      <c r="AK149" s="65"/>
      <c r="AL149" s="65"/>
      <c r="AM149" s="65"/>
      <c r="AN149" s="65"/>
      <c r="AO149" s="65"/>
      <c r="AP149" s="65"/>
      <c r="AQ149" s="65"/>
      <c r="AR149" s="65"/>
      <c r="AS149" s="65"/>
      <c r="AT149" s="65"/>
      <c r="AU149" s="65"/>
      <c r="AV149" s="65"/>
      <c r="AW149" s="65"/>
      <c r="AX149" s="65"/>
      <c r="AY149" s="65"/>
      <c r="AZ149" s="65"/>
      <c r="BA149" s="65"/>
      <c r="BB149" s="65"/>
      <c r="BC149" s="65"/>
      <c r="BD149" s="65"/>
      <c r="BE149" s="65"/>
      <c r="BF149" s="65"/>
      <c r="BG149" s="65"/>
      <c r="BH149" s="65"/>
      <c r="BI149" s="65"/>
      <c r="BJ149" s="65"/>
      <c r="BK149" s="65"/>
      <c r="BL149" s="65"/>
      <c r="BM149" s="65"/>
      <c r="BN149" s="65"/>
      <c r="BO149" s="65"/>
      <c r="BP149" s="65"/>
      <c r="BQ149" s="65"/>
      <c r="BR149" s="65"/>
      <c r="BS149" s="65"/>
      <c r="BT149" s="65"/>
      <c r="BU149" s="65"/>
      <c r="BV149" s="65"/>
      <c r="BW149" s="65"/>
      <c r="BX149" s="65"/>
      <c r="BY149" s="65"/>
      <c r="BZ149" s="65"/>
      <c r="CA149" s="65"/>
      <c r="CB149" s="65"/>
      <c r="CC149" s="65"/>
      <c r="CD149" s="65"/>
      <c r="CE149" s="65"/>
      <c r="CF149" s="65"/>
      <c r="CG149" s="65"/>
      <c r="CH149" s="65"/>
      <c r="CI149" s="65"/>
      <c r="CJ149" s="65"/>
    </row>
    <row r="150" spans="3:88">
      <c r="C150" s="100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65"/>
      <c r="AP150" s="65"/>
      <c r="AQ150" s="65"/>
      <c r="AR150" s="65"/>
      <c r="AS150" s="65"/>
      <c r="AT150" s="65"/>
      <c r="AU150" s="65"/>
      <c r="AV150" s="65"/>
      <c r="AW150" s="65"/>
      <c r="AX150" s="65"/>
      <c r="AY150" s="65"/>
      <c r="AZ150" s="65"/>
      <c r="BA150" s="65"/>
      <c r="BB150" s="65"/>
      <c r="BC150" s="65"/>
      <c r="BD150" s="65"/>
      <c r="BE150" s="65"/>
      <c r="BF150" s="65"/>
      <c r="BG150" s="65"/>
      <c r="BH150" s="65"/>
      <c r="BI150" s="65"/>
      <c r="BJ150" s="65"/>
      <c r="BK150" s="65"/>
      <c r="BL150" s="65"/>
      <c r="BM150" s="65"/>
      <c r="BN150" s="65"/>
      <c r="BO150" s="65"/>
      <c r="BP150" s="65"/>
      <c r="BQ150" s="65"/>
      <c r="BR150" s="65"/>
      <c r="BS150" s="65"/>
      <c r="BT150" s="65"/>
      <c r="BU150" s="65"/>
      <c r="BV150" s="65"/>
      <c r="BW150" s="65"/>
      <c r="BX150" s="65"/>
      <c r="BY150" s="65"/>
      <c r="BZ150" s="65"/>
      <c r="CA150" s="65"/>
      <c r="CB150" s="65"/>
      <c r="CC150" s="65"/>
      <c r="CD150" s="65"/>
      <c r="CE150" s="65"/>
      <c r="CF150" s="65"/>
      <c r="CG150" s="65"/>
      <c r="CH150" s="65"/>
      <c r="CI150" s="65"/>
      <c r="CJ150" s="65"/>
    </row>
    <row r="151" spans="3:88">
      <c r="C151" s="100"/>
      <c r="AA151" s="65"/>
      <c r="AB151" s="65"/>
      <c r="AC151" s="65"/>
      <c r="AD151" s="65"/>
      <c r="AE151" s="65"/>
      <c r="AF151" s="65"/>
      <c r="AG151" s="65"/>
      <c r="AH151" s="65"/>
      <c r="AI151" s="65"/>
      <c r="AJ151" s="65"/>
      <c r="AK151" s="65"/>
      <c r="AL151" s="65"/>
      <c r="AM151" s="65"/>
      <c r="AN151" s="65"/>
      <c r="AO151" s="65"/>
      <c r="AP151" s="65"/>
      <c r="AQ151" s="65"/>
      <c r="AR151" s="65"/>
      <c r="AS151" s="65"/>
      <c r="AT151" s="65"/>
      <c r="AU151" s="65"/>
      <c r="AV151" s="65"/>
      <c r="AW151" s="65"/>
      <c r="AX151" s="65"/>
      <c r="AY151" s="65"/>
      <c r="AZ151" s="65"/>
      <c r="BA151" s="65"/>
      <c r="BB151" s="65"/>
      <c r="BC151" s="65"/>
      <c r="BD151" s="65"/>
      <c r="BE151" s="65"/>
      <c r="BF151" s="65"/>
      <c r="BG151" s="65"/>
      <c r="BH151" s="65"/>
      <c r="BI151" s="65"/>
      <c r="BJ151" s="65"/>
      <c r="BK151" s="65"/>
      <c r="BL151" s="65"/>
      <c r="BM151" s="65"/>
      <c r="BN151" s="65"/>
      <c r="BO151" s="65"/>
      <c r="BP151" s="65"/>
      <c r="BQ151" s="65"/>
      <c r="BR151" s="65"/>
      <c r="BS151" s="65"/>
      <c r="BT151" s="65"/>
      <c r="BU151" s="65"/>
      <c r="BV151" s="65"/>
      <c r="BW151" s="65"/>
      <c r="BX151" s="65"/>
      <c r="BY151" s="65"/>
      <c r="BZ151" s="65"/>
      <c r="CA151" s="65"/>
      <c r="CB151" s="65"/>
      <c r="CC151" s="65"/>
      <c r="CD151" s="65"/>
      <c r="CE151" s="65"/>
      <c r="CF151" s="65"/>
      <c r="CG151" s="65"/>
      <c r="CH151" s="65"/>
      <c r="CI151" s="65"/>
      <c r="CJ151" s="65"/>
    </row>
    <row r="152" spans="3:88">
      <c r="C152" s="100"/>
      <c r="AA152" s="65"/>
      <c r="AB152" s="65"/>
      <c r="AC152" s="65"/>
      <c r="AD152" s="65"/>
      <c r="AE152" s="65"/>
      <c r="AF152" s="65"/>
      <c r="AG152" s="65"/>
      <c r="AH152" s="65"/>
      <c r="AI152" s="65"/>
      <c r="AJ152" s="65"/>
      <c r="AK152" s="65"/>
      <c r="AL152" s="65"/>
      <c r="AM152" s="65"/>
      <c r="AN152" s="65"/>
      <c r="AO152" s="65"/>
      <c r="AP152" s="65"/>
      <c r="AQ152" s="65"/>
      <c r="AR152" s="65"/>
      <c r="AS152" s="65"/>
      <c r="AT152" s="65"/>
      <c r="AU152" s="65"/>
      <c r="AV152" s="65"/>
      <c r="AW152" s="65"/>
      <c r="AX152" s="65"/>
      <c r="AY152" s="65"/>
      <c r="AZ152" s="65"/>
      <c r="BA152" s="65"/>
      <c r="BB152" s="65"/>
      <c r="BC152" s="65"/>
      <c r="BD152" s="65"/>
      <c r="BE152" s="65"/>
      <c r="BF152" s="65"/>
      <c r="BG152" s="65"/>
      <c r="BH152" s="65"/>
      <c r="BI152" s="65"/>
      <c r="BJ152" s="65"/>
      <c r="BK152" s="65"/>
      <c r="BL152" s="65"/>
      <c r="BM152" s="65"/>
      <c r="BN152" s="65"/>
      <c r="BO152" s="65"/>
      <c r="BP152" s="65"/>
      <c r="BQ152" s="65"/>
      <c r="BR152" s="65"/>
      <c r="BS152" s="65"/>
      <c r="BT152" s="65"/>
      <c r="BU152" s="65"/>
      <c r="BV152" s="65"/>
      <c r="BW152" s="65"/>
      <c r="BX152" s="65"/>
      <c r="BY152" s="65"/>
      <c r="BZ152" s="65"/>
      <c r="CA152" s="65"/>
      <c r="CB152" s="65"/>
      <c r="CC152" s="65"/>
      <c r="CD152" s="65"/>
      <c r="CE152" s="65"/>
      <c r="CF152" s="65"/>
      <c r="CG152" s="65"/>
      <c r="CH152" s="65"/>
      <c r="CI152" s="65"/>
      <c r="CJ152" s="65"/>
    </row>
    <row r="153" spans="3:88">
      <c r="C153" s="100"/>
      <c r="AA153" s="65"/>
      <c r="AB153" s="65"/>
      <c r="AC153" s="65"/>
      <c r="AD153" s="65"/>
      <c r="AE153" s="65"/>
      <c r="AF153" s="65"/>
      <c r="AG153" s="65"/>
      <c r="AH153" s="65"/>
      <c r="AI153" s="65"/>
      <c r="AJ153" s="65"/>
      <c r="AK153" s="65"/>
      <c r="AL153" s="65"/>
      <c r="AM153" s="65"/>
      <c r="AN153" s="65"/>
      <c r="AO153" s="65"/>
      <c r="AP153" s="65"/>
      <c r="AQ153" s="65"/>
      <c r="AR153" s="65"/>
      <c r="AS153" s="65"/>
      <c r="AT153" s="65"/>
      <c r="AU153" s="65"/>
      <c r="AV153" s="65"/>
      <c r="AW153" s="65"/>
      <c r="AX153" s="65"/>
      <c r="AY153" s="65"/>
      <c r="AZ153" s="65"/>
      <c r="BA153" s="65"/>
      <c r="BB153" s="65"/>
      <c r="BC153" s="65"/>
      <c r="BD153" s="65"/>
      <c r="BE153" s="65"/>
      <c r="BF153" s="65"/>
      <c r="BG153" s="65"/>
      <c r="BH153" s="65"/>
      <c r="BI153" s="65"/>
      <c r="BJ153" s="65"/>
      <c r="BK153" s="65"/>
      <c r="BL153" s="65"/>
      <c r="BM153" s="65"/>
      <c r="BN153" s="65"/>
      <c r="BO153" s="65"/>
      <c r="BP153" s="65"/>
      <c r="BQ153" s="65"/>
      <c r="BR153" s="65"/>
      <c r="BS153" s="65"/>
      <c r="BT153" s="65"/>
      <c r="BU153" s="65"/>
      <c r="BV153" s="65"/>
      <c r="BW153" s="65"/>
      <c r="BX153" s="65"/>
      <c r="BY153" s="65"/>
      <c r="BZ153" s="65"/>
      <c r="CA153" s="65"/>
      <c r="CB153" s="65"/>
      <c r="CC153" s="65"/>
      <c r="CD153" s="65"/>
      <c r="CE153" s="65"/>
      <c r="CF153" s="65"/>
      <c r="CG153" s="65"/>
      <c r="CH153" s="65"/>
      <c r="CI153" s="65"/>
      <c r="CJ153" s="65"/>
    </row>
    <row r="154" spans="3:88">
      <c r="C154" s="100"/>
      <c r="AA154" s="65"/>
      <c r="AB154" s="65"/>
      <c r="AC154" s="65"/>
      <c r="AD154" s="65"/>
      <c r="AE154" s="65"/>
      <c r="AF154" s="65"/>
      <c r="AG154" s="65"/>
      <c r="AH154" s="65"/>
      <c r="AI154" s="65"/>
      <c r="AJ154" s="65"/>
      <c r="AK154" s="65"/>
      <c r="AL154" s="65"/>
      <c r="AM154" s="65"/>
      <c r="AN154" s="65"/>
      <c r="AO154" s="65"/>
      <c r="AP154" s="65"/>
      <c r="AQ154" s="65"/>
      <c r="AR154" s="65"/>
      <c r="AS154" s="65"/>
      <c r="AT154" s="65"/>
      <c r="AU154" s="65"/>
      <c r="AV154" s="65"/>
      <c r="AW154" s="65"/>
      <c r="AX154" s="65"/>
      <c r="AY154" s="65"/>
      <c r="AZ154" s="65"/>
      <c r="BA154" s="65"/>
      <c r="BB154" s="65"/>
      <c r="BC154" s="65"/>
      <c r="BD154" s="65"/>
      <c r="BE154" s="65"/>
      <c r="BF154" s="65"/>
      <c r="BG154" s="65"/>
      <c r="BH154" s="65"/>
      <c r="BI154" s="65"/>
      <c r="BJ154" s="65"/>
      <c r="BK154" s="65"/>
      <c r="BL154" s="65"/>
      <c r="BM154" s="65"/>
      <c r="BN154" s="65"/>
      <c r="BO154" s="65"/>
      <c r="BP154" s="65"/>
      <c r="BQ154" s="65"/>
      <c r="BR154" s="65"/>
      <c r="BS154" s="65"/>
      <c r="BT154" s="65"/>
      <c r="BU154" s="65"/>
      <c r="BV154" s="65"/>
      <c r="BW154" s="65"/>
      <c r="BX154" s="65"/>
      <c r="BY154" s="65"/>
      <c r="BZ154" s="65"/>
      <c r="CA154" s="65"/>
      <c r="CB154" s="65"/>
      <c r="CC154" s="65"/>
      <c r="CD154" s="65"/>
      <c r="CE154" s="65"/>
      <c r="CF154" s="65"/>
      <c r="CG154" s="65"/>
      <c r="CH154" s="65"/>
      <c r="CI154" s="65"/>
      <c r="CJ154" s="65"/>
    </row>
    <row r="155" spans="3:88">
      <c r="C155" s="100"/>
      <c r="AA155" s="65"/>
      <c r="AB155" s="65"/>
      <c r="AC155" s="65"/>
      <c r="AD155" s="65"/>
      <c r="AE155" s="65"/>
      <c r="AF155" s="65"/>
      <c r="AG155" s="65"/>
      <c r="AH155" s="65"/>
      <c r="AI155" s="65"/>
      <c r="AJ155" s="65"/>
      <c r="AK155" s="65"/>
      <c r="AL155" s="65"/>
      <c r="AM155" s="65"/>
      <c r="AN155" s="65"/>
      <c r="AO155" s="65"/>
      <c r="AP155" s="65"/>
      <c r="AQ155" s="65"/>
      <c r="AR155" s="65"/>
      <c r="AS155" s="65"/>
      <c r="AT155" s="65"/>
      <c r="AU155" s="65"/>
      <c r="AV155" s="65"/>
      <c r="AW155" s="65"/>
      <c r="AX155" s="65"/>
      <c r="AY155" s="65"/>
      <c r="AZ155" s="65"/>
      <c r="BA155" s="65"/>
      <c r="BB155" s="65"/>
      <c r="BC155" s="65"/>
      <c r="BD155" s="65"/>
      <c r="BE155" s="65"/>
      <c r="BF155" s="65"/>
      <c r="BG155" s="65"/>
      <c r="BH155" s="65"/>
      <c r="BI155" s="65"/>
      <c r="BJ155" s="65"/>
      <c r="BK155" s="65"/>
      <c r="BL155" s="65"/>
      <c r="BM155" s="65"/>
      <c r="BN155" s="65"/>
      <c r="BO155" s="65"/>
      <c r="BP155" s="65"/>
      <c r="BQ155" s="65"/>
      <c r="BR155" s="65"/>
      <c r="BS155" s="65"/>
      <c r="BT155" s="65"/>
      <c r="BU155" s="65"/>
      <c r="BV155" s="65"/>
      <c r="BW155" s="65"/>
      <c r="BX155" s="65"/>
      <c r="BY155" s="65"/>
      <c r="BZ155" s="65"/>
      <c r="CA155" s="65"/>
      <c r="CB155" s="65"/>
      <c r="CC155" s="65"/>
      <c r="CD155" s="65"/>
      <c r="CE155" s="65"/>
      <c r="CF155" s="65"/>
      <c r="CG155" s="65"/>
      <c r="CH155" s="65"/>
      <c r="CI155" s="65"/>
      <c r="CJ155" s="65"/>
    </row>
    <row r="156" spans="3:88">
      <c r="C156" s="100"/>
      <c r="AA156" s="65"/>
      <c r="AB156" s="65"/>
      <c r="AC156" s="65"/>
      <c r="AD156" s="65"/>
      <c r="AE156" s="65"/>
      <c r="AF156" s="65"/>
      <c r="AG156" s="65"/>
      <c r="AH156" s="65"/>
      <c r="AI156" s="65"/>
      <c r="AJ156" s="65"/>
      <c r="AK156" s="65"/>
      <c r="AL156" s="65"/>
      <c r="AM156" s="65"/>
      <c r="AN156" s="65"/>
      <c r="AO156" s="65"/>
      <c r="AP156" s="65"/>
      <c r="AQ156" s="65"/>
      <c r="AR156" s="65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5"/>
      <c r="BD156" s="65"/>
      <c r="BE156" s="65"/>
      <c r="BF156" s="65"/>
      <c r="BG156" s="65"/>
      <c r="BH156" s="65"/>
      <c r="BI156" s="65"/>
      <c r="BJ156" s="65"/>
      <c r="BK156" s="65"/>
      <c r="BL156" s="65"/>
      <c r="BM156" s="65"/>
      <c r="BN156" s="65"/>
      <c r="BO156" s="65"/>
      <c r="BP156" s="65"/>
      <c r="BQ156" s="65"/>
      <c r="BR156" s="65"/>
      <c r="BS156" s="65"/>
      <c r="BT156" s="65"/>
      <c r="BU156" s="65"/>
      <c r="BV156" s="65"/>
      <c r="BW156" s="65"/>
      <c r="BX156" s="65"/>
      <c r="BY156" s="65"/>
      <c r="BZ156" s="65"/>
      <c r="CA156" s="65"/>
      <c r="CB156" s="65"/>
      <c r="CC156" s="65"/>
      <c r="CD156" s="65"/>
      <c r="CE156" s="65"/>
      <c r="CF156" s="65"/>
      <c r="CG156" s="65"/>
      <c r="CH156" s="65"/>
      <c r="CI156" s="65"/>
      <c r="CJ156" s="65"/>
    </row>
    <row r="157" spans="3:88">
      <c r="C157" s="100"/>
      <c r="AA157" s="65"/>
      <c r="AB157" s="65"/>
      <c r="AC157" s="65"/>
      <c r="AD157" s="65"/>
      <c r="AE157" s="65"/>
      <c r="AF157" s="65"/>
      <c r="AG157" s="65"/>
      <c r="AH157" s="65"/>
      <c r="AI157" s="65"/>
      <c r="AJ157" s="65"/>
      <c r="AK157" s="65"/>
      <c r="AL157" s="65"/>
      <c r="AM157" s="65"/>
      <c r="AN157" s="65"/>
      <c r="AO157" s="65"/>
      <c r="AP157" s="65"/>
      <c r="AQ157" s="65"/>
      <c r="AR157" s="65"/>
      <c r="AS157" s="65"/>
      <c r="AT157" s="65"/>
      <c r="AU157" s="65"/>
      <c r="AV157" s="65"/>
      <c r="AW157" s="65"/>
      <c r="AX157" s="65"/>
      <c r="AY157" s="65"/>
      <c r="AZ157" s="65"/>
      <c r="BA157" s="65"/>
      <c r="BB157" s="65"/>
      <c r="BC157" s="65"/>
      <c r="BD157" s="65"/>
      <c r="BE157" s="65"/>
      <c r="BF157" s="65"/>
      <c r="BG157" s="65"/>
      <c r="BH157" s="65"/>
      <c r="BI157" s="65"/>
      <c r="BJ157" s="65"/>
      <c r="BK157" s="65"/>
      <c r="BL157" s="65"/>
      <c r="BM157" s="65"/>
      <c r="BN157" s="65"/>
      <c r="BO157" s="65"/>
      <c r="BP157" s="65"/>
      <c r="BQ157" s="65"/>
      <c r="BR157" s="65"/>
      <c r="BS157" s="65"/>
      <c r="BT157" s="65"/>
      <c r="BU157" s="65"/>
      <c r="BV157" s="65"/>
      <c r="BW157" s="65"/>
      <c r="BX157" s="65"/>
      <c r="BY157" s="65"/>
      <c r="BZ157" s="65"/>
      <c r="CA157" s="65"/>
      <c r="CB157" s="65"/>
      <c r="CC157" s="65"/>
      <c r="CD157" s="65"/>
      <c r="CE157" s="65"/>
      <c r="CF157" s="65"/>
      <c r="CG157" s="65"/>
      <c r="CH157" s="65"/>
      <c r="CI157" s="65"/>
      <c r="CJ157" s="65"/>
    </row>
    <row r="158" spans="3:88">
      <c r="C158" s="100"/>
      <c r="AA158" s="65"/>
      <c r="AB158" s="65"/>
      <c r="AC158" s="65"/>
      <c r="AD158" s="65"/>
      <c r="AE158" s="65"/>
      <c r="AF158" s="65"/>
      <c r="AG158" s="65"/>
      <c r="AH158" s="65"/>
      <c r="AI158" s="65"/>
      <c r="AJ158" s="65"/>
      <c r="AK158" s="65"/>
      <c r="AL158" s="65"/>
      <c r="AM158" s="65"/>
      <c r="AN158" s="65"/>
      <c r="AO158" s="65"/>
      <c r="AP158" s="65"/>
      <c r="AQ158" s="65"/>
      <c r="AR158" s="65"/>
      <c r="AS158" s="65"/>
      <c r="AT158" s="65"/>
      <c r="AU158" s="65"/>
      <c r="AV158" s="65"/>
      <c r="AW158" s="65"/>
      <c r="AX158" s="65"/>
      <c r="AY158" s="65"/>
      <c r="AZ158" s="65"/>
      <c r="BA158" s="65"/>
      <c r="BB158" s="65"/>
      <c r="BC158" s="65"/>
      <c r="BD158" s="65"/>
      <c r="BE158" s="65"/>
      <c r="BF158" s="65"/>
      <c r="BG158" s="65"/>
      <c r="BH158" s="65"/>
      <c r="BI158" s="65"/>
      <c r="BJ158" s="65"/>
      <c r="BK158" s="65"/>
      <c r="BL158" s="65"/>
      <c r="BM158" s="65"/>
      <c r="BN158" s="65"/>
      <c r="BO158" s="65"/>
      <c r="BP158" s="65"/>
      <c r="BQ158" s="65"/>
      <c r="BR158" s="65"/>
      <c r="BS158" s="65"/>
      <c r="BT158" s="65"/>
      <c r="BU158" s="65"/>
      <c r="BV158" s="65"/>
      <c r="BW158" s="65"/>
      <c r="BX158" s="65"/>
      <c r="BY158" s="65"/>
      <c r="BZ158" s="65"/>
      <c r="CA158" s="65"/>
      <c r="CB158" s="65"/>
      <c r="CC158" s="65"/>
      <c r="CD158" s="65"/>
      <c r="CE158" s="65"/>
      <c r="CF158" s="65"/>
      <c r="CG158" s="65"/>
      <c r="CH158" s="65"/>
      <c r="CI158" s="65"/>
      <c r="CJ158" s="65"/>
    </row>
    <row r="159" spans="3:88">
      <c r="C159" s="100"/>
      <c r="AA159" s="65"/>
      <c r="AB159" s="65"/>
      <c r="AC159" s="65"/>
      <c r="AD159" s="65"/>
      <c r="AE159" s="65"/>
      <c r="AF159" s="65"/>
      <c r="AG159" s="65"/>
      <c r="AH159" s="65"/>
      <c r="AI159" s="65"/>
      <c r="AJ159" s="65"/>
      <c r="AK159" s="65"/>
      <c r="AL159" s="65"/>
      <c r="AM159" s="65"/>
      <c r="AN159" s="65"/>
      <c r="AO159" s="65"/>
      <c r="AP159" s="65"/>
      <c r="AQ159" s="65"/>
      <c r="AR159" s="65"/>
      <c r="AS159" s="65"/>
      <c r="AT159" s="65"/>
      <c r="AU159" s="65"/>
      <c r="AV159" s="65"/>
      <c r="AW159" s="65"/>
      <c r="AX159" s="65"/>
      <c r="AY159" s="65"/>
      <c r="AZ159" s="65"/>
      <c r="BA159" s="65"/>
      <c r="BB159" s="65"/>
      <c r="BC159" s="65"/>
      <c r="BD159" s="65"/>
      <c r="BE159" s="65"/>
      <c r="BF159" s="65"/>
      <c r="BG159" s="65"/>
      <c r="BH159" s="65"/>
      <c r="BI159" s="65"/>
      <c r="BJ159" s="65"/>
      <c r="BK159" s="65"/>
      <c r="BL159" s="65"/>
      <c r="BM159" s="65"/>
      <c r="BN159" s="65"/>
      <c r="BO159" s="65"/>
      <c r="BP159" s="65"/>
      <c r="BQ159" s="65"/>
      <c r="BR159" s="65"/>
      <c r="BS159" s="65"/>
      <c r="BT159" s="65"/>
      <c r="BU159" s="65"/>
      <c r="BV159" s="65"/>
      <c r="BW159" s="65"/>
      <c r="BX159" s="65"/>
      <c r="BY159" s="65"/>
      <c r="BZ159" s="65"/>
      <c r="CA159" s="65"/>
      <c r="CB159" s="65"/>
      <c r="CC159" s="65"/>
      <c r="CD159" s="65"/>
      <c r="CE159" s="65"/>
      <c r="CF159" s="65"/>
      <c r="CG159" s="65"/>
      <c r="CH159" s="65"/>
      <c r="CI159" s="65"/>
      <c r="CJ159" s="65"/>
    </row>
    <row r="160" spans="3:88">
      <c r="C160" s="100"/>
      <c r="AA160" s="65"/>
      <c r="AB160" s="65"/>
      <c r="AC160" s="65"/>
      <c r="AD160" s="65"/>
      <c r="AE160" s="65"/>
      <c r="AF160" s="65"/>
      <c r="AG160" s="65"/>
      <c r="AH160" s="65"/>
      <c r="AI160" s="65"/>
      <c r="AJ160" s="65"/>
      <c r="AK160" s="65"/>
      <c r="AL160" s="65"/>
      <c r="AM160" s="65"/>
      <c r="AN160" s="65"/>
      <c r="AO160" s="65"/>
      <c r="AP160" s="65"/>
      <c r="AQ160" s="65"/>
      <c r="AR160" s="65"/>
      <c r="AS160" s="65"/>
      <c r="AT160" s="65"/>
      <c r="AU160" s="65"/>
      <c r="AV160" s="65"/>
      <c r="AW160" s="65"/>
      <c r="AX160" s="65"/>
      <c r="AY160" s="65"/>
      <c r="AZ160" s="65"/>
      <c r="BA160" s="65"/>
      <c r="BB160" s="65"/>
      <c r="BC160" s="65"/>
      <c r="BD160" s="65"/>
      <c r="BE160" s="65"/>
      <c r="BF160" s="65"/>
      <c r="BG160" s="65"/>
      <c r="BH160" s="65"/>
      <c r="BI160" s="65"/>
      <c r="BJ160" s="65"/>
      <c r="BK160" s="65"/>
      <c r="BL160" s="65"/>
      <c r="BM160" s="65"/>
      <c r="BN160" s="65"/>
      <c r="BO160" s="65"/>
      <c r="BP160" s="65"/>
      <c r="BQ160" s="65"/>
      <c r="BR160" s="65"/>
      <c r="BS160" s="65"/>
      <c r="BT160" s="65"/>
      <c r="BU160" s="65"/>
      <c r="BV160" s="65"/>
      <c r="BW160" s="65"/>
      <c r="BX160" s="65"/>
      <c r="BY160" s="65"/>
      <c r="BZ160" s="65"/>
      <c r="CA160" s="65"/>
      <c r="CB160" s="65"/>
      <c r="CC160" s="65"/>
      <c r="CD160" s="65"/>
      <c r="CE160" s="65"/>
      <c r="CF160" s="65"/>
      <c r="CG160" s="65"/>
      <c r="CH160" s="65"/>
      <c r="CI160" s="65"/>
      <c r="CJ160" s="65"/>
    </row>
    <row r="161" spans="3:88">
      <c r="C161" s="100"/>
      <c r="AA161" s="65"/>
      <c r="AB161" s="65"/>
      <c r="AC161" s="65"/>
      <c r="AD161" s="65"/>
      <c r="AE161" s="65"/>
      <c r="AF161" s="65"/>
      <c r="AG161" s="65"/>
      <c r="AH161" s="65"/>
      <c r="AI161" s="65"/>
      <c r="AJ161" s="65"/>
      <c r="AK161" s="65"/>
      <c r="AL161" s="65"/>
      <c r="AM161" s="65"/>
      <c r="AN161" s="65"/>
      <c r="AO161" s="65"/>
      <c r="AP161" s="65"/>
      <c r="AQ161" s="65"/>
      <c r="AR161" s="65"/>
      <c r="AS161" s="65"/>
      <c r="AT161" s="65"/>
      <c r="AU161" s="65"/>
      <c r="AV161" s="65"/>
      <c r="AW161" s="65"/>
      <c r="AX161" s="65"/>
      <c r="AY161" s="65"/>
      <c r="AZ161" s="65"/>
      <c r="BA161" s="65"/>
      <c r="BB161" s="65"/>
      <c r="BC161" s="65"/>
      <c r="BD161" s="65"/>
      <c r="BE161" s="65"/>
      <c r="BF161" s="65"/>
      <c r="BG161" s="65"/>
      <c r="BH161" s="65"/>
      <c r="BI161" s="65"/>
      <c r="BJ161" s="65"/>
      <c r="BK161" s="65"/>
      <c r="BL161" s="65"/>
      <c r="BM161" s="65"/>
      <c r="BN161" s="65"/>
      <c r="BO161" s="65"/>
      <c r="BP161" s="65"/>
      <c r="BQ161" s="65"/>
      <c r="BR161" s="65"/>
      <c r="BS161" s="65"/>
      <c r="BT161" s="65"/>
      <c r="BU161" s="65"/>
      <c r="BV161" s="65"/>
      <c r="BW161" s="65"/>
      <c r="BX161" s="65"/>
      <c r="BY161" s="65"/>
      <c r="BZ161" s="65"/>
      <c r="CA161" s="65"/>
      <c r="CB161" s="65"/>
      <c r="CC161" s="65"/>
      <c r="CD161" s="65"/>
      <c r="CE161" s="65"/>
      <c r="CF161" s="65"/>
      <c r="CG161" s="65"/>
      <c r="CH161" s="65"/>
      <c r="CI161" s="65"/>
      <c r="CJ161" s="65"/>
    </row>
    <row r="162" spans="3:88">
      <c r="C162" s="100"/>
      <c r="AA162" s="65"/>
      <c r="AB162" s="65"/>
      <c r="AC162" s="65"/>
      <c r="AD162" s="65"/>
      <c r="AE162" s="65"/>
      <c r="AF162" s="65"/>
      <c r="AG162" s="65"/>
      <c r="AH162" s="65"/>
      <c r="AI162" s="65"/>
      <c r="AJ162" s="65"/>
      <c r="AK162" s="65"/>
      <c r="AL162" s="65"/>
      <c r="AM162" s="65"/>
      <c r="AN162" s="65"/>
      <c r="AO162" s="65"/>
      <c r="AP162" s="65"/>
      <c r="AQ162" s="65"/>
      <c r="AR162" s="65"/>
      <c r="AS162" s="65"/>
      <c r="AT162" s="65"/>
      <c r="AU162" s="65"/>
      <c r="AV162" s="65"/>
      <c r="AW162" s="65"/>
      <c r="AX162" s="65"/>
      <c r="AY162" s="65"/>
      <c r="AZ162" s="65"/>
      <c r="BA162" s="65"/>
      <c r="BB162" s="65"/>
      <c r="BC162" s="65"/>
      <c r="BD162" s="65"/>
      <c r="BE162" s="65"/>
      <c r="BF162" s="65"/>
      <c r="BG162" s="65"/>
      <c r="BH162" s="65"/>
      <c r="BI162" s="65"/>
      <c r="BJ162" s="65"/>
      <c r="BK162" s="65"/>
      <c r="BL162" s="65"/>
      <c r="BM162" s="65"/>
      <c r="BN162" s="65"/>
      <c r="BO162" s="65"/>
      <c r="BP162" s="65"/>
      <c r="BQ162" s="65"/>
      <c r="BR162" s="65"/>
      <c r="BS162" s="65"/>
      <c r="BT162" s="65"/>
      <c r="BU162" s="65"/>
      <c r="BV162" s="65"/>
      <c r="BW162" s="65"/>
      <c r="BX162" s="65"/>
      <c r="BY162" s="65"/>
      <c r="BZ162" s="65"/>
      <c r="CA162" s="65"/>
      <c r="CB162" s="65"/>
      <c r="CC162" s="65"/>
      <c r="CD162" s="65"/>
      <c r="CE162" s="65"/>
      <c r="CF162" s="65"/>
      <c r="CG162" s="65"/>
      <c r="CH162" s="65"/>
      <c r="CI162" s="65"/>
      <c r="CJ162" s="65"/>
    </row>
    <row r="163" spans="3:88">
      <c r="C163" s="100"/>
    </row>
    <row r="164" spans="3:88">
      <c r="C164" s="100"/>
    </row>
    <row r="165" spans="3:88">
      <c r="C165" s="100"/>
    </row>
    <row r="166" spans="3:88">
      <c r="C166" s="100"/>
    </row>
    <row r="167" spans="3:88">
      <c r="C167" s="100"/>
    </row>
    <row r="168" spans="3:88">
      <c r="C168" s="100"/>
    </row>
    <row r="169" spans="3:88">
      <c r="C169" s="100"/>
    </row>
    <row r="170" spans="3:88">
      <c r="C170" s="100"/>
    </row>
    <row r="171" spans="3:88">
      <c r="C171" s="100"/>
    </row>
    <row r="172" spans="3:88">
      <c r="C172" s="100"/>
    </row>
    <row r="173" spans="3:88">
      <c r="C173" s="100"/>
    </row>
    <row r="174" spans="3:88">
      <c r="C174" s="100"/>
    </row>
    <row r="175" spans="3:88">
      <c r="C175" s="100"/>
    </row>
    <row r="176" spans="3:88">
      <c r="C176" s="100"/>
    </row>
    <row r="177" spans="3:3">
      <c r="C177" s="100"/>
    </row>
    <row r="178" spans="3:3">
      <c r="C178" s="100"/>
    </row>
    <row r="179" spans="3:3">
      <c r="C179" s="100"/>
    </row>
    <row r="180" spans="3:3">
      <c r="C180" s="100"/>
    </row>
    <row r="181" spans="3:3">
      <c r="C181" s="100"/>
    </row>
    <row r="182" spans="3:3">
      <c r="C182" s="100"/>
    </row>
    <row r="183" spans="3:3">
      <c r="C183" s="100"/>
    </row>
    <row r="184" spans="3:3">
      <c r="C184" s="100"/>
    </row>
    <row r="185" spans="3:3">
      <c r="C185" s="100"/>
    </row>
    <row r="186" spans="3:3">
      <c r="C186" s="100"/>
    </row>
    <row r="187" spans="3:3">
      <c r="C187" s="100"/>
    </row>
    <row r="188" spans="3:3">
      <c r="C188" s="100"/>
    </row>
  </sheetData>
  <sheetProtection algorithmName="SHA-512" hashValue="2Wo0f6v2uKfyq/3L3nojyvtp37nxdaNXcWzneEfvR8RgTbTvos+n4dA+QrS3XTKtiyU92hwh3I6fp5FmDsMikQ==" saltValue="T/ulpmky4LIR+huZbeqZEw==" spinCount="100000" sheet="1" formatCells="0" formatColumns="0" formatRows="0" sort="0" autoFilter="0" pivotTables="0"/>
  <mergeCells count="4">
    <mergeCell ref="C12:C13"/>
    <mergeCell ref="D12:E12"/>
    <mergeCell ref="D9:E9"/>
    <mergeCell ref="D11:E11"/>
  </mergeCells>
  <printOptions horizontalCentered="1" verticalCentered="1"/>
  <pageMargins left="0.196850393700787" right="0.196850393700787" top="0.196850393700787" bottom="0.196850393700787" header="0.31496062992126" footer="0.31496062992126"/>
  <pageSetup paperSize="9" scale="75" orientation="landscape" horizontalDpi="4294967294" verticalDpi="4294967294" r:id="rId1"/>
  <rowBreaks count="1" manualBreakCount="1">
    <brk id="6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849" r:id="rId4" name="List Box 1">
              <controlPr defaultSize="0" autoLine="0" autoPict="0">
                <anchor moveWithCells="1">
                  <from>
                    <xdr:col>0</xdr:col>
                    <xdr:colOff>28575</xdr:colOff>
                    <xdr:row>0</xdr:row>
                    <xdr:rowOff>19050</xdr:rowOff>
                  </from>
                  <to>
                    <xdr:col>2</xdr:col>
                    <xdr:colOff>1247775</xdr:colOff>
                    <xdr:row>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FU721"/>
  <sheetViews>
    <sheetView tabSelected="1" zoomScaleNormal="100" zoomScaleSheetLayoutView="85" workbookViewId="0">
      <pane ySplit="8" topLeftCell="A9" activePane="bottomLeft" state="frozen"/>
      <selection pane="bottomLeft" activeCell="I21" sqref="I21"/>
    </sheetView>
  </sheetViews>
  <sheetFormatPr defaultColWidth="9.140625" defaultRowHeight="12.75"/>
  <cols>
    <col min="1" max="1" width="13.42578125" style="102" customWidth="1"/>
    <col min="2" max="2" width="9.140625" style="102" customWidth="1"/>
    <col min="3" max="3" width="45" style="102" customWidth="1"/>
    <col min="4" max="4" width="9.7109375" style="56" customWidth="1"/>
    <col min="5" max="5" width="7" style="56" customWidth="1"/>
    <col min="6" max="6" width="14.5703125" style="102" bestFit="1" customWidth="1"/>
    <col min="7" max="7" width="9.140625" style="102" customWidth="1"/>
    <col min="8" max="8" width="11" style="102" bestFit="1" customWidth="1"/>
    <col min="9" max="9" width="9.140625" style="102" customWidth="1"/>
    <col min="10" max="10" width="11" style="102" bestFit="1" customWidth="1"/>
    <col min="11" max="11" width="9.140625" style="102" customWidth="1"/>
    <col min="12" max="12" width="11" style="102" bestFit="1" customWidth="1"/>
    <col min="13" max="64" width="9.140625" style="102" customWidth="1"/>
    <col min="65" max="65" width="12.7109375" style="102" customWidth="1"/>
    <col min="66" max="66" width="11.85546875" style="102" customWidth="1"/>
    <col min="67" max="72" width="9.140625" style="102" customWidth="1"/>
    <col min="73" max="73" width="9.140625" style="102" hidden="1" customWidth="1"/>
    <col min="74" max="74" width="10" style="102" hidden="1" customWidth="1"/>
    <col min="75" max="79" width="9.140625" style="102" hidden="1" customWidth="1"/>
    <col min="80" max="113" width="9.140625" style="102" customWidth="1"/>
    <col min="114" max="114" width="9.140625" style="102"/>
    <col min="115" max="115" width="11" style="102" bestFit="1" customWidth="1"/>
    <col min="116" max="116" width="17.42578125" style="102" bestFit="1" customWidth="1"/>
    <col min="117" max="117" width="9.140625" style="102"/>
    <col min="118" max="120" width="9.140625" style="102" hidden="1" customWidth="1"/>
    <col min="121" max="121" width="17.42578125" style="103" hidden="1" customWidth="1"/>
    <col min="122" max="122" width="9.140625" style="102" hidden="1" customWidth="1"/>
    <col min="123" max="123" width="11.5703125" style="102" hidden="1" customWidth="1"/>
    <col min="124" max="125" width="9.140625" style="102" hidden="1" customWidth="1"/>
    <col min="126" max="136" width="0" style="102" hidden="1" customWidth="1"/>
    <col min="137" max="138" width="9.140625" style="102"/>
    <col min="139" max="139" width="0" style="102" hidden="1" customWidth="1"/>
    <col min="140" max="16384" width="9.140625" style="102"/>
  </cols>
  <sheetData>
    <row r="1" spans="1:177">
      <c r="A1" s="56"/>
      <c r="B1" s="56">
        <v>0</v>
      </c>
      <c r="C1" s="56"/>
    </row>
    <row r="2" spans="1:177" ht="15" customHeight="1">
      <c r="A2" s="56"/>
      <c r="B2" s="56"/>
      <c r="C2" s="104"/>
      <c r="D2" s="106"/>
      <c r="E2" s="10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</row>
    <row r="3" spans="1:177">
      <c r="A3" s="56"/>
      <c r="B3" s="56"/>
      <c r="C3" s="56"/>
      <c r="D3" s="107"/>
      <c r="E3" s="107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DQ3" s="108"/>
    </row>
    <row r="4" spans="1:177">
      <c r="A4" s="56"/>
      <c r="B4" s="56"/>
      <c r="C4" s="56"/>
      <c r="D4" s="109"/>
      <c r="E4" s="109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1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</row>
    <row r="5" spans="1:177" ht="13.5" thickBot="1">
      <c r="A5" s="56"/>
      <c r="B5" s="56"/>
      <c r="C5" s="56"/>
      <c r="D5" s="109"/>
      <c r="E5" s="109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1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</row>
    <row r="6" spans="1:177" ht="16.5" customHeight="1" thickTop="1" thickBot="1">
      <c r="A6" s="56"/>
      <c r="B6" s="56"/>
      <c r="C6" s="112" t="s">
        <v>367</v>
      </c>
      <c r="D6" s="252">
        <f>+'Cental Budget'!F7</f>
        <v>4950700000</v>
      </c>
      <c r="E6" s="253"/>
      <c r="F6" s="220"/>
      <c r="G6" s="221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/>
      <c r="DP6" s="110"/>
      <c r="DQ6" s="111"/>
      <c r="DR6" s="110"/>
      <c r="DS6" s="110"/>
      <c r="DT6" s="110"/>
      <c r="DU6" s="110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</row>
    <row r="7" spans="1:177" ht="17.25" customHeight="1" thickTop="1">
      <c r="A7" s="56"/>
      <c r="B7" s="57"/>
      <c r="C7" s="254" t="s">
        <v>189</v>
      </c>
      <c r="D7" s="256">
        <v>2019</v>
      </c>
      <c r="E7" s="257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1"/>
      <c r="DR7" s="110"/>
      <c r="DS7" s="110"/>
      <c r="DT7" s="110"/>
      <c r="DU7" s="110"/>
      <c r="DV7" s="110"/>
      <c r="DW7" s="110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</row>
    <row r="8" spans="1:177" ht="16.5" customHeight="1" thickBot="1">
      <c r="A8" s="56"/>
      <c r="B8" s="56"/>
      <c r="C8" s="255"/>
      <c r="D8" s="113" t="s">
        <v>398</v>
      </c>
      <c r="E8" s="114" t="s">
        <v>426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0"/>
      <c r="CA8" s="110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0"/>
      <c r="CS8" s="110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0"/>
      <c r="DK8" s="110"/>
      <c r="DL8" s="110"/>
      <c r="DM8" s="110"/>
      <c r="DN8" s="110"/>
      <c r="DO8" s="110"/>
      <c r="DP8" s="110"/>
      <c r="DQ8" s="111"/>
      <c r="DR8" s="110"/>
      <c r="DS8" s="110"/>
      <c r="DT8" s="110"/>
      <c r="DU8" s="110"/>
      <c r="DV8" s="110"/>
      <c r="DW8" s="110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10"/>
      <c r="EL8" s="110"/>
      <c r="EM8" s="110"/>
      <c r="EN8" s="110"/>
      <c r="EO8" s="110"/>
      <c r="EP8" s="110"/>
      <c r="EQ8" s="110"/>
      <c r="ER8" s="110"/>
      <c r="ES8" s="110"/>
      <c r="ET8" s="110"/>
      <c r="EU8" s="110"/>
      <c r="EV8" s="110"/>
      <c r="EW8" s="110"/>
      <c r="EX8" s="110"/>
      <c r="EY8" s="110"/>
      <c r="EZ8" s="110"/>
      <c r="FA8" s="110"/>
      <c r="FB8" s="110"/>
      <c r="FC8" s="110"/>
      <c r="FD8" s="110"/>
      <c r="FE8" s="110"/>
      <c r="FF8" s="110"/>
      <c r="FG8" s="110"/>
      <c r="FH8" s="110"/>
      <c r="FI8" s="110"/>
      <c r="FJ8" s="110"/>
      <c r="FK8" s="110"/>
      <c r="FL8" s="110"/>
      <c r="FM8" s="110"/>
      <c r="FN8" s="110"/>
      <c r="FO8" s="110"/>
      <c r="FP8" s="110"/>
      <c r="FQ8" s="110"/>
      <c r="FR8" s="110"/>
      <c r="FS8" s="110"/>
      <c r="FT8" s="110"/>
      <c r="FU8" s="110"/>
    </row>
    <row r="9" spans="1:177" ht="15" customHeight="1" thickTop="1" thickBot="1">
      <c r="A9" s="56"/>
      <c r="B9" s="56"/>
      <c r="C9" s="115" t="s">
        <v>1</v>
      </c>
      <c r="D9" s="116">
        <f>D10+D19+SUM(D24:D28)</f>
        <v>2150952391.8499999</v>
      </c>
      <c r="E9" s="117">
        <f t="shared" ref="E9:E28" si="0">+D9/D$6*100</f>
        <v>43.447439591370916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8"/>
      <c r="DH9" s="110"/>
      <c r="DI9" s="110"/>
      <c r="DJ9" s="110"/>
      <c r="DK9" s="110"/>
      <c r="DL9" s="110"/>
      <c r="DM9" s="110"/>
      <c r="DN9" s="110"/>
      <c r="DO9" s="110"/>
      <c r="DP9" s="110"/>
      <c r="DQ9" s="111"/>
      <c r="DR9" s="110"/>
      <c r="DS9" s="110"/>
      <c r="DT9" s="110"/>
      <c r="DU9" s="110"/>
      <c r="DV9" s="110"/>
      <c r="DW9" s="110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0"/>
      <c r="FB9" s="110"/>
      <c r="FC9" s="110"/>
      <c r="FD9" s="110"/>
      <c r="FE9" s="110"/>
      <c r="FF9" s="110"/>
      <c r="FG9" s="110"/>
      <c r="FH9" s="110"/>
      <c r="FI9" s="110"/>
      <c r="FJ9" s="110"/>
      <c r="FK9" s="110"/>
      <c r="FL9" s="110"/>
      <c r="FM9" s="110"/>
      <c r="FN9" s="110"/>
      <c r="FO9" s="110"/>
      <c r="FP9" s="110"/>
      <c r="FQ9" s="110"/>
      <c r="FR9" s="110"/>
      <c r="FS9" s="110"/>
      <c r="FT9" s="110"/>
      <c r="FU9" s="110"/>
    </row>
    <row r="10" spans="1:177" ht="15" customHeight="1" thickTop="1">
      <c r="A10" s="56"/>
      <c r="B10" s="56"/>
      <c r="C10" s="119" t="s">
        <v>164</v>
      </c>
      <c r="D10" s="120">
        <f>SUM(D11:D18)</f>
        <v>1345089603.8199997</v>
      </c>
      <c r="E10" s="121">
        <f t="shared" si="0"/>
        <v>27.169685172197866</v>
      </c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11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22"/>
      <c r="DM10" s="110"/>
      <c r="DN10" s="110"/>
      <c r="DO10" s="110"/>
      <c r="DP10" s="110"/>
      <c r="DQ10" s="111"/>
      <c r="DR10" s="110"/>
      <c r="DS10" s="110"/>
      <c r="DT10" s="110"/>
      <c r="DU10" s="110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</row>
    <row r="11" spans="1:177" ht="15" customHeight="1">
      <c r="A11" s="56"/>
      <c r="B11" s="56"/>
      <c r="C11" s="123" t="s">
        <v>4</v>
      </c>
      <c r="D11" s="124">
        <f>'Cental Budget'!F13+'Local Government_int'!D16</f>
        <v>180113820.64000002</v>
      </c>
      <c r="E11" s="125">
        <f t="shared" si="0"/>
        <v>3.6381485575777166</v>
      </c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10"/>
      <c r="BW11" s="110"/>
      <c r="BX11" s="110"/>
      <c r="BY11" s="110"/>
      <c r="BZ11" s="110"/>
      <c r="CA11" s="110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110"/>
      <c r="CS11" s="110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110"/>
      <c r="DK11" s="110"/>
      <c r="DL11" s="110"/>
      <c r="DM11" s="110"/>
      <c r="DN11" s="110"/>
      <c r="DO11" s="110"/>
      <c r="DP11" s="110"/>
      <c r="DQ11" s="111"/>
      <c r="DR11" s="110"/>
      <c r="DS11" s="110"/>
      <c r="DT11" s="110"/>
      <c r="DU11" s="110"/>
      <c r="DV11" s="110"/>
      <c r="DW11" s="110"/>
      <c r="DX11" s="110"/>
      <c r="DY11" s="110"/>
      <c r="DZ11" s="110"/>
      <c r="EA11" s="110"/>
      <c r="EB11" s="110"/>
      <c r="EC11" s="110"/>
      <c r="ED11" s="110"/>
      <c r="EE11" s="110"/>
      <c r="EF11" s="110"/>
      <c r="EG11" s="110"/>
      <c r="EH11" s="110"/>
      <c r="EI11" s="110"/>
      <c r="EJ11" s="110"/>
      <c r="EK11" s="110"/>
      <c r="EL11" s="110"/>
      <c r="EM11" s="110"/>
      <c r="EN11" s="110"/>
      <c r="EO11" s="110"/>
      <c r="EP11" s="110"/>
      <c r="EQ11" s="110"/>
      <c r="ER11" s="110"/>
      <c r="ES11" s="110"/>
      <c r="ET11" s="110"/>
      <c r="EU11" s="110"/>
      <c r="EV11" s="110"/>
      <c r="EW11" s="110"/>
      <c r="EX11" s="110"/>
      <c r="EY11" s="110"/>
      <c r="EZ11" s="110"/>
      <c r="FA11" s="110"/>
      <c r="FB11" s="110"/>
      <c r="FC11" s="110"/>
      <c r="FD11" s="110"/>
      <c r="FE11" s="110"/>
      <c r="FF11" s="110"/>
      <c r="FG11" s="110"/>
      <c r="FH11" s="110"/>
      <c r="FI11" s="110"/>
      <c r="FJ11" s="110"/>
      <c r="FK11" s="110"/>
      <c r="FL11" s="110"/>
      <c r="FM11" s="110"/>
      <c r="FN11" s="110"/>
      <c r="FO11" s="110"/>
      <c r="FP11" s="110"/>
      <c r="FQ11" s="110"/>
      <c r="FR11" s="110"/>
      <c r="FS11" s="110"/>
      <c r="FT11" s="110"/>
      <c r="FU11" s="110"/>
    </row>
    <row r="12" spans="1:177" ht="15" customHeight="1">
      <c r="A12" s="56"/>
      <c r="B12" s="56"/>
      <c r="C12" s="123" t="s">
        <v>6</v>
      </c>
      <c r="D12" s="124">
        <f>'Cental Budget'!F14</f>
        <v>72815973.079999998</v>
      </c>
      <c r="E12" s="125">
        <f t="shared" si="0"/>
        <v>1.4708217641949624</v>
      </c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110"/>
      <c r="CM12" s="110"/>
      <c r="CN12" s="110"/>
      <c r="CO12" s="110"/>
      <c r="CP12" s="110"/>
      <c r="CQ12" s="110"/>
      <c r="CR12" s="110"/>
      <c r="CS12" s="110"/>
      <c r="CT12" s="110"/>
      <c r="CU12" s="110"/>
      <c r="CV12" s="110"/>
      <c r="CW12" s="110"/>
      <c r="CX12" s="110"/>
      <c r="CY12" s="110"/>
      <c r="CZ12" s="110"/>
      <c r="DA12" s="110"/>
      <c r="DB12" s="110"/>
      <c r="DC12" s="110"/>
      <c r="DD12" s="110"/>
      <c r="DE12" s="110"/>
      <c r="DF12" s="110"/>
      <c r="DG12" s="110"/>
      <c r="DH12" s="110"/>
      <c r="DI12" s="110"/>
      <c r="DJ12" s="110"/>
      <c r="DK12" s="110"/>
      <c r="DL12" s="122"/>
      <c r="DM12" s="110"/>
      <c r="DN12" s="110"/>
      <c r="DO12" s="110"/>
      <c r="DP12" s="110"/>
      <c r="DQ12" s="111"/>
      <c r="DR12" s="110"/>
      <c r="DS12" s="110"/>
      <c r="DT12" s="110"/>
      <c r="DU12" s="110"/>
      <c r="DV12" s="110"/>
      <c r="DW12" s="110"/>
      <c r="DX12" s="110"/>
      <c r="DY12" s="110"/>
      <c r="DZ12" s="110"/>
      <c r="EA12" s="110"/>
      <c r="EB12" s="110"/>
      <c r="EC12" s="110"/>
      <c r="ED12" s="110"/>
      <c r="EE12" s="110"/>
      <c r="EF12" s="110"/>
      <c r="EG12" s="110"/>
      <c r="EH12" s="110"/>
      <c r="EI12" s="110"/>
      <c r="EJ12" s="110"/>
      <c r="EK12" s="110"/>
      <c r="EL12" s="110"/>
      <c r="EM12" s="110"/>
      <c r="EN12" s="110"/>
      <c r="EO12" s="110"/>
      <c r="EP12" s="110"/>
      <c r="EQ12" s="110"/>
      <c r="ER12" s="110"/>
      <c r="ES12" s="110"/>
      <c r="ET12" s="110"/>
      <c r="EU12" s="110"/>
      <c r="EV12" s="110"/>
      <c r="EW12" s="110"/>
      <c r="EX12" s="110"/>
      <c r="EY12" s="110"/>
      <c r="EZ12" s="110"/>
      <c r="FA12" s="110"/>
      <c r="FB12" s="110"/>
      <c r="FC12" s="110"/>
      <c r="FD12" s="110"/>
      <c r="FE12" s="110"/>
      <c r="FF12" s="110"/>
      <c r="FG12" s="110"/>
      <c r="FH12" s="110"/>
      <c r="FI12" s="110"/>
      <c r="FJ12" s="110"/>
      <c r="FK12" s="110"/>
      <c r="FL12" s="110"/>
      <c r="FM12" s="110"/>
      <c r="FN12" s="110"/>
      <c r="FO12" s="110"/>
      <c r="FP12" s="110"/>
      <c r="FQ12" s="110"/>
      <c r="FR12" s="110"/>
      <c r="FS12" s="110"/>
      <c r="FT12" s="110"/>
      <c r="FU12" s="110"/>
    </row>
    <row r="13" spans="1:177" ht="15" customHeight="1">
      <c r="A13" s="56"/>
      <c r="B13" s="56"/>
      <c r="C13" s="123" t="s">
        <v>8</v>
      </c>
      <c r="D13" s="124">
        <f>'Cental Budget'!F15+'Local Government_int'!D17</f>
        <v>24534113.900000002</v>
      </c>
      <c r="E13" s="125">
        <f t="shared" si="0"/>
        <v>0.49556858424061245</v>
      </c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110"/>
      <c r="DL13" s="110"/>
      <c r="DM13" s="110"/>
      <c r="DN13" s="110"/>
      <c r="DO13" s="110"/>
      <c r="DP13" s="110"/>
      <c r="DQ13" s="111"/>
      <c r="DR13" s="110"/>
      <c r="DS13" s="110"/>
      <c r="DT13" s="110"/>
      <c r="DU13" s="110"/>
      <c r="DV13" s="110"/>
      <c r="DW13" s="110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</row>
    <row r="14" spans="1:177" ht="15" customHeight="1">
      <c r="A14" s="106"/>
      <c r="B14" s="56"/>
      <c r="C14" s="123" t="s">
        <v>10</v>
      </c>
      <c r="D14" s="124">
        <f>'Cental Budget'!F16</f>
        <v>695728953.52999997</v>
      </c>
      <c r="E14" s="125">
        <f t="shared" si="0"/>
        <v>14.053143061183265</v>
      </c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0"/>
      <c r="CR14" s="110"/>
      <c r="CS14" s="110"/>
      <c r="CT14" s="110"/>
      <c r="CU14" s="110"/>
      <c r="CV14" s="110"/>
      <c r="CW14" s="110"/>
      <c r="CX14" s="110"/>
      <c r="CY14" s="110"/>
      <c r="CZ14" s="110"/>
      <c r="DA14" s="110"/>
      <c r="DB14" s="110"/>
      <c r="DC14" s="110"/>
      <c r="DD14" s="110"/>
      <c r="DE14" s="110"/>
      <c r="DF14" s="110"/>
      <c r="DG14" s="110"/>
      <c r="DH14" s="110"/>
      <c r="DI14" s="110"/>
      <c r="DJ14" s="110"/>
      <c r="DK14" s="110"/>
      <c r="DL14" s="127"/>
      <c r="DM14" s="110"/>
      <c r="DN14" s="110"/>
      <c r="DO14" s="110"/>
      <c r="DP14" s="110"/>
      <c r="DQ14" s="111"/>
      <c r="DR14" s="110"/>
      <c r="DS14" s="110"/>
      <c r="DT14" s="110"/>
      <c r="DU14" s="110"/>
      <c r="DV14" s="110"/>
      <c r="DW14" s="110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10"/>
      <c r="FE14" s="110"/>
      <c r="FF14" s="110"/>
      <c r="FG14" s="110"/>
      <c r="FH14" s="110"/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</row>
    <row r="15" spans="1:177" ht="15" customHeight="1">
      <c r="A15" s="106"/>
      <c r="B15" s="56"/>
      <c r="C15" s="123" t="s">
        <v>13</v>
      </c>
      <c r="D15" s="124">
        <f>'Cental Budget'!F17</f>
        <v>235518297.73999998</v>
      </c>
      <c r="E15" s="125">
        <f t="shared" si="0"/>
        <v>4.7572726632597409</v>
      </c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258"/>
      <c r="AZ15" s="259"/>
      <c r="BA15" s="259"/>
      <c r="BB15" s="259"/>
      <c r="BC15" s="259"/>
      <c r="BD15" s="259"/>
      <c r="BE15" s="259"/>
      <c r="BF15" s="259"/>
      <c r="BG15" s="259"/>
      <c r="BH15" s="259"/>
      <c r="BI15" s="259"/>
      <c r="BJ15" s="259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110"/>
      <c r="CS15" s="110"/>
      <c r="CT15" s="110"/>
      <c r="CU15" s="110"/>
      <c r="CV15" s="110"/>
      <c r="CW15" s="110"/>
      <c r="CX15" s="110"/>
      <c r="CY15" s="110"/>
      <c r="CZ15" s="110"/>
      <c r="DA15" s="110"/>
      <c r="DB15" s="110"/>
      <c r="DC15" s="110"/>
      <c r="DD15" s="110"/>
      <c r="DE15" s="110"/>
      <c r="DF15" s="110"/>
      <c r="DG15" s="110"/>
      <c r="DH15" s="110"/>
      <c r="DI15" s="110"/>
      <c r="DJ15" s="110"/>
      <c r="DK15" s="110"/>
      <c r="DL15" s="128"/>
      <c r="DM15" s="110"/>
      <c r="DN15" s="110"/>
      <c r="DO15" s="110"/>
      <c r="DP15" s="110"/>
      <c r="DQ15" s="111"/>
      <c r="DR15" s="110"/>
      <c r="DS15" s="110"/>
      <c r="DT15" s="110"/>
      <c r="DU15" s="110"/>
      <c r="DV15" s="110"/>
      <c r="DW15" s="110"/>
      <c r="DX15" s="110"/>
      <c r="DY15" s="110"/>
      <c r="DZ15" s="110"/>
      <c r="EA15" s="110"/>
      <c r="EB15" s="110"/>
      <c r="EC15" s="110"/>
      <c r="ED15" s="110"/>
      <c r="EE15" s="110"/>
      <c r="EF15" s="110"/>
      <c r="EG15" s="110"/>
      <c r="EH15" s="110"/>
      <c r="EI15" s="110"/>
      <c r="EJ15" s="110"/>
      <c r="EK15" s="110"/>
      <c r="EL15" s="110"/>
      <c r="EM15" s="110"/>
      <c r="EN15" s="110"/>
      <c r="EO15" s="110"/>
      <c r="EP15" s="110"/>
      <c r="EQ15" s="110"/>
      <c r="ER15" s="110"/>
      <c r="ES15" s="110"/>
      <c r="ET15" s="110"/>
      <c r="EU15" s="110"/>
      <c r="EV15" s="110"/>
      <c r="EW15" s="110"/>
      <c r="EX15" s="110"/>
      <c r="EY15" s="110"/>
      <c r="EZ15" s="110"/>
      <c r="FA15" s="110"/>
      <c r="FB15" s="110"/>
      <c r="FC15" s="110"/>
      <c r="FD15" s="110"/>
      <c r="FE15" s="110"/>
      <c r="FF15" s="110"/>
      <c r="FG15" s="110"/>
      <c r="FH15" s="110"/>
      <c r="FI15" s="110"/>
      <c r="FJ15" s="110"/>
      <c r="FK15" s="110"/>
      <c r="FL15" s="110"/>
      <c r="FM15" s="110"/>
      <c r="FN15" s="110"/>
      <c r="FO15" s="110"/>
      <c r="FP15" s="110"/>
      <c r="FQ15" s="110"/>
      <c r="FR15" s="110"/>
      <c r="FS15" s="110"/>
      <c r="FT15" s="110"/>
      <c r="FU15" s="110"/>
    </row>
    <row r="16" spans="1:177" ht="19.5" customHeight="1">
      <c r="A16" s="106"/>
      <c r="B16" s="56"/>
      <c r="C16" s="123" t="s">
        <v>15</v>
      </c>
      <c r="D16" s="124">
        <f>'Cental Budget'!F18</f>
        <v>28526540.739999998</v>
      </c>
      <c r="E16" s="125">
        <f t="shared" si="0"/>
        <v>0.57621226776011469</v>
      </c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  <c r="CA16" s="110"/>
      <c r="CB16" s="110"/>
      <c r="CC16" s="110"/>
      <c r="CD16" s="110"/>
      <c r="CE16" s="110"/>
      <c r="CF16" s="110"/>
      <c r="CG16" s="110"/>
      <c r="CH16" s="110"/>
      <c r="CI16" s="110"/>
      <c r="CJ16" s="110"/>
      <c r="CK16" s="110"/>
      <c r="CL16" s="110"/>
      <c r="CM16" s="110"/>
      <c r="CN16" s="110"/>
      <c r="CO16" s="110"/>
      <c r="CP16" s="110"/>
      <c r="CQ16" s="110"/>
      <c r="CR16" s="110"/>
      <c r="CS16" s="110"/>
      <c r="CT16" s="110"/>
      <c r="CU16" s="110"/>
      <c r="CV16" s="110"/>
      <c r="CW16" s="110"/>
      <c r="CX16" s="110"/>
      <c r="CY16" s="110"/>
      <c r="CZ16" s="110"/>
      <c r="DA16" s="110"/>
      <c r="DB16" s="110"/>
      <c r="DC16" s="110"/>
      <c r="DD16" s="110"/>
      <c r="DE16" s="110"/>
      <c r="DF16" s="110"/>
      <c r="DG16" s="110"/>
      <c r="DH16" s="110"/>
      <c r="DI16" s="110"/>
      <c r="DJ16" s="110"/>
      <c r="DK16" s="110"/>
      <c r="DL16" s="110"/>
      <c r="DM16" s="110"/>
      <c r="DN16" s="110"/>
      <c r="DO16" s="110"/>
      <c r="DP16" s="110"/>
      <c r="DQ16" s="111"/>
      <c r="DR16" s="110"/>
      <c r="DS16" s="110"/>
      <c r="DT16" s="110"/>
      <c r="DU16" s="110"/>
      <c r="DV16" s="110"/>
      <c r="DW16" s="110"/>
      <c r="DX16" s="110"/>
      <c r="DY16" s="110"/>
      <c r="DZ16" s="110"/>
      <c r="EA16" s="110"/>
      <c r="EB16" s="110"/>
      <c r="EC16" s="110"/>
      <c r="ED16" s="110"/>
      <c r="EE16" s="110"/>
      <c r="EF16" s="110"/>
      <c r="EG16" s="110"/>
      <c r="EH16" s="110"/>
      <c r="EI16" s="110"/>
      <c r="EJ16" s="110"/>
      <c r="EK16" s="110"/>
      <c r="EL16" s="110"/>
      <c r="EM16" s="110"/>
      <c r="EN16" s="110"/>
      <c r="EO16" s="110"/>
      <c r="EP16" s="110"/>
      <c r="EQ16" s="110"/>
      <c r="ER16" s="110"/>
      <c r="ES16" s="110"/>
      <c r="ET16" s="110"/>
      <c r="EU16" s="110"/>
      <c r="EV16" s="110"/>
      <c r="EW16" s="110"/>
      <c r="EX16" s="110"/>
      <c r="EY16" s="110"/>
      <c r="EZ16" s="110"/>
      <c r="FA16" s="110"/>
      <c r="FB16" s="110"/>
      <c r="FC16" s="110"/>
      <c r="FD16" s="110"/>
      <c r="FE16" s="110"/>
      <c r="FF16" s="110"/>
      <c r="FG16" s="110"/>
      <c r="FH16" s="110"/>
      <c r="FI16" s="110"/>
      <c r="FJ16" s="110"/>
      <c r="FK16" s="110"/>
      <c r="FL16" s="110"/>
      <c r="FM16" s="110"/>
      <c r="FN16" s="110"/>
      <c r="FO16" s="110"/>
      <c r="FP16" s="110"/>
      <c r="FQ16" s="110"/>
      <c r="FR16" s="110"/>
      <c r="FS16" s="110"/>
      <c r="FT16" s="110"/>
      <c r="FU16" s="110"/>
    </row>
    <row r="17" spans="1:177" ht="15" customHeight="1">
      <c r="A17" s="106"/>
      <c r="B17" s="56"/>
      <c r="C17" s="123" t="s">
        <v>277</v>
      </c>
      <c r="D17" s="129">
        <f>'Local Government_int'!D18</f>
        <v>94731197.089999989</v>
      </c>
      <c r="E17" s="125">
        <f t="shared" si="0"/>
        <v>1.9134909626921444</v>
      </c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/>
      <c r="CI17" s="110"/>
      <c r="CJ17" s="110"/>
      <c r="CK17" s="110"/>
      <c r="CL17" s="110"/>
      <c r="CM17" s="110"/>
      <c r="CN17" s="110"/>
      <c r="CO17" s="110"/>
      <c r="CP17" s="110"/>
      <c r="CQ17" s="110"/>
      <c r="CR17" s="110"/>
      <c r="CS17" s="110"/>
      <c r="CT17" s="110"/>
      <c r="CU17" s="110"/>
      <c r="CV17" s="110"/>
      <c r="CW17" s="110"/>
      <c r="CX17" s="110"/>
      <c r="CY17" s="110"/>
      <c r="CZ17" s="110"/>
      <c r="DA17" s="110"/>
      <c r="DB17" s="110"/>
      <c r="DC17" s="110"/>
      <c r="DD17" s="110"/>
      <c r="DE17" s="110"/>
      <c r="DF17" s="110"/>
      <c r="DG17" s="110"/>
      <c r="DH17" s="110"/>
      <c r="DI17" s="110"/>
      <c r="DJ17" s="110"/>
      <c r="DK17" s="110"/>
      <c r="DL17" s="110"/>
      <c r="DM17" s="110"/>
      <c r="DN17" s="110"/>
      <c r="DO17" s="110"/>
      <c r="DP17" s="110"/>
      <c r="DQ17" s="111"/>
      <c r="DR17" s="110"/>
      <c r="DS17" s="110"/>
      <c r="DT17" s="110"/>
      <c r="DU17" s="110"/>
      <c r="DV17" s="110"/>
      <c r="DW17" s="110"/>
      <c r="DX17" s="110"/>
      <c r="DY17" s="110"/>
      <c r="DZ17" s="110"/>
      <c r="EA17" s="110"/>
      <c r="EB17" s="110"/>
      <c r="EC17" s="110"/>
      <c r="ED17" s="110"/>
      <c r="EE17" s="110"/>
      <c r="EF17" s="110"/>
      <c r="EG17" s="110"/>
      <c r="EH17" s="110"/>
      <c r="EI17" s="110"/>
      <c r="EJ17" s="110"/>
      <c r="EK17" s="110"/>
      <c r="EL17" s="110"/>
      <c r="EM17" s="110"/>
      <c r="EN17" s="110"/>
      <c r="EO17" s="110"/>
      <c r="EP17" s="110"/>
      <c r="EQ17" s="110"/>
      <c r="ER17" s="110"/>
      <c r="ES17" s="110"/>
      <c r="ET17" s="110"/>
      <c r="EU17" s="110"/>
      <c r="EV17" s="110"/>
      <c r="EW17" s="110"/>
      <c r="EX17" s="110"/>
      <c r="EY17" s="110"/>
      <c r="EZ17" s="110"/>
      <c r="FA17" s="110"/>
      <c r="FB17" s="110"/>
      <c r="FC17" s="110"/>
      <c r="FD17" s="110"/>
      <c r="FE17" s="110"/>
      <c r="FF17" s="110"/>
      <c r="FG17" s="110"/>
      <c r="FH17" s="110"/>
      <c r="FI17" s="110"/>
      <c r="FJ17" s="110"/>
      <c r="FK17" s="110"/>
      <c r="FL17" s="110"/>
      <c r="FM17" s="110"/>
      <c r="FN17" s="110"/>
      <c r="FO17" s="110"/>
      <c r="FP17" s="110"/>
      <c r="FQ17" s="110"/>
      <c r="FR17" s="110"/>
      <c r="FS17" s="110"/>
      <c r="FT17" s="110"/>
      <c r="FU17" s="110"/>
    </row>
    <row r="18" spans="1:177" ht="15" customHeight="1">
      <c r="A18" s="56"/>
      <c r="B18" s="56"/>
      <c r="C18" s="123" t="s">
        <v>396</v>
      </c>
      <c r="D18" s="124">
        <f>'Cental Budget'!F19</f>
        <v>13120707.1</v>
      </c>
      <c r="E18" s="125">
        <f t="shared" si="0"/>
        <v>0.26502731128931262</v>
      </c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10"/>
      <c r="CR18" s="110"/>
      <c r="CS18" s="110"/>
      <c r="CT18" s="110"/>
      <c r="CU18" s="110"/>
      <c r="CV18" s="110"/>
      <c r="CW18" s="110"/>
      <c r="CX18" s="110"/>
      <c r="CY18" s="110"/>
      <c r="CZ18" s="110"/>
      <c r="DA18" s="110"/>
      <c r="DB18" s="110"/>
      <c r="DC18" s="110"/>
      <c r="DD18" s="110"/>
      <c r="DE18" s="110"/>
      <c r="DF18" s="110"/>
      <c r="DG18" s="110"/>
      <c r="DH18" s="110"/>
      <c r="DI18" s="110"/>
      <c r="DJ18" s="110"/>
      <c r="DK18" s="110"/>
      <c r="DL18" s="110"/>
      <c r="DM18" s="110"/>
      <c r="DN18" s="110"/>
      <c r="DO18" s="110"/>
      <c r="DP18" s="110"/>
      <c r="DQ18" s="111"/>
      <c r="DR18" s="110"/>
      <c r="DS18" s="110"/>
      <c r="DT18" s="110"/>
      <c r="DU18" s="110"/>
      <c r="DV18" s="110"/>
      <c r="DW18" s="110"/>
      <c r="DX18" s="110"/>
      <c r="DY18" s="110"/>
      <c r="DZ18" s="110"/>
      <c r="EA18" s="110"/>
      <c r="EB18" s="110"/>
      <c r="EC18" s="110"/>
      <c r="ED18" s="110"/>
      <c r="EE18" s="110"/>
      <c r="EF18" s="110"/>
      <c r="EG18" s="110"/>
      <c r="EH18" s="110"/>
      <c r="EI18" s="110"/>
      <c r="EJ18" s="110"/>
      <c r="EK18" s="110"/>
      <c r="EL18" s="110"/>
      <c r="EM18" s="110"/>
      <c r="EN18" s="110"/>
      <c r="EO18" s="110"/>
      <c r="EP18" s="110"/>
      <c r="EQ18" s="110"/>
      <c r="ER18" s="110"/>
      <c r="ES18" s="110"/>
      <c r="ET18" s="110"/>
      <c r="EU18" s="110"/>
      <c r="EV18" s="110"/>
      <c r="EW18" s="110"/>
      <c r="EX18" s="110"/>
      <c r="EY18" s="110"/>
      <c r="EZ18" s="110"/>
      <c r="FA18" s="110"/>
      <c r="FB18" s="110"/>
      <c r="FC18" s="110"/>
      <c r="FD18" s="110"/>
      <c r="FE18" s="110"/>
      <c r="FF18" s="110"/>
      <c r="FG18" s="110"/>
      <c r="FH18" s="110"/>
      <c r="FI18" s="110"/>
      <c r="FJ18" s="110"/>
      <c r="FK18" s="110"/>
      <c r="FL18" s="110"/>
      <c r="FM18" s="110"/>
      <c r="FN18" s="110"/>
      <c r="FO18" s="110"/>
      <c r="FP18" s="110"/>
      <c r="FQ18" s="110"/>
      <c r="FR18" s="110"/>
      <c r="FS18" s="110"/>
      <c r="FT18" s="110"/>
      <c r="FU18" s="110"/>
    </row>
    <row r="19" spans="1:177" ht="15" customHeight="1">
      <c r="A19" s="56"/>
      <c r="B19" s="56"/>
      <c r="C19" s="130" t="s">
        <v>19</v>
      </c>
      <c r="D19" s="131">
        <f>SUM(D20:D23)</f>
        <v>546265768.94000006</v>
      </c>
      <c r="E19" s="132">
        <f t="shared" si="0"/>
        <v>11.034111720362779</v>
      </c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33"/>
      <c r="BN19" s="133"/>
      <c r="BO19" s="110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10"/>
      <c r="CA19" s="110"/>
      <c r="CB19" s="110"/>
      <c r="CC19" s="110"/>
      <c r="CD19" s="110"/>
      <c r="CE19" s="110"/>
      <c r="CF19" s="110"/>
      <c r="CG19" s="110"/>
      <c r="CH19" s="110"/>
      <c r="CI19" s="110"/>
      <c r="CJ19" s="110"/>
      <c r="CK19" s="110"/>
      <c r="CL19" s="110"/>
      <c r="CM19" s="110"/>
      <c r="CN19" s="110"/>
      <c r="CO19" s="110"/>
      <c r="CP19" s="110"/>
      <c r="CQ19" s="110"/>
      <c r="CR19" s="110"/>
      <c r="CS19" s="110"/>
      <c r="CT19" s="110"/>
      <c r="CU19" s="110"/>
      <c r="CV19" s="110"/>
      <c r="CW19" s="110"/>
      <c r="CX19" s="110"/>
      <c r="CY19" s="110"/>
      <c r="CZ19" s="110"/>
      <c r="DA19" s="110"/>
      <c r="DB19" s="110"/>
      <c r="DC19" s="110"/>
      <c r="DD19" s="110"/>
      <c r="DE19" s="110"/>
      <c r="DF19" s="110"/>
      <c r="DG19" s="110"/>
      <c r="DH19" s="110"/>
      <c r="DI19" s="110"/>
      <c r="DJ19" s="110"/>
      <c r="DK19" s="110"/>
      <c r="DL19" s="110"/>
      <c r="DM19" s="110"/>
      <c r="DN19" s="110"/>
      <c r="DO19" s="110"/>
      <c r="DP19" s="110"/>
      <c r="DQ19" s="111"/>
      <c r="DR19" s="110"/>
      <c r="DS19" s="110"/>
      <c r="DT19" s="110"/>
      <c r="DU19" s="110"/>
      <c r="DV19" s="110"/>
      <c r="DW19" s="110"/>
      <c r="DX19" s="110"/>
      <c r="DY19" s="110"/>
      <c r="DZ19" s="110"/>
      <c r="EA19" s="110"/>
      <c r="EB19" s="110"/>
      <c r="EC19" s="110"/>
      <c r="ED19" s="110"/>
      <c r="EE19" s="110"/>
      <c r="EF19" s="110"/>
      <c r="EG19" s="110"/>
      <c r="EH19" s="110"/>
      <c r="EI19" s="110"/>
      <c r="EJ19" s="110"/>
      <c r="EK19" s="110"/>
      <c r="EL19" s="110"/>
      <c r="EM19" s="110"/>
      <c r="EN19" s="110"/>
      <c r="EO19" s="110"/>
      <c r="EP19" s="110"/>
      <c r="EQ19" s="110"/>
      <c r="ER19" s="110"/>
      <c r="ES19" s="110"/>
      <c r="ET19" s="110"/>
      <c r="EU19" s="110"/>
      <c r="EV19" s="110"/>
      <c r="EW19" s="110"/>
      <c r="EX19" s="110"/>
      <c r="EY19" s="110"/>
      <c r="EZ19" s="110"/>
      <c r="FA19" s="110"/>
      <c r="FB19" s="110"/>
      <c r="FC19" s="110"/>
      <c r="FD19" s="110"/>
      <c r="FE19" s="110"/>
      <c r="FF19" s="110"/>
      <c r="FG19" s="110"/>
      <c r="FH19" s="110"/>
      <c r="FI19" s="110"/>
      <c r="FJ19" s="110"/>
      <c r="FK19" s="110"/>
      <c r="FL19" s="110"/>
      <c r="FM19" s="110"/>
      <c r="FN19" s="110"/>
      <c r="FO19" s="110"/>
      <c r="FP19" s="110"/>
      <c r="FQ19" s="110"/>
      <c r="FR19" s="110"/>
      <c r="FS19" s="110"/>
      <c r="FT19" s="110"/>
      <c r="FU19" s="110"/>
    </row>
    <row r="20" spans="1:177" ht="15" customHeight="1">
      <c r="A20" s="56"/>
      <c r="B20" s="56"/>
      <c r="C20" s="123" t="s">
        <v>21</v>
      </c>
      <c r="D20" s="124">
        <f>'Cental Budget'!F21</f>
        <v>329181424.36000001</v>
      </c>
      <c r="E20" s="125">
        <f t="shared" si="0"/>
        <v>6.6491894956268807</v>
      </c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33"/>
      <c r="BN20" s="133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1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</row>
    <row r="21" spans="1:177" ht="15" customHeight="1">
      <c r="A21" s="56"/>
      <c r="B21" s="56"/>
      <c r="C21" s="123" t="s">
        <v>23</v>
      </c>
      <c r="D21" s="124">
        <f>'Cental Budget'!F22</f>
        <v>187748508.43000001</v>
      </c>
      <c r="E21" s="125">
        <f t="shared" si="0"/>
        <v>3.7923628664633289</v>
      </c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33"/>
      <c r="BN21" s="133"/>
      <c r="BO21" s="110"/>
      <c r="BP21" s="110"/>
      <c r="BQ21" s="110"/>
      <c r="BR21" s="110"/>
      <c r="BS21" s="110"/>
      <c r="BT21" s="110"/>
      <c r="BU21" s="110"/>
      <c r="BV21" s="134"/>
      <c r="BW21" s="134"/>
      <c r="BX21" s="134"/>
      <c r="BY21" s="110"/>
      <c r="BZ21" s="110"/>
      <c r="CA21" s="110"/>
      <c r="CB21" s="110"/>
      <c r="CC21" s="110"/>
      <c r="CD21" s="110"/>
      <c r="CE21" s="110"/>
      <c r="CF21" s="110"/>
      <c r="CG21" s="110"/>
      <c r="CH21" s="110"/>
      <c r="CI21" s="110"/>
      <c r="CJ21" s="110"/>
      <c r="CK21" s="110"/>
      <c r="CL21" s="110"/>
      <c r="CM21" s="110"/>
      <c r="CN21" s="110"/>
      <c r="CO21" s="110"/>
      <c r="CP21" s="110"/>
      <c r="CQ21" s="110"/>
      <c r="CR21" s="110"/>
      <c r="CS21" s="110"/>
      <c r="CT21" s="110"/>
      <c r="CU21" s="110"/>
      <c r="CV21" s="110"/>
      <c r="CW21" s="110"/>
      <c r="CX21" s="110"/>
      <c r="CY21" s="110"/>
      <c r="CZ21" s="110"/>
      <c r="DA21" s="110"/>
      <c r="DB21" s="110"/>
      <c r="DC21" s="110"/>
      <c r="DD21" s="110"/>
      <c r="DE21" s="110"/>
      <c r="DF21" s="110"/>
      <c r="DG21" s="110"/>
      <c r="DH21" s="110"/>
      <c r="DI21" s="110"/>
      <c r="DJ21" s="110"/>
      <c r="DK21" s="110"/>
      <c r="DL21" s="110"/>
      <c r="DM21" s="110"/>
      <c r="DN21" s="110"/>
      <c r="DO21" s="110"/>
      <c r="DP21" s="110"/>
      <c r="DQ21" s="111"/>
      <c r="DR21" s="110"/>
      <c r="DS21" s="110"/>
      <c r="DT21" s="110"/>
      <c r="DU21" s="110"/>
      <c r="DV21" s="110"/>
      <c r="DW21" s="110"/>
      <c r="DX21" s="110"/>
      <c r="DY21" s="110"/>
      <c r="DZ21" s="110"/>
      <c r="EA21" s="110"/>
      <c r="EB21" s="110"/>
      <c r="EC21" s="110"/>
      <c r="ED21" s="110"/>
      <c r="EE21" s="110"/>
      <c r="EF21" s="110"/>
      <c r="EG21" s="110"/>
      <c r="EH21" s="110"/>
      <c r="EI21" s="110"/>
      <c r="EJ21" s="110"/>
      <c r="EK21" s="110"/>
      <c r="EL21" s="110"/>
      <c r="EM21" s="110"/>
      <c r="EN21" s="110"/>
      <c r="EO21" s="110"/>
      <c r="EP21" s="110"/>
      <c r="EQ21" s="110"/>
      <c r="ER21" s="110"/>
      <c r="ES21" s="110"/>
      <c r="ET21" s="110"/>
      <c r="EU21" s="110"/>
      <c r="EV21" s="110"/>
      <c r="EW21" s="110"/>
      <c r="EX21" s="110"/>
      <c r="EY21" s="110"/>
      <c r="EZ21" s="110"/>
      <c r="FA21" s="110"/>
      <c r="FB21" s="110"/>
      <c r="FC21" s="110"/>
      <c r="FD21" s="110"/>
      <c r="FE21" s="110"/>
      <c r="FF21" s="110"/>
      <c r="FG21" s="110"/>
      <c r="FH21" s="110"/>
      <c r="FI21" s="110"/>
      <c r="FJ21" s="110"/>
      <c r="FK21" s="110"/>
      <c r="FL21" s="110"/>
      <c r="FM21" s="110"/>
      <c r="FN21" s="110"/>
      <c r="FO21" s="110"/>
      <c r="FP21" s="110"/>
      <c r="FQ21" s="110"/>
      <c r="FR21" s="110"/>
      <c r="FS21" s="110"/>
      <c r="FT21" s="110"/>
      <c r="FU21" s="110"/>
    </row>
    <row r="22" spans="1:177" ht="15" customHeight="1">
      <c r="A22" s="56"/>
      <c r="B22" s="56"/>
      <c r="C22" s="123" t="s">
        <v>25</v>
      </c>
      <c r="D22" s="124">
        <f>'Cental Budget'!F23</f>
        <v>15122153.449999999</v>
      </c>
      <c r="E22" s="125">
        <f t="shared" si="0"/>
        <v>0.30545485385905025</v>
      </c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33"/>
      <c r="BN22" s="133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10"/>
      <c r="CV22" s="110"/>
      <c r="CW22" s="110"/>
      <c r="CX22" s="110"/>
      <c r="CY22" s="110"/>
      <c r="CZ22" s="110"/>
      <c r="DA22" s="110"/>
      <c r="DB22" s="110"/>
      <c r="DC22" s="110"/>
      <c r="DD22" s="110"/>
      <c r="DE22" s="110"/>
      <c r="DF22" s="110"/>
      <c r="DG22" s="110"/>
      <c r="DH22" s="110"/>
      <c r="DI22" s="110"/>
      <c r="DJ22" s="110"/>
      <c r="DK22" s="110"/>
      <c r="DL22" s="110"/>
      <c r="DM22" s="110"/>
      <c r="DN22" s="110"/>
      <c r="DO22" s="110"/>
      <c r="DP22" s="110"/>
      <c r="DQ22" s="111"/>
      <c r="DR22" s="110"/>
      <c r="DS22" s="110"/>
      <c r="DT22" s="110"/>
      <c r="DU22" s="110"/>
      <c r="DV22" s="110"/>
      <c r="DW22" s="110"/>
      <c r="DX22" s="110"/>
      <c r="DY22" s="110"/>
      <c r="DZ22" s="110"/>
      <c r="EA22" s="110"/>
      <c r="EB22" s="110"/>
      <c r="EC22" s="110"/>
      <c r="ED22" s="110"/>
      <c r="EE22" s="110"/>
      <c r="EF22" s="110"/>
      <c r="EG22" s="110"/>
      <c r="EH22" s="110"/>
      <c r="EI22" s="110"/>
      <c r="EJ22" s="110"/>
      <c r="EK22" s="110"/>
      <c r="EL22" s="110"/>
      <c r="EM22" s="110"/>
      <c r="EN22" s="110"/>
      <c r="EO22" s="110"/>
      <c r="EP22" s="110"/>
      <c r="EQ22" s="110"/>
      <c r="ER22" s="110"/>
      <c r="ES22" s="110"/>
      <c r="ET22" s="110"/>
      <c r="EU22" s="110"/>
      <c r="EV22" s="110"/>
      <c r="EW22" s="110"/>
      <c r="EX22" s="110"/>
      <c r="EY22" s="110"/>
      <c r="EZ22" s="110"/>
      <c r="FA22" s="110"/>
      <c r="FB22" s="110"/>
      <c r="FC22" s="110"/>
      <c r="FD22" s="110"/>
      <c r="FE22" s="110"/>
      <c r="FF22" s="110"/>
      <c r="FG22" s="110"/>
      <c r="FH22" s="110"/>
      <c r="FI22" s="110"/>
      <c r="FJ22" s="110"/>
      <c r="FK22" s="110"/>
      <c r="FL22" s="110"/>
      <c r="FM22" s="110"/>
      <c r="FN22" s="110"/>
      <c r="FO22" s="110"/>
      <c r="FP22" s="110"/>
      <c r="FQ22" s="110"/>
      <c r="FR22" s="110"/>
      <c r="FS22" s="110"/>
      <c r="FT22" s="110"/>
      <c r="FU22" s="110"/>
    </row>
    <row r="23" spans="1:177" ht="15" customHeight="1">
      <c r="A23" s="56"/>
      <c r="B23" s="56"/>
      <c r="C23" s="123" t="s">
        <v>27</v>
      </c>
      <c r="D23" s="124">
        <f>'Cental Budget'!F24</f>
        <v>14213682.699999999</v>
      </c>
      <c r="E23" s="125">
        <f t="shared" si="0"/>
        <v>0.28710450441351726</v>
      </c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33"/>
      <c r="BN23" s="133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0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10"/>
      <c r="CM23" s="110"/>
      <c r="CN23" s="110"/>
      <c r="CO23" s="110"/>
      <c r="CP23" s="110"/>
      <c r="CQ23" s="110"/>
      <c r="CR23" s="110"/>
      <c r="CS23" s="110"/>
      <c r="CT23" s="110"/>
      <c r="CU23" s="110"/>
      <c r="CV23" s="110"/>
      <c r="CW23" s="110"/>
      <c r="CX23" s="110"/>
      <c r="CY23" s="110"/>
      <c r="CZ23" s="110"/>
      <c r="DA23" s="110"/>
      <c r="DB23" s="110"/>
      <c r="DC23" s="110"/>
      <c r="DD23" s="110"/>
      <c r="DE23" s="110"/>
      <c r="DF23" s="110"/>
      <c r="DG23" s="110"/>
      <c r="DH23" s="110"/>
      <c r="DI23" s="110"/>
      <c r="DJ23" s="110"/>
      <c r="DK23" s="110"/>
      <c r="DL23" s="110"/>
      <c r="DM23" s="110"/>
      <c r="DN23" s="110"/>
      <c r="DO23" s="110"/>
      <c r="DP23" s="110"/>
      <c r="DQ23" s="111"/>
      <c r="DR23" s="110"/>
      <c r="DS23" s="110"/>
      <c r="DT23" s="110"/>
      <c r="DU23" s="110"/>
      <c r="DV23" s="110"/>
      <c r="DW23" s="110"/>
      <c r="DX23" s="110"/>
      <c r="DY23" s="110"/>
      <c r="DZ23" s="110"/>
      <c r="EA23" s="110"/>
      <c r="EB23" s="110"/>
      <c r="EC23" s="110"/>
      <c r="ED23" s="110"/>
      <c r="EE23" s="110"/>
      <c r="EF23" s="110"/>
      <c r="EG23" s="110"/>
      <c r="EH23" s="110"/>
      <c r="EI23" s="110"/>
      <c r="EJ23" s="110"/>
      <c r="EK23" s="110"/>
      <c r="EL23" s="110"/>
      <c r="EM23" s="110"/>
      <c r="EN23" s="110"/>
      <c r="EO23" s="110"/>
      <c r="EP23" s="110"/>
      <c r="EQ23" s="110"/>
      <c r="ER23" s="110"/>
      <c r="ES23" s="110"/>
      <c r="ET23" s="110"/>
      <c r="EU23" s="110"/>
      <c r="EV23" s="110"/>
      <c r="EW23" s="110"/>
      <c r="EX23" s="110"/>
      <c r="EY23" s="110"/>
      <c r="EZ23" s="110"/>
      <c r="FA23" s="110"/>
      <c r="FB23" s="110"/>
      <c r="FC23" s="110"/>
      <c r="FD23" s="110"/>
      <c r="FE23" s="110"/>
      <c r="FF23" s="110"/>
      <c r="FG23" s="110"/>
      <c r="FH23" s="110"/>
      <c r="FI23" s="110"/>
      <c r="FJ23" s="110"/>
      <c r="FK23" s="110"/>
      <c r="FL23" s="110"/>
      <c r="FM23" s="110"/>
      <c r="FN23" s="110"/>
      <c r="FO23" s="110"/>
      <c r="FP23" s="110"/>
      <c r="FQ23" s="110"/>
      <c r="FR23" s="110"/>
      <c r="FS23" s="110"/>
      <c r="FT23" s="110"/>
      <c r="FU23" s="110"/>
    </row>
    <row r="24" spans="1:177" ht="15" customHeight="1">
      <c r="A24" s="101"/>
      <c r="B24" s="56"/>
      <c r="C24" s="130" t="s">
        <v>29</v>
      </c>
      <c r="D24" s="131">
        <f>'Cental Budget'!F25+'Local Government_int'!D19</f>
        <v>21134666.539999999</v>
      </c>
      <c r="E24" s="132">
        <f t="shared" si="0"/>
        <v>0.42690259034075989</v>
      </c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35"/>
      <c r="BN24" s="135"/>
      <c r="BO24" s="110"/>
      <c r="BP24" s="110"/>
      <c r="BQ24" s="110"/>
      <c r="BR24" s="110"/>
      <c r="BS24" s="110"/>
      <c r="BT24" s="110"/>
      <c r="BU24" s="110"/>
      <c r="BV24" s="110"/>
      <c r="BW24" s="110"/>
      <c r="BX24" s="110"/>
      <c r="BY24" s="110"/>
      <c r="BZ24" s="110"/>
      <c r="CA24" s="110"/>
      <c r="CB24" s="110"/>
      <c r="CC24" s="110"/>
      <c r="CD24" s="110"/>
      <c r="CE24" s="110"/>
      <c r="CF24" s="110"/>
      <c r="CG24" s="110"/>
      <c r="CH24" s="110"/>
      <c r="CI24" s="110"/>
      <c r="CJ24" s="110"/>
      <c r="CK24" s="110"/>
      <c r="CL24" s="110"/>
      <c r="CM24" s="110"/>
      <c r="CN24" s="110"/>
      <c r="CO24" s="110"/>
      <c r="CP24" s="110"/>
      <c r="CQ24" s="110"/>
      <c r="CR24" s="110"/>
      <c r="CS24" s="110"/>
      <c r="CT24" s="110"/>
      <c r="CU24" s="110"/>
      <c r="CV24" s="110"/>
      <c r="CW24" s="110"/>
      <c r="CX24" s="110"/>
      <c r="CY24" s="110"/>
      <c r="CZ24" s="110"/>
      <c r="DA24" s="110"/>
      <c r="DB24" s="110"/>
      <c r="DC24" s="110"/>
      <c r="DD24" s="110"/>
      <c r="DE24" s="110"/>
      <c r="DF24" s="110"/>
      <c r="DG24" s="110"/>
      <c r="DH24" s="110"/>
      <c r="DI24" s="110"/>
      <c r="DJ24" s="110"/>
      <c r="DK24" s="110"/>
      <c r="DL24" s="110"/>
      <c r="DM24" s="110"/>
      <c r="DN24" s="110"/>
      <c r="DO24" s="110"/>
      <c r="DP24" s="110"/>
      <c r="DQ24" s="111"/>
      <c r="DR24" s="110"/>
      <c r="DS24" s="110"/>
      <c r="DT24" s="110"/>
      <c r="DU24" s="110"/>
      <c r="DV24" s="110"/>
      <c r="DW24" s="110"/>
      <c r="DX24" s="110"/>
      <c r="DY24" s="110"/>
      <c r="DZ24" s="110"/>
      <c r="EA24" s="110"/>
      <c r="EB24" s="110"/>
      <c r="EC24" s="110"/>
      <c r="ED24" s="110"/>
      <c r="EE24" s="110"/>
      <c r="EF24" s="110"/>
      <c r="EG24" s="110"/>
      <c r="EH24" s="110"/>
      <c r="EI24" s="110"/>
      <c r="EJ24" s="110"/>
      <c r="EK24" s="110"/>
      <c r="EL24" s="110"/>
      <c r="EM24" s="110"/>
      <c r="EN24" s="110"/>
      <c r="EO24" s="110"/>
      <c r="EP24" s="110"/>
      <c r="EQ24" s="110"/>
      <c r="ER24" s="110"/>
      <c r="ES24" s="110"/>
      <c r="ET24" s="110"/>
      <c r="EU24" s="110"/>
      <c r="EV24" s="110"/>
      <c r="EW24" s="110"/>
      <c r="EX24" s="110"/>
      <c r="EY24" s="110"/>
      <c r="EZ24" s="110"/>
      <c r="FA24" s="110"/>
      <c r="FB24" s="110"/>
      <c r="FC24" s="110"/>
      <c r="FD24" s="110"/>
      <c r="FE24" s="110"/>
      <c r="FF24" s="110"/>
      <c r="FG24" s="110"/>
      <c r="FH24" s="110"/>
      <c r="FI24" s="110"/>
      <c r="FJ24" s="110"/>
      <c r="FK24" s="110"/>
      <c r="FL24" s="110"/>
      <c r="FM24" s="110"/>
      <c r="FN24" s="110"/>
      <c r="FO24" s="110"/>
      <c r="FP24" s="110"/>
      <c r="FQ24" s="110"/>
      <c r="FR24" s="110"/>
      <c r="FS24" s="110"/>
      <c r="FT24" s="110"/>
      <c r="FU24" s="110"/>
    </row>
    <row r="25" spans="1:177" ht="15" customHeight="1">
      <c r="A25" s="56"/>
      <c r="B25" s="56"/>
      <c r="C25" s="130" t="s">
        <v>165</v>
      </c>
      <c r="D25" s="131">
        <f>'Cental Budget'!F30+'Local Government_int'!D20</f>
        <v>93428968</v>
      </c>
      <c r="E25" s="132">
        <f t="shared" si="0"/>
        <v>1.887187024057204</v>
      </c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110"/>
      <c r="CS25" s="110"/>
      <c r="CT25" s="110"/>
      <c r="CU25" s="110"/>
      <c r="CV25" s="110"/>
      <c r="CW25" s="110"/>
      <c r="CX25" s="110"/>
      <c r="CY25" s="110"/>
      <c r="CZ25" s="110"/>
      <c r="DA25" s="110"/>
      <c r="DB25" s="110"/>
      <c r="DC25" s="110"/>
      <c r="DD25" s="110"/>
      <c r="DE25" s="110"/>
      <c r="DF25" s="110"/>
      <c r="DG25" s="110"/>
      <c r="DH25" s="110"/>
      <c r="DI25" s="110"/>
      <c r="DJ25" s="110"/>
      <c r="DK25" s="110"/>
      <c r="DL25" s="110"/>
      <c r="DM25" s="110"/>
      <c r="DN25" s="110"/>
      <c r="DO25" s="110"/>
      <c r="DP25" s="110"/>
      <c r="DQ25" s="111"/>
      <c r="DR25" s="110"/>
      <c r="DS25" s="110"/>
      <c r="DT25" s="110"/>
      <c r="DU25" s="110"/>
      <c r="DV25" s="110"/>
      <c r="DW25" s="110"/>
      <c r="DX25" s="110"/>
      <c r="DY25" s="110"/>
      <c r="DZ25" s="110"/>
      <c r="EA25" s="110"/>
      <c r="EB25" s="110"/>
      <c r="EC25" s="110"/>
      <c r="ED25" s="110"/>
      <c r="EE25" s="110"/>
      <c r="EF25" s="110"/>
      <c r="EG25" s="110"/>
      <c r="EH25" s="110"/>
      <c r="EI25" s="110"/>
      <c r="EJ25" s="110"/>
      <c r="EK25" s="110"/>
      <c r="EL25" s="110"/>
      <c r="EM25" s="110"/>
      <c r="EN25" s="110"/>
      <c r="EO25" s="110"/>
      <c r="EP25" s="110"/>
      <c r="EQ25" s="110"/>
      <c r="ER25" s="110"/>
      <c r="ES25" s="110"/>
      <c r="ET25" s="110"/>
      <c r="EU25" s="110"/>
      <c r="EV25" s="110"/>
      <c r="EW25" s="110"/>
      <c r="EX25" s="110"/>
      <c r="EY25" s="110"/>
      <c r="EZ25" s="110"/>
      <c r="FA25" s="110"/>
      <c r="FB25" s="110"/>
      <c r="FC25" s="110"/>
      <c r="FD25" s="110"/>
      <c r="FE25" s="110"/>
      <c r="FF25" s="110"/>
      <c r="FG25" s="110"/>
      <c r="FH25" s="110"/>
      <c r="FI25" s="110"/>
      <c r="FJ25" s="110"/>
      <c r="FK25" s="110"/>
      <c r="FL25" s="110"/>
      <c r="FM25" s="110"/>
      <c r="FN25" s="110"/>
      <c r="FO25" s="110"/>
      <c r="FP25" s="110"/>
      <c r="FQ25" s="110"/>
      <c r="FR25" s="110"/>
      <c r="FS25" s="110"/>
      <c r="FT25" s="110"/>
      <c r="FU25" s="110"/>
    </row>
    <row r="26" spans="1:177" ht="15.75" customHeight="1">
      <c r="A26" s="56"/>
      <c r="B26" s="56"/>
      <c r="C26" s="130" t="s">
        <v>53</v>
      </c>
      <c r="D26" s="131">
        <f>'Cental Budget'!F37+'Local Government_int'!D21</f>
        <v>93731606.370000005</v>
      </c>
      <c r="E26" s="132">
        <f t="shared" si="0"/>
        <v>1.8933000660512658</v>
      </c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0"/>
      <c r="BW26" s="110"/>
      <c r="BX26" s="110"/>
      <c r="BY26" s="110"/>
      <c r="BZ26" s="110"/>
      <c r="CA26" s="110"/>
      <c r="CB26" s="110"/>
      <c r="CC26" s="110"/>
      <c r="CD26" s="110"/>
      <c r="CE26" s="110"/>
      <c r="CF26" s="110"/>
      <c r="CG26" s="110"/>
      <c r="CH26" s="110"/>
      <c r="CI26" s="110"/>
      <c r="CJ26" s="110"/>
      <c r="CK26" s="110"/>
      <c r="CL26" s="110"/>
      <c r="CM26" s="110"/>
      <c r="CN26" s="110"/>
      <c r="CO26" s="110"/>
      <c r="CP26" s="110"/>
      <c r="CQ26" s="110"/>
      <c r="CR26" s="110"/>
      <c r="CS26" s="110"/>
      <c r="CT26" s="110"/>
      <c r="CU26" s="110"/>
      <c r="CV26" s="110"/>
      <c r="CW26" s="110"/>
      <c r="CX26" s="110"/>
      <c r="CY26" s="110"/>
      <c r="CZ26" s="110"/>
      <c r="DA26" s="110"/>
      <c r="DB26" s="110"/>
      <c r="DC26" s="110"/>
      <c r="DD26" s="110"/>
      <c r="DE26" s="110"/>
      <c r="DF26" s="110"/>
      <c r="DG26" s="110"/>
      <c r="DH26" s="110"/>
      <c r="DI26" s="110"/>
      <c r="DJ26" s="110"/>
      <c r="DK26" s="110"/>
      <c r="DL26" s="110"/>
      <c r="DM26" s="110"/>
      <c r="DN26" s="110"/>
      <c r="DO26" s="110"/>
      <c r="DP26" s="110"/>
      <c r="DQ26" s="111"/>
      <c r="DR26" s="110"/>
      <c r="DS26" s="110"/>
      <c r="DT26" s="110"/>
      <c r="DU26" s="110"/>
      <c r="DV26" s="110"/>
      <c r="DW26" s="110"/>
      <c r="DX26" s="110"/>
      <c r="DY26" s="110"/>
      <c r="DZ26" s="110"/>
      <c r="EA26" s="110"/>
      <c r="EB26" s="110"/>
      <c r="EC26" s="110"/>
      <c r="ED26" s="110"/>
      <c r="EE26" s="110"/>
      <c r="EF26" s="110"/>
      <c r="EG26" s="110"/>
      <c r="EH26" s="110"/>
      <c r="EI26" s="110"/>
      <c r="EJ26" s="110"/>
      <c r="EK26" s="110"/>
      <c r="EL26" s="110"/>
      <c r="EM26" s="110"/>
      <c r="EN26" s="110"/>
      <c r="EO26" s="110"/>
      <c r="EP26" s="110"/>
      <c r="EQ26" s="110"/>
      <c r="ER26" s="110"/>
      <c r="ES26" s="110"/>
      <c r="ET26" s="110"/>
      <c r="EU26" s="110"/>
      <c r="EV26" s="110"/>
      <c r="EW26" s="110"/>
      <c r="EX26" s="110"/>
      <c r="EY26" s="110"/>
      <c r="EZ26" s="110"/>
      <c r="FA26" s="110"/>
      <c r="FB26" s="110"/>
      <c r="FC26" s="110"/>
      <c r="FD26" s="110"/>
      <c r="FE26" s="110"/>
      <c r="FF26" s="110"/>
      <c r="FG26" s="110"/>
      <c r="FH26" s="110"/>
      <c r="FI26" s="110"/>
      <c r="FJ26" s="110"/>
      <c r="FK26" s="110"/>
      <c r="FL26" s="110"/>
      <c r="FM26" s="110"/>
      <c r="FN26" s="110"/>
      <c r="FO26" s="110"/>
      <c r="FP26" s="110"/>
      <c r="FQ26" s="110"/>
      <c r="FR26" s="110"/>
      <c r="FS26" s="110"/>
      <c r="FT26" s="110"/>
      <c r="FU26" s="110"/>
    </row>
    <row r="27" spans="1:177">
      <c r="A27" s="56"/>
      <c r="B27" s="56"/>
      <c r="C27" s="130" t="s">
        <v>392</v>
      </c>
      <c r="D27" s="131">
        <f>'Cental Budget'!F42+'Local Government_int'!D22</f>
        <v>8269563.3100000005</v>
      </c>
      <c r="E27" s="132">
        <f t="shared" si="0"/>
        <v>0.16703826347789202</v>
      </c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0"/>
      <c r="BW27" s="110"/>
      <c r="BX27" s="110"/>
      <c r="BY27" s="110"/>
      <c r="BZ27" s="110"/>
      <c r="CA27" s="110"/>
      <c r="CB27" s="110"/>
      <c r="CC27" s="110"/>
      <c r="CD27" s="110"/>
      <c r="CE27" s="110"/>
      <c r="CF27" s="110"/>
      <c r="CG27" s="110"/>
      <c r="CH27" s="110"/>
      <c r="CI27" s="110"/>
      <c r="CJ27" s="110"/>
      <c r="CK27" s="110"/>
      <c r="CL27" s="110"/>
      <c r="CM27" s="110"/>
      <c r="CN27" s="110"/>
      <c r="CO27" s="110"/>
      <c r="CP27" s="110"/>
      <c r="CQ27" s="110"/>
      <c r="CR27" s="110"/>
      <c r="CS27" s="110"/>
      <c r="CT27" s="110"/>
      <c r="CU27" s="110"/>
      <c r="CV27" s="110"/>
      <c r="CW27" s="110"/>
      <c r="CX27" s="110"/>
      <c r="CY27" s="110"/>
      <c r="CZ27" s="110"/>
      <c r="DA27" s="110"/>
      <c r="DB27" s="110"/>
      <c r="DC27" s="110"/>
      <c r="DD27" s="110"/>
      <c r="DE27" s="110"/>
      <c r="DF27" s="110"/>
      <c r="DG27" s="110"/>
      <c r="DH27" s="110"/>
      <c r="DI27" s="110"/>
      <c r="DJ27" s="110"/>
      <c r="DK27" s="110"/>
      <c r="DL27" s="110"/>
      <c r="DM27" s="110"/>
      <c r="DN27" s="110"/>
      <c r="DO27" s="110"/>
      <c r="DP27" s="111"/>
      <c r="DQ27" s="110"/>
      <c r="DR27" s="110"/>
      <c r="DS27" s="110"/>
      <c r="DT27" s="110"/>
      <c r="DU27" s="110"/>
      <c r="DV27" s="110"/>
      <c r="DW27" s="110"/>
      <c r="DX27" s="110"/>
      <c r="DY27" s="110"/>
      <c r="DZ27" s="110"/>
      <c r="EA27" s="110"/>
      <c r="EB27" s="110"/>
      <c r="EC27" s="110"/>
      <c r="ED27" s="110"/>
      <c r="EE27" s="110"/>
      <c r="EF27" s="110"/>
      <c r="EG27" s="110"/>
      <c r="EH27" s="110"/>
      <c r="EI27" s="110"/>
      <c r="EJ27" s="110"/>
      <c r="EK27" s="110"/>
      <c r="EL27" s="110"/>
      <c r="EM27" s="110"/>
      <c r="EN27" s="110"/>
      <c r="EO27" s="110"/>
      <c r="EP27" s="110"/>
      <c r="EQ27" s="110"/>
      <c r="ER27" s="110"/>
      <c r="ES27" s="110"/>
      <c r="ET27" s="110"/>
      <c r="EU27" s="110"/>
      <c r="EV27" s="110"/>
      <c r="EW27" s="110"/>
      <c r="EX27" s="110"/>
      <c r="EY27" s="110"/>
      <c r="EZ27" s="110"/>
      <c r="FA27" s="110"/>
      <c r="FB27" s="110"/>
      <c r="FC27" s="110"/>
      <c r="FD27" s="110"/>
      <c r="FE27" s="110"/>
      <c r="FF27" s="110"/>
      <c r="FG27" s="110"/>
      <c r="FH27" s="110"/>
      <c r="FI27" s="110"/>
      <c r="FJ27" s="110"/>
      <c r="FK27" s="110"/>
      <c r="FL27" s="110"/>
      <c r="FM27" s="110"/>
      <c r="FN27" s="110"/>
      <c r="FO27" s="110"/>
      <c r="FP27" s="110"/>
      <c r="FQ27" s="110"/>
      <c r="FR27" s="110"/>
      <c r="FS27" s="110"/>
      <c r="FT27" s="110"/>
    </row>
    <row r="28" spans="1:177" ht="15" customHeight="1" thickBot="1">
      <c r="A28" s="56"/>
      <c r="B28" s="56"/>
      <c r="C28" s="136" t="s">
        <v>146</v>
      </c>
      <c r="D28" s="137">
        <f>'Cental Budget'!F43+'Local Government_int'!D23</f>
        <v>43032214.869999997</v>
      </c>
      <c r="E28" s="138">
        <f t="shared" si="0"/>
        <v>0.8692147548831477</v>
      </c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  <c r="DB28" s="110"/>
      <c r="DC28" s="110"/>
      <c r="DD28" s="110"/>
      <c r="DE28" s="110"/>
      <c r="DF28" s="110"/>
      <c r="DG28" s="110"/>
      <c r="DH28" s="110"/>
      <c r="DI28" s="110"/>
      <c r="DJ28" s="110"/>
      <c r="DK28" s="110"/>
      <c r="DL28" s="110"/>
      <c r="DM28" s="110"/>
      <c r="DN28" s="110"/>
      <c r="DO28" s="110"/>
      <c r="DP28" s="111"/>
      <c r="DQ28" s="110"/>
      <c r="DR28" s="110"/>
      <c r="DS28" s="110"/>
      <c r="DT28" s="110"/>
      <c r="DU28" s="110"/>
      <c r="DV28" s="110"/>
      <c r="DW28" s="110"/>
      <c r="DX28" s="110"/>
      <c r="DY28" s="110"/>
      <c r="DZ28" s="110"/>
      <c r="EA28" s="110"/>
      <c r="EB28" s="110"/>
      <c r="EC28" s="110"/>
      <c r="ED28" s="110"/>
      <c r="EE28" s="110"/>
      <c r="EF28" s="110"/>
      <c r="EG28" s="110"/>
      <c r="EH28" s="110"/>
      <c r="EI28" s="110"/>
      <c r="EJ28" s="110"/>
      <c r="EK28" s="110"/>
      <c r="EL28" s="110"/>
      <c r="EM28" s="110"/>
      <c r="EN28" s="110"/>
      <c r="EO28" s="110"/>
      <c r="EP28" s="110"/>
      <c r="EQ28" s="110"/>
      <c r="ER28" s="110"/>
      <c r="ES28" s="110"/>
      <c r="ET28" s="110"/>
      <c r="EU28" s="110"/>
      <c r="EV28" s="110"/>
      <c r="EW28" s="110"/>
      <c r="EX28" s="110"/>
      <c r="EY28" s="110"/>
      <c r="EZ28" s="110"/>
      <c r="FA28" s="110"/>
      <c r="FB28" s="110"/>
      <c r="FC28" s="110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10"/>
      <c r="FO28" s="110"/>
      <c r="FP28" s="110"/>
      <c r="FQ28" s="110"/>
      <c r="FR28" s="110"/>
      <c r="FS28" s="110"/>
      <c r="FT28" s="110"/>
    </row>
    <row r="29" spans="1:177" ht="15" customHeight="1" thickTop="1" thickBot="1">
      <c r="A29" s="56"/>
      <c r="B29" s="56"/>
      <c r="C29" s="139" t="s">
        <v>278</v>
      </c>
      <c r="D29" s="116">
        <f>D31+D41+D42+D43+SUM(D46:D48)+D50</f>
        <v>2248195731.5200005</v>
      </c>
      <c r="E29" s="117">
        <f t="shared" ref="E29:E63" si="1">+D29/D$6*100</f>
        <v>45.411673733411448</v>
      </c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110"/>
      <c r="BX29" s="110"/>
      <c r="BY29" s="110"/>
      <c r="BZ29" s="110"/>
      <c r="CA29" s="110"/>
      <c r="CB29" s="110"/>
      <c r="CC29" s="110"/>
      <c r="CD29" s="110"/>
      <c r="CE29" s="110"/>
      <c r="CF29" s="110"/>
      <c r="CG29" s="110"/>
      <c r="CH29" s="110"/>
      <c r="CI29" s="110"/>
      <c r="CJ29" s="110"/>
      <c r="CK29" s="110"/>
      <c r="CL29" s="110"/>
      <c r="CM29" s="110"/>
      <c r="CN29" s="110"/>
      <c r="CO29" s="110"/>
      <c r="CP29" s="110"/>
      <c r="CQ29" s="110"/>
      <c r="CR29" s="110"/>
      <c r="CS29" s="110"/>
      <c r="CT29" s="110"/>
      <c r="CU29" s="110"/>
      <c r="CV29" s="110"/>
      <c r="CW29" s="110"/>
      <c r="CX29" s="110"/>
      <c r="CY29" s="110"/>
      <c r="CZ29" s="110"/>
      <c r="DA29" s="110"/>
      <c r="DB29" s="110"/>
      <c r="DC29" s="110"/>
      <c r="DD29" s="110"/>
      <c r="DE29" s="110"/>
      <c r="DF29" s="110"/>
      <c r="DG29" s="110"/>
      <c r="DH29" s="110"/>
      <c r="DI29" s="110"/>
      <c r="DJ29" s="110"/>
      <c r="DK29" s="110"/>
      <c r="DL29" s="110"/>
      <c r="DM29" s="110"/>
      <c r="DN29" s="110"/>
      <c r="DO29" s="110"/>
      <c r="DP29" s="111"/>
      <c r="DQ29" s="110"/>
      <c r="DR29" s="110"/>
      <c r="DS29" s="110"/>
      <c r="DT29" s="110"/>
      <c r="DU29" s="110"/>
      <c r="DV29" s="110"/>
      <c r="DW29" s="110"/>
      <c r="DX29" s="110"/>
      <c r="DY29" s="110"/>
      <c r="DZ29" s="110"/>
      <c r="EA29" s="110"/>
      <c r="EB29" s="110"/>
      <c r="EC29" s="110"/>
      <c r="ED29" s="110"/>
      <c r="EE29" s="110"/>
      <c r="EF29" s="110"/>
      <c r="EG29" s="110"/>
      <c r="EH29" s="110"/>
      <c r="EI29" s="110"/>
      <c r="EJ29" s="110"/>
      <c r="EK29" s="110"/>
      <c r="EL29" s="110"/>
      <c r="EM29" s="110"/>
      <c r="EN29" s="110"/>
      <c r="EO29" s="110"/>
      <c r="EP29" s="110"/>
      <c r="EQ29" s="110"/>
      <c r="ER29" s="110"/>
      <c r="ES29" s="110"/>
      <c r="ET29" s="110"/>
      <c r="EU29" s="110"/>
      <c r="EV29" s="110"/>
      <c r="EW29" s="110"/>
      <c r="EX29" s="110"/>
      <c r="EY29" s="110"/>
      <c r="EZ29" s="110"/>
      <c r="FA29" s="110"/>
      <c r="FB29" s="110"/>
      <c r="FC29" s="110"/>
      <c r="FD29" s="110"/>
      <c r="FE29" s="110"/>
      <c r="FF29" s="110"/>
      <c r="FG29" s="110"/>
      <c r="FH29" s="110"/>
      <c r="FI29" s="110"/>
      <c r="FJ29" s="110"/>
      <c r="FK29" s="110"/>
      <c r="FL29" s="110"/>
      <c r="FM29" s="110"/>
      <c r="FN29" s="110"/>
      <c r="FO29" s="110"/>
      <c r="FP29" s="110"/>
      <c r="FQ29" s="110"/>
      <c r="FR29" s="110"/>
      <c r="FS29" s="110"/>
      <c r="FT29" s="110"/>
    </row>
    <row r="30" spans="1:177" ht="15" customHeight="1" thickTop="1" thickBot="1">
      <c r="A30" s="56"/>
      <c r="B30" s="56"/>
      <c r="C30" s="139" t="s">
        <v>279</v>
      </c>
      <c r="D30" s="116">
        <f>D29-D43</f>
        <v>1909400818.1600003</v>
      </c>
      <c r="E30" s="117">
        <f t="shared" si="1"/>
        <v>38.56829979922032</v>
      </c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1"/>
      <c r="DQ30" s="110"/>
      <c r="DR30" s="14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</row>
    <row r="31" spans="1:177" ht="15" customHeight="1" thickTop="1">
      <c r="A31" s="56"/>
      <c r="B31" s="56"/>
      <c r="C31" s="141" t="s">
        <v>336</v>
      </c>
      <c r="D31" s="120">
        <f>D32+SUM(D33:D40)</f>
        <v>986955185.88999999</v>
      </c>
      <c r="E31" s="121">
        <f t="shared" si="1"/>
        <v>19.935669418264084</v>
      </c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1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</row>
    <row r="32" spans="1:177" s="145" customFormat="1" ht="15" customHeight="1">
      <c r="A32" s="56"/>
      <c r="B32" s="56"/>
      <c r="C32" s="142" t="s">
        <v>64</v>
      </c>
      <c r="D32" s="143">
        <f>'Cental Budget'!F47+'Local Government_int'!D27</f>
        <v>524549447.99000001</v>
      </c>
      <c r="E32" s="144">
        <f t="shared" si="1"/>
        <v>10.59546019734583</v>
      </c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/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/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110"/>
      <c r="DM32" s="110"/>
      <c r="DN32" s="110"/>
      <c r="DO32" s="110"/>
      <c r="DP32" s="110"/>
      <c r="DQ32" s="111"/>
      <c r="DR32" s="110"/>
      <c r="DS32" s="110"/>
      <c r="DT32" s="110"/>
      <c r="DU32" s="110"/>
      <c r="DV32" s="110"/>
      <c r="DW32" s="110"/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110"/>
      <c r="EK32" s="110"/>
      <c r="EL32" s="110"/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/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</row>
    <row r="33" spans="1:177" ht="15" customHeight="1">
      <c r="A33" s="56"/>
      <c r="B33" s="56"/>
      <c r="C33" s="146" t="s">
        <v>75</v>
      </c>
      <c r="D33" s="131">
        <f>'Cental Budget'!F48+'Local Government_int'!D28</f>
        <v>19504842.02</v>
      </c>
      <c r="E33" s="132">
        <f t="shared" si="1"/>
        <v>0.393981497969984</v>
      </c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10"/>
      <c r="BW33" s="110"/>
      <c r="BX33" s="110"/>
      <c r="BY33" s="110"/>
      <c r="BZ33" s="110"/>
      <c r="CA33" s="110"/>
      <c r="CB33" s="110"/>
      <c r="CC33" s="110"/>
      <c r="CD33" s="110"/>
      <c r="CE33" s="110"/>
      <c r="CF33" s="110"/>
      <c r="CG33" s="110"/>
      <c r="CH33" s="110"/>
      <c r="CI33" s="110"/>
      <c r="CJ33" s="110"/>
      <c r="CK33" s="110"/>
      <c r="CL33" s="110"/>
      <c r="CM33" s="110"/>
      <c r="CN33" s="110"/>
      <c r="CO33" s="110"/>
      <c r="CP33" s="110"/>
      <c r="CQ33" s="110"/>
      <c r="CR33" s="110"/>
      <c r="CS33" s="110"/>
      <c r="CT33" s="110"/>
      <c r="CU33" s="110"/>
      <c r="CV33" s="110"/>
      <c r="CW33" s="110"/>
      <c r="CX33" s="110"/>
      <c r="CY33" s="110"/>
      <c r="CZ33" s="110"/>
      <c r="DA33" s="110"/>
      <c r="DB33" s="110"/>
      <c r="DC33" s="110"/>
      <c r="DD33" s="110"/>
      <c r="DE33" s="110"/>
      <c r="DF33" s="110"/>
      <c r="DG33" s="110"/>
      <c r="DH33" s="110"/>
      <c r="DI33" s="110"/>
      <c r="DJ33" s="110"/>
      <c r="DK33" s="110"/>
      <c r="DL33" s="110"/>
      <c r="DM33" s="110"/>
      <c r="DN33" s="110"/>
      <c r="DO33" s="110"/>
      <c r="DP33" s="110"/>
      <c r="DQ33" s="111"/>
      <c r="DR33" s="110"/>
      <c r="DS33" s="110"/>
      <c r="DT33" s="110"/>
      <c r="DU33" s="110"/>
      <c r="DV33" s="110"/>
      <c r="DW33" s="110"/>
      <c r="DX33" s="110"/>
      <c r="DY33" s="110"/>
      <c r="DZ33" s="110"/>
      <c r="EA33" s="110"/>
      <c r="EB33" s="110"/>
      <c r="EC33" s="110"/>
      <c r="ED33" s="110"/>
      <c r="EE33" s="110"/>
      <c r="EF33" s="110"/>
      <c r="EG33" s="110"/>
      <c r="EH33" s="110"/>
      <c r="EI33" s="110"/>
      <c r="EJ33" s="110"/>
      <c r="EK33" s="110"/>
      <c r="EL33" s="110"/>
      <c r="EM33" s="110"/>
      <c r="EN33" s="110"/>
      <c r="EO33" s="110"/>
      <c r="EP33" s="110"/>
      <c r="EQ33" s="110"/>
      <c r="ER33" s="110"/>
      <c r="ES33" s="110"/>
      <c r="ET33" s="110"/>
      <c r="EU33" s="110"/>
      <c r="EV33" s="110"/>
      <c r="EW33" s="110"/>
      <c r="EX33" s="110"/>
      <c r="EY33" s="110"/>
      <c r="EZ33" s="110"/>
      <c r="FA33" s="110"/>
      <c r="FB33" s="110"/>
      <c r="FC33" s="110"/>
      <c r="FD33" s="110"/>
      <c r="FE33" s="110"/>
      <c r="FF33" s="110"/>
      <c r="FG33" s="110"/>
      <c r="FH33" s="110"/>
      <c r="FI33" s="110"/>
      <c r="FJ33" s="110"/>
      <c r="FK33" s="110"/>
      <c r="FL33" s="110"/>
      <c r="FM33" s="110"/>
      <c r="FN33" s="110"/>
      <c r="FO33" s="110"/>
      <c r="FP33" s="110"/>
      <c r="FQ33" s="110"/>
      <c r="FR33" s="110"/>
      <c r="FS33" s="110"/>
      <c r="FT33" s="110"/>
      <c r="FU33" s="110"/>
    </row>
    <row r="34" spans="1:177" ht="15" customHeight="1">
      <c r="A34" s="56"/>
      <c r="B34" s="56"/>
      <c r="C34" s="146" t="s">
        <v>77</v>
      </c>
      <c r="D34" s="131">
        <f>'Cental Budget'!F49+'Local Government_int'!D29</f>
        <v>119845158.66999999</v>
      </c>
      <c r="E34" s="132">
        <f t="shared" si="1"/>
        <v>2.4207719851738134</v>
      </c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0"/>
      <c r="BR34" s="110"/>
      <c r="BS34" s="110"/>
      <c r="BT34" s="110"/>
      <c r="BU34" s="110"/>
      <c r="BV34" s="110"/>
      <c r="BW34" s="110"/>
      <c r="BX34" s="110"/>
      <c r="BY34" s="110"/>
      <c r="BZ34" s="110"/>
      <c r="CA34" s="110"/>
      <c r="CB34" s="110"/>
      <c r="CC34" s="110"/>
      <c r="CD34" s="110"/>
      <c r="CE34" s="110"/>
      <c r="CF34" s="110"/>
      <c r="CG34" s="110"/>
      <c r="CH34" s="110"/>
      <c r="CI34" s="110"/>
      <c r="CJ34" s="110"/>
      <c r="CK34" s="110"/>
      <c r="CL34" s="110"/>
      <c r="CM34" s="110"/>
      <c r="CN34" s="110"/>
      <c r="CO34" s="110"/>
      <c r="CP34" s="110"/>
      <c r="CQ34" s="110"/>
      <c r="CR34" s="110"/>
      <c r="CS34" s="110"/>
      <c r="CT34" s="110"/>
      <c r="CU34" s="110"/>
      <c r="CV34" s="110"/>
      <c r="CW34" s="110"/>
      <c r="CX34" s="110"/>
      <c r="CY34" s="110"/>
      <c r="CZ34" s="110"/>
      <c r="DA34" s="110"/>
      <c r="DB34" s="110"/>
      <c r="DC34" s="110"/>
      <c r="DD34" s="110"/>
      <c r="DE34" s="110"/>
      <c r="DF34" s="110"/>
      <c r="DG34" s="110"/>
      <c r="DH34" s="110"/>
      <c r="DI34" s="110"/>
      <c r="DJ34" s="110"/>
      <c r="DK34" s="110"/>
      <c r="DL34" s="110"/>
      <c r="DM34" s="110"/>
      <c r="DN34" s="110"/>
      <c r="DO34" s="110"/>
      <c r="DP34" s="110"/>
      <c r="DQ34" s="111"/>
      <c r="DR34" s="110"/>
      <c r="DS34" s="110"/>
      <c r="DT34" s="110"/>
      <c r="DU34" s="110"/>
      <c r="DV34" s="110"/>
      <c r="DW34" s="110"/>
      <c r="DX34" s="110"/>
      <c r="DY34" s="110"/>
      <c r="DZ34" s="110"/>
      <c r="EA34" s="110"/>
      <c r="EB34" s="110"/>
      <c r="EC34" s="110"/>
      <c r="ED34" s="110"/>
      <c r="EE34" s="110"/>
      <c r="EF34" s="110"/>
      <c r="EG34" s="110"/>
      <c r="EH34" s="110"/>
      <c r="EI34" s="110"/>
      <c r="EJ34" s="110"/>
      <c r="EK34" s="110"/>
      <c r="EL34" s="110"/>
      <c r="EM34" s="110"/>
      <c r="EN34" s="110"/>
      <c r="EO34" s="110"/>
      <c r="EP34" s="110"/>
      <c r="EQ34" s="110"/>
      <c r="ER34" s="110"/>
      <c r="ES34" s="110"/>
      <c r="ET34" s="110"/>
      <c r="EU34" s="110"/>
      <c r="EV34" s="110"/>
      <c r="EW34" s="110"/>
      <c r="EX34" s="110"/>
      <c r="EY34" s="110"/>
      <c r="EZ34" s="110"/>
      <c r="FA34" s="110"/>
      <c r="FB34" s="110"/>
      <c r="FC34" s="110"/>
      <c r="FD34" s="110"/>
      <c r="FE34" s="110"/>
      <c r="FF34" s="110"/>
      <c r="FG34" s="110"/>
      <c r="FH34" s="110"/>
      <c r="FI34" s="110"/>
      <c r="FJ34" s="110"/>
      <c r="FK34" s="110"/>
      <c r="FL34" s="110"/>
      <c r="FM34" s="110"/>
      <c r="FN34" s="110"/>
      <c r="FO34" s="110"/>
      <c r="FP34" s="110"/>
      <c r="FQ34" s="110"/>
      <c r="FR34" s="110"/>
      <c r="FS34" s="110"/>
      <c r="FT34" s="110"/>
      <c r="FU34" s="110"/>
    </row>
    <row r="35" spans="1:177" ht="15" customHeight="1">
      <c r="A35" s="56"/>
      <c r="B35" s="56"/>
      <c r="C35" s="146" t="s">
        <v>268</v>
      </c>
      <c r="D35" s="131">
        <f>'Cental Budget'!F50+'Local Government_int'!D30</f>
        <v>28483637.990000002</v>
      </c>
      <c r="E35" s="132">
        <f t="shared" si="1"/>
        <v>0.57534566808734122</v>
      </c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22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  <c r="DB35" s="110"/>
      <c r="DC35" s="110"/>
      <c r="DD35" s="110"/>
      <c r="DE35" s="110"/>
      <c r="DF35" s="110"/>
      <c r="DG35" s="110"/>
      <c r="DH35" s="110"/>
      <c r="DI35" s="110"/>
      <c r="DJ35" s="110"/>
      <c r="DK35" s="110"/>
      <c r="DL35" s="110"/>
      <c r="DM35" s="110"/>
      <c r="DN35" s="110"/>
      <c r="DO35" s="110"/>
      <c r="DP35" s="110"/>
      <c r="DQ35" s="111"/>
      <c r="DR35" s="110"/>
      <c r="DS35" s="110"/>
      <c r="DT35" s="110"/>
      <c r="DU35" s="110"/>
      <c r="DV35" s="110"/>
      <c r="DW35" s="110"/>
      <c r="DX35" s="110"/>
      <c r="DY35" s="110"/>
      <c r="DZ35" s="110"/>
      <c r="EA35" s="110"/>
      <c r="EB35" s="110"/>
      <c r="EC35" s="110"/>
      <c r="ED35" s="110"/>
      <c r="EE35" s="110"/>
      <c r="EF35" s="110"/>
      <c r="EG35" s="110"/>
      <c r="EH35" s="110"/>
      <c r="EI35" s="110"/>
      <c r="EJ35" s="110"/>
      <c r="EK35" s="110"/>
      <c r="EL35" s="110"/>
      <c r="EM35" s="110"/>
      <c r="EN35" s="110"/>
      <c r="EO35" s="110"/>
      <c r="EP35" s="110"/>
      <c r="EQ35" s="110"/>
      <c r="ER35" s="110"/>
      <c r="ES35" s="110"/>
      <c r="ET35" s="110"/>
      <c r="EU35" s="110"/>
      <c r="EV35" s="110"/>
      <c r="EW35" s="110"/>
      <c r="EX35" s="110"/>
      <c r="EY35" s="110"/>
      <c r="EZ35" s="110"/>
      <c r="FA35" s="110"/>
      <c r="FB35" s="110"/>
      <c r="FC35" s="110"/>
      <c r="FD35" s="110"/>
      <c r="FE35" s="110"/>
      <c r="FF35" s="110"/>
      <c r="FG35" s="110"/>
      <c r="FH35" s="110"/>
      <c r="FI35" s="110"/>
      <c r="FJ35" s="110"/>
      <c r="FK35" s="110"/>
      <c r="FL35" s="110"/>
      <c r="FM35" s="110"/>
      <c r="FN35" s="110"/>
      <c r="FO35" s="110"/>
      <c r="FP35" s="110"/>
      <c r="FQ35" s="110"/>
      <c r="FR35" s="110"/>
      <c r="FS35" s="110"/>
      <c r="FT35" s="110"/>
      <c r="FU35" s="110"/>
    </row>
    <row r="36" spans="1:177" ht="15" customHeight="1">
      <c r="A36" s="56"/>
      <c r="B36" s="56"/>
      <c r="C36" s="146" t="s">
        <v>80</v>
      </c>
      <c r="D36" s="131">
        <f>'Cental Budget'!F51+'Local Government_int'!D31</f>
        <v>109562100.38</v>
      </c>
      <c r="E36" s="132">
        <f t="shared" si="1"/>
        <v>2.2130628068757954</v>
      </c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  <c r="CE36" s="110"/>
      <c r="CF36" s="110"/>
      <c r="CG36" s="110"/>
      <c r="CH36" s="110"/>
      <c r="CI36" s="110"/>
      <c r="CJ36" s="110"/>
      <c r="CK36" s="110"/>
      <c r="CL36" s="110"/>
      <c r="CM36" s="110"/>
      <c r="CN36" s="110"/>
      <c r="CO36" s="110"/>
      <c r="CP36" s="110"/>
      <c r="CQ36" s="110"/>
      <c r="CR36" s="110"/>
      <c r="CS36" s="110"/>
      <c r="CT36" s="110"/>
      <c r="CU36" s="110"/>
      <c r="CV36" s="110"/>
      <c r="CW36" s="110"/>
      <c r="CX36" s="110"/>
      <c r="CY36" s="110"/>
      <c r="CZ36" s="110"/>
      <c r="DA36" s="110"/>
      <c r="DB36" s="110"/>
      <c r="DC36" s="110"/>
      <c r="DD36" s="110"/>
      <c r="DE36" s="110"/>
      <c r="DF36" s="110"/>
      <c r="DG36" s="110"/>
      <c r="DH36" s="110"/>
      <c r="DI36" s="110"/>
      <c r="DJ36" s="110"/>
      <c r="DK36" s="110"/>
      <c r="DL36" s="110"/>
      <c r="DM36" s="110"/>
      <c r="DN36" s="110"/>
      <c r="DO36" s="110"/>
      <c r="DP36" s="110"/>
      <c r="DQ36" s="111"/>
      <c r="DR36" s="110"/>
      <c r="DS36" s="110"/>
      <c r="DT36" s="110"/>
      <c r="DU36" s="110"/>
      <c r="DV36" s="110"/>
      <c r="DW36" s="110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110"/>
      <c r="EK36" s="110"/>
      <c r="EL36" s="110"/>
      <c r="EM36" s="110"/>
      <c r="EN36" s="110"/>
      <c r="EO36" s="110"/>
      <c r="EP36" s="110"/>
      <c r="EQ36" s="110"/>
      <c r="ER36" s="110"/>
      <c r="ES36" s="110"/>
      <c r="ET36" s="110"/>
      <c r="EU36" s="110"/>
      <c r="EV36" s="110"/>
      <c r="EW36" s="110"/>
      <c r="EX36" s="110"/>
      <c r="EY36" s="110"/>
      <c r="EZ36" s="110"/>
      <c r="FA36" s="110"/>
      <c r="FB36" s="110"/>
      <c r="FC36" s="110"/>
      <c r="FD36" s="110"/>
      <c r="FE36" s="110"/>
      <c r="FF36" s="110"/>
      <c r="FG36" s="110"/>
      <c r="FH36" s="110"/>
      <c r="FI36" s="110"/>
      <c r="FJ36" s="110"/>
      <c r="FK36" s="110"/>
      <c r="FL36" s="110"/>
      <c r="FM36" s="110"/>
      <c r="FN36" s="110"/>
      <c r="FO36" s="110"/>
      <c r="FP36" s="110"/>
      <c r="FQ36" s="110"/>
      <c r="FR36" s="110"/>
      <c r="FS36" s="110"/>
      <c r="FT36" s="110"/>
      <c r="FU36" s="110"/>
    </row>
    <row r="37" spans="1:177" ht="15" customHeight="1">
      <c r="A37" s="56"/>
      <c r="B37" s="56"/>
      <c r="C37" s="146" t="s">
        <v>82</v>
      </c>
      <c r="D37" s="131">
        <f>'Cental Budget'!F52+'Local Government_int'!D32</f>
        <v>11636176.59</v>
      </c>
      <c r="E37" s="132">
        <f t="shared" si="1"/>
        <v>0.23504103641909224</v>
      </c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47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  <c r="CN37" s="110"/>
      <c r="CO37" s="110"/>
      <c r="CP37" s="110"/>
      <c r="CQ37" s="110"/>
      <c r="CR37" s="110"/>
      <c r="CS37" s="110"/>
      <c r="CT37" s="110"/>
      <c r="CU37" s="110"/>
      <c r="CV37" s="110"/>
      <c r="CW37" s="110"/>
      <c r="CX37" s="110"/>
      <c r="CY37" s="110"/>
      <c r="CZ37" s="110"/>
      <c r="DA37" s="110"/>
      <c r="DB37" s="110"/>
      <c r="DC37" s="110"/>
      <c r="DD37" s="110"/>
      <c r="DE37" s="110"/>
      <c r="DF37" s="110"/>
      <c r="DG37" s="110"/>
      <c r="DH37" s="110"/>
      <c r="DI37" s="110"/>
      <c r="DJ37" s="110"/>
      <c r="DK37" s="110"/>
      <c r="DL37" s="110"/>
      <c r="DM37" s="110"/>
      <c r="DN37" s="110"/>
      <c r="DO37" s="110"/>
      <c r="DP37" s="110"/>
      <c r="DQ37" s="111"/>
      <c r="DR37" s="110"/>
      <c r="DS37" s="110"/>
      <c r="DT37" s="110"/>
      <c r="DU37" s="110"/>
      <c r="DV37" s="110"/>
      <c r="DW37" s="110"/>
      <c r="DX37" s="110"/>
      <c r="DY37" s="110"/>
      <c r="DZ37" s="110"/>
      <c r="EA37" s="110"/>
      <c r="EB37" s="110"/>
      <c r="EC37" s="110"/>
      <c r="ED37" s="110"/>
      <c r="EE37" s="110"/>
      <c r="EF37" s="110"/>
      <c r="EG37" s="110"/>
      <c r="EH37" s="110"/>
      <c r="EI37" s="110"/>
      <c r="EJ37" s="110"/>
      <c r="EK37" s="110"/>
      <c r="EL37" s="110"/>
      <c r="EM37" s="110"/>
      <c r="EN37" s="110"/>
      <c r="EO37" s="110"/>
      <c r="EP37" s="110"/>
      <c r="EQ37" s="110"/>
      <c r="ER37" s="110"/>
      <c r="ES37" s="110"/>
      <c r="ET37" s="110"/>
      <c r="EU37" s="110"/>
      <c r="EV37" s="110"/>
      <c r="EW37" s="110"/>
      <c r="EX37" s="110"/>
      <c r="EY37" s="110"/>
      <c r="EZ37" s="110"/>
      <c r="FA37" s="110"/>
      <c r="FB37" s="110"/>
      <c r="FC37" s="110"/>
      <c r="FD37" s="110"/>
      <c r="FE37" s="110"/>
      <c r="FF37" s="110"/>
      <c r="FG37" s="110"/>
      <c r="FH37" s="110"/>
      <c r="FI37" s="110"/>
      <c r="FJ37" s="110"/>
      <c r="FK37" s="110"/>
      <c r="FL37" s="110"/>
      <c r="FM37" s="110"/>
      <c r="FN37" s="110"/>
      <c r="FO37" s="110"/>
      <c r="FP37" s="110"/>
      <c r="FQ37" s="110"/>
      <c r="FR37" s="110"/>
      <c r="FS37" s="110"/>
      <c r="FT37" s="110"/>
      <c r="FU37" s="110"/>
    </row>
    <row r="38" spans="1:177" ht="15" customHeight="1">
      <c r="A38" s="56"/>
      <c r="B38" s="56"/>
      <c r="C38" s="146" t="s">
        <v>84</v>
      </c>
      <c r="D38" s="131">
        <f>'Cental Budget'!F53+'Local Government_int'!D33</f>
        <v>36349261.880000003</v>
      </c>
      <c r="E38" s="132">
        <f t="shared" si="1"/>
        <v>0.73422469307370686</v>
      </c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0"/>
      <c r="BQ38" s="110"/>
      <c r="BR38" s="110"/>
      <c r="BS38" s="110"/>
      <c r="BT38" s="110"/>
      <c r="BU38" s="110"/>
      <c r="BV38" s="110"/>
      <c r="BW38" s="110"/>
      <c r="BX38" s="110"/>
      <c r="BY38" s="110"/>
      <c r="BZ38" s="110"/>
      <c r="CA38" s="110"/>
      <c r="CB38" s="110"/>
      <c r="CC38" s="110"/>
      <c r="CD38" s="110"/>
      <c r="CE38" s="110"/>
      <c r="CF38" s="110"/>
      <c r="CG38" s="110"/>
      <c r="CH38" s="110"/>
      <c r="CI38" s="110"/>
      <c r="CJ38" s="110"/>
      <c r="CK38" s="110"/>
      <c r="CL38" s="110"/>
      <c r="CM38" s="110"/>
      <c r="CN38" s="110"/>
      <c r="CO38" s="110"/>
      <c r="CP38" s="110"/>
      <c r="CQ38" s="110"/>
      <c r="CR38" s="110"/>
      <c r="CS38" s="110"/>
      <c r="CT38" s="110"/>
      <c r="CU38" s="110"/>
      <c r="CV38" s="110"/>
      <c r="CW38" s="110"/>
      <c r="CX38" s="110"/>
      <c r="CY38" s="110"/>
      <c r="CZ38" s="110"/>
      <c r="DA38" s="110"/>
      <c r="DB38" s="110"/>
      <c r="DC38" s="110"/>
      <c r="DD38" s="110"/>
      <c r="DE38" s="110"/>
      <c r="DF38" s="110"/>
      <c r="DG38" s="110"/>
      <c r="DH38" s="110"/>
      <c r="DI38" s="110"/>
      <c r="DJ38" s="110"/>
      <c r="DK38" s="110"/>
      <c r="DL38" s="110"/>
      <c r="DM38" s="110"/>
      <c r="DN38" s="110"/>
      <c r="DO38" s="110"/>
      <c r="DP38" s="110"/>
      <c r="DQ38" s="111"/>
      <c r="DR38" s="110"/>
      <c r="DS38" s="110"/>
      <c r="DT38" s="110"/>
      <c r="DU38" s="110"/>
      <c r="DV38" s="110"/>
      <c r="DW38" s="110"/>
      <c r="DX38" s="110"/>
      <c r="DY38" s="110"/>
      <c r="DZ38" s="110"/>
      <c r="EA38" s="110"/>
      <c r="EB38" s="110"/>
      <c r="EC38" s="110"/>
      <c r="ED38" s="110"/>
      <c r="EE38" s="110"/>
      <c r="EF38" s="110"/>
      <c r="EG38" s="110"/>
      <c r="EH38" s="110"/>
      <c r="EI38" s="110"/>
      <c r="EJ38" s="110"/>
      <c r="EK38" s="110"/>
      <c r="EL38" s="110"/>
      <c r="EM38" s="110"/>
      <c r="EN38" s="110"/>
      <c r="EO38" s="110"/>
      <c r="EP38" s="110"/>
      <c r="EQ38" s="110"/>
      <c r="ER38" s="110"/>
      <c r="ES38" s="110"/>
      <c r="ET38" s="110"/>
      <c r="EU38" s="110"/>
      <c r="EV38" s="110"/>
      <c r="EW38" s="110"/>
      <c r="EX38" s="110"/>
      <c r="EY38" s="110"/>
      <c r="EZ38" s="110"/>
      <c r="FA38" s="110"/>
      <c r="FB38" s="110"/>
      <c r="FC38" s="110"/>
      <c r="FD38" s="110"/>
      <c r="FE38" s="110"/>
      <c r="FF38" s="110"/>
      <c r="FG38" s="110"/>
      <c r="FH38" s="110"/>
      <c r="FI38" s="110"/>
      <c r="FJ38" s="110"/>
      <c r="FK38" s="110"/>
      <c r="FL38" s="110"/>
      <c r="FM38" s="110"/>
      <c r="FN38" s="110"/>
      <c r="FO38" s="110"/>
      <c r="FP38" s="110"/>
      <c r="FQ38" s="110"/>
      <c r="FR38" s="110"/>
      <c r="FS38" s="110"/>
      <c r="FT38" s="110"/>
      <c r="FU38" s="110"/>
    </row>
    <row r="39" spans="1:177" ht="16.5" customHeight="1">
      <c r="A39" s="56"/>
      <c r="B39" s="56"/>
      <c r="C39" s="146" t="s">
        <v>337</v>
      </c>
      <c r="D39" s="131">
        <f>'Cental Budget'!F54+'Local Government_int'!D34</f>
        <v>44933743.710000008</v>
      </c>
      <c r="E39" s="132">
        <f t="shared" si="1"/>
        <v>0.90762404730644164</v>
      </c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110"/>
      <c r="BK39" s="110"/>
      <c r="BL39" s="110"/>
      <c r="BM39" s="110"/>
      <c r="BN39" s="110"/>
      <c r="BO39" s="110"/>
      <c r="BP39" s="110"/>
      <c r="BQ39" s="110"/>
      <c r="BR39" s="110"/>
      <c r="BS39" s="110"/>
      <c r="BT39" s="110"/>
      <c r="BU39" s="110"/>
      <c r="BV39" s="110"/>
      <c r="BW39" s="110"/>
      <c r="BX39" s="110"/>
      <c r="BY39" s="110"/>
      <c r="BZ39" s="110"/>
      <c r="CA39" s="110"/>
      <c r="CB39" s="110"/>
      <c r="CC39" s="110"/>
      <c r="CD39" s="110"/>
      <c r="CE39" s="110"/>
      <c r="CF39" s="110"/>
      <c r="CG39" s="110"/>
      <c r="CH39" s="110"/>
      <c r="CI39" s="110"/>
      <c r="CJ39" s="110"/>
      <c r="CK39" s="110"/>
      <c r="CL39" s="110"/>
      <c r="CM39" s="110"/>
      <c r="CN39" s="110"/>
      <c r="CO39" s="110"/>
      <c r="CP39" s="110"/>
      <c r="CQ39" s="110"/>
      <c r="CR39" s="110"/>
      <c r="CS39" s="110"/>
      <c r="CT39" s="110"/>
      <c r="CU39" s="110"/>
      <c r="CV39" s="110"/>
      <c r="CW39" s="110"/>
      <c r="CX39" s="110"/>
      <c r="CY39" s="110"/>
      <c r="CZ39" s="110"/>
      <c r="DA39" s="110"/>
      <c r="DB39" s="110"/>
      <c r="DC39" s="110"/>
      <c r="DD39" s="110"/>
      <c r="DE39" s="110"/>
      <c r="DF39" s="110"/>
      <c r="DG39" s="110"/>
      <c r="DH39" s="110"/>
      <c r="DI39" s="110"/>
      <c r="DJ39" s="110"/>
      <c r="DK39" s="110"/>
      <c r="DL39" s="110"/>
      <c r="DM39" s="110"/>
      <c r="DN39" s="110"/>
      <c r="DO39" s="110"/>
      <c r="DP39" s="110"/>
      <c r="DQ39" s="111"/>
      <c r="DR39" s="110"/>
      <c r="DS39" s="127"/>
      <c r="DT39" s="110"/>
      <c r="DU39" s="110"/>
      <c r="DV39" s="110"/>
      <c r="DW39" s="110"/>
      <c r="DX39" s="110"/>
      <c r="DY39" s="110"/>
      <c r="DZ39" s="110"/>
      <c r="EA39" s="110"/>
      <c r="EB39" s="110"/>
      <c r="EC39" s="110"/>
      <c r="ED39" s="110"/>
      <c r="EE39" s="110"/>
      <c r="EF39" s="110"/>
      <c r="EG39" s="110"/>
      <c r="EH39" s="110"/>
      <c r="EI39" s="110"/>
      <c r="EJ39" s="110"/>
      <c r="EK39" s="110"/>
      <c r="EL39" s="110"/>
      <c r="EM39" s="110"/>
      <c r="EN39" s="110"/>
      <c r="EO39" s="110"/>
      <c r="EP39" s="110"/>
      <c r="EQ39" s="110"/>
      <c r="ER39" s="110"/>
      <c r="ES39" s="110"/>
      <c r="ET39" s="110"/>
      <c r="EU39" s="110"/>
      <c r="EV39" s="110"/>
      <c r="EW39" s="110"/>
      <c r="EX39" s="110"/>
      <c r="EY39" s="110"/>
      <c r="EZ39" s="110"/>
      <c r="FA39" s="110"/>
      <c r="FB39" s="110"/>
      <c r="FC39" s="110"/>
      <c r="FD39" s="110"/>
      <c r="FE39" s="110"/>
      <c r="FF39" s="110"/>
      <c r="FG39" s="110"/>
      <c r="FH39" s="110"/>
      <c r="FI39" s="110"/>
      <c r="FJ39" s="110"/>
      <c r="FK39" s="110"/>
      <c r="FL39" s="110"/>
      <c r="FM39" s="110"/>
      <c r="FN39" s="110"/>
      <c r="FO39" s="110"/>
      <c r="FP39" s="110"/>
      <c r="FQ39" s="110"/>
      <c r="FR39" s="110"/>
      <c r="FS39" s="110"/>
      <c r="FT39" s="110"/>
      <c r="FU39" s="110"/>
    </row>
    <row r="40" spans="1:177" s="145" customFormat="1">
      <c r="B40" s="56"/>
      <c r="C40" s="142" t="s">
        <v>177</v>
      </c>
      <c r="D40" s="148">
        <f>'Cental Budget'!F55</f>
        <v>92090816.659999996</v>
      </c>
      <c r="E40" s="144">
        <f t="shared" si="1"/>
        <v>1.8601574860120791</v>
      </c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  <c r="DB40" s="110"/>
      <c r="DC40" s="110"/>
      <c r="DD40" s="110"/>
      <c r="DE40" s="110"/>
      <c r="DF40" s="110"/>
      <c r="DG40" s="110"/>
      <c r="DH40" s="110"/>
      <c r="DI40" s="110"/>
      <c r="DJ40" s="110"/>
      <c r="DK40" s="110"/>
      <c r="DL40" s="110"/>
      <c r="DM40" s="110"/>
      <c r="DN40" s="110"/>
      <c r="DO40" s="110"/>
      <c r="DP40" s="110"/>
      <c r="DQ40" s="111"/>
      <c r="DR40" s="110"/>
      <c r="DS40" s="127"/>
      <c r="DT40" s="110"/>
      <c r="DU40" s="110"/>
      <c r="DV40" s="110"/>
      <c r="DW40" s="110"/>
      <c r="DX40" s="110"/>
      <c r="DY40" s="110"/>
      <c r="DZ40" s="110"/>
      <c r="EA40" s="110"/>
      <c r="EB40" s="110"/>
      <c r="EC40" s="110"/>
      <c r="ED40" s="110"/>
      <c r="EE40" s="110"/>
      <c r="EF40" s="110"/>
      <c r="EG40" s="110"/>
      <c r="EH40" s="110"/>
      <c r="EI40" s="110"/>
      <c r="EJ40" s="110"/>
      <c r="EK40" s="110"/>
      <c r="EL40" s="110"/>
      <c r="EM40" s="110"/>
      <c r="EN40" s="110"/>
      <c r="EO40" s="110"/>
      <c r="EP40" s="110"/>
      <c r="EQ40" s="110"/>
      <c r="ER40" s="110"/>
      <c r="ES40" s="110"/>
      <c r="ET40" s="110"/>
      <c r="EU40" s="110"/>
      <c r="EV40" s="110"/>
      <c r="EW40" s="110"/>
      <c r="EX40" s="110"/>
      <c r="EY40" s="110"/>
      <c r="EZ40" s="110"/>
      <c r="FA40" s="110"/>
      <c r="FB40" s="110"/>
      <c r="FC40" s="110"/>
      <c r="FD40" s="110"/>
      <c r="FE40" s="110"/>
      <c r="FF40" s="110"/>
      <c r="FG40" s="110"/>
      <c r="FH40" s="110"/>
      <c r="FI40" s="110"/>
      <c r="FJ40" s="110"/>
      <c r="FK40" s="110"/>
      <c r="FL40" s="110"/>
      <c r="FM40" s="110"/>
      <c r="FN40" s="110"/>
      <c r="FO40" s="110"/>
      <c r="FP40" s="110"/>
      <c r="FQ40" s="110"/>
      <c r="FR40" s="110"/>
      <c r="FS40" s="110"/>
      <c r="FT40" s="110"/>
      <c r="FU40" s="110"/>
    </row>
    <row r="41" spans="1:177">
      <c r="A41" s="56"/>
      <c r="B41" s="56"/>
      <c r="C41" s="146" t="s">
        <v>87</v>
      </c>
      <c r="D41" s="131">
        <f>'Cental Budget'!F56+'Local Government_int'!D35</f>
        <v>554841182.74000001</v>
      </c>
      <c r="E41" s="132">
        <f t="shared" si="1"/>
        <v>11.20732790797261</v>
      </c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0"/>
      <c r="BR41" s="110"/>
      <c r="BS41" s="110"/>
      <c r="BT41" s="110"/>
      <c r="BU41" s="110"/>
      <c r="BV41" s="110"/>
      <c r="BW41" s="110"/>
      <c r="BX41" s="110"/>
      <c r="BY41" s="110"/>
      <c r="BZ41" s="110"/>
      <c r="CA41" s="110"/>
      <c r="CB41" s="110"/>
      <c r="CC41" s="110"/>
      <c r="CD41" s="110"/>
      <c r="CE41" s="110"/>
      <c r="CF41" s="110"/>
      <c r="CG41" s="110"/>
      <c r="CH41" s="110"/>
      <c r="CI41" s="110"/>
      <c r="CJ41" s="110"/>
      <c r="CK41" s="110"/>
      <c r="CL41" s="110"/>
      <c r="CM41" s="110"/>
      <c r="CN41" s="110"/>
      <c r="CO41" s="110"/>
      <c r="CP41" s="110"/>
      <c r="CQ41" s="110"/>
      <c r="CR41" s="110"/>
      <c r="CS41" s="110"/>
      <c r="CT41" s="110"/>
      <c r="CU41" s="110"/>
      <c r="CV41" s="110"/>
      <c r="CW41" s="110"/>
      <c r="CX41" s="110"/>
      <c r="CY41" s="110"/>
      <c r="CZ41" s="110"/>
      <c r="DA41" s="110"/>
      <c r="DB41" s="110"/>
      <c r="DC41" s="110"/>
      <c r="DD41" s="110"/>
      <c r="DE41" s="110"/>
      <c r="DF41" s="110"/>
      <c r="DG41" s="118"/>
      <c r="DH41" s="110"/>
      <c r="DI41" s="110"/>
      <c r="DJ41" s="110"/>
      <c r="DK41" s="110"/>
      <c r="DL41" s="110"/>
      <c r="DM41" s="110"/>
      <c r="DN41" s="110"/>
      <c r="DO41" s="110"/>
      <c r="DP41" s="110"/>
      <c r="DQ41" s="111"/>
      <c r="DR41" s="110"/>
      <c r="DS41" s="110"/>
      <c r="DT41" s="110"/>
      <c r="DU41" s="110"/>
      <c r="DV41" s="110"/>
      <c r="DW41" s="110"/>
      <c r="DX41" s="110"/>
      <c r="DY41" s="110"/>
      <c r="DZ41" s="110"/>
      <c r="EA41" s="110"/>
      <c r="EB41" s="110"/>
      <c r="EC41" s="110"/>
      <c r="ED41" s="110"/>
      <c r="EE41" s="110"/>
      <c r="EF41" s="110"/>
      <c r="EG41" s="110"/>
      <c r="EH41" s="110"/>
      <c r="EI41" s="110"/>
      <c r="EJ41" s="110"/>
      <c r="EK41" s="110"/>
      <c r="EL41" s="110"/>
      <c r="EM41" s="110"/>
      <c r="EN41" s="110"/>
      <c r="EO41" s="110"/>
      <c r="EP41" s="110"/>
      <c r="EQ41" s="110"/>
      <c r="ER41" s="110"/>
      <c r="ES41" s="110"/>
      <c r="ET41" s="110"/>
      <c r="EU41" s="110"/>
      <c r="EV41" s="110"/>
      <c r="EW41" s="110"/>
      <c r="EX41" s="110"/>
      <c r="EY41" s="110"/>
      <c r="EZ41" s="110"/>
      <c r="FA41" s="110"/>
      <c r="FB41" s="110"/>
      <c r="FC41" s="110"/>
      <c r="FD41" s="110"/>
      <c r="FE41" s="110"/>
      <c r="FF41" s="110"/>
      <c r="FG41" s="110"/>
      <c r="FH41" s="110"/>
      <c r="FI41" s="110"/>
      <c r="FJ41" s="110"/>
      <c r="FK41" s="110"/>
      <c r="FL41" s="110"/>
      <c r="FM41" s="110"/>
      <c r="FN41" s="110"/>
      <c r="FO41" s="110"/>
      <c r="FP41" s="110"/>
      <c r="FQ41" s="110"/>
      <c r="FR41" s="110"/>
      <c r="FS41" s="110"/>
      <c r="FT41" s="110"/>
      <c r="FU41" s="110"/>
    </row>
    <row r="42" spans="1:177" ht="26.25" thickBot="1">
      <c r="A42" s="56"/>
      <c r="B42" s="56"/>
      <c r="C42" s="146" t="s">
        <v>100</v>
      </c>
      <c r="D42" s="131">
        <f>'Cental Budget'!F62+'Local Government_int'!D36</f>
        <v>275022628.38</v>
      </c>
      <c r="E42" s="132">
        <f t="shared" si="1"/>
        <v>5.5552271068737751</v>
      </c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0"/>
      <c r="BW42" s="110"/>
      <c r="BX42" s="110"/>
      <c r="BY42" s="110"/>
      <c r="BZ42" s="110"/>
      <c r="CA42" s="110"/>
      <c r="CB42" s="110"/>
      <c r="CC42" s="110"/>
      <c r="CD42" s="110"/>
      <c r="CE42" s="110"/>
      <c r="CF42" s="110"/>
      <c r="CG42" s="110"/>
      <c r="CH42" s="110"/>
      <c r="CI42" s="110"/>
      <c r="CJ42" s="110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/>
      <c r="CX42" s="110"/>
      <c r="CY42" s="110"/>
      <c r="CZ42" s="110"/>
      <c r="DA42" s="110"/>
      <c r="DB42" s="110"/>
      <c r="DC42" s="110"/>
      <c r="DD42" s="110"/>
      <c r="DE42" s="110"/>
      <c r="DF42" s="110"/>
      <c r="DG42" s="118"/>
      <c r="DH42" s="110"/>
      <c r="DI42" s="118"/>
      <c r="DJ42" s="110"/>
      <c r="DK42" s="110"/>
      <c r="DL42" s="110"/>
      <c r="DM42" s="110"/>
      <c r="DN42" s="110"/>
      <c r="DO42" s="110"/>
      <c r="DP42" s="110"/>
      <c r="DQ42" s="111"/>
      <c r="DR42" s="110"/>
      <c r="DS42" s="110"/>
      <c r="DT42" s="110"/>
      <c r="DU42" s="110"/>
      <c r="DV42" s="110"/>
      <c r="DW42" s="110"/>
      <c r="DX42" s="110"/>
      <c r="DY42" s="110"/>
      <c r="DZ42" s="110"/>
      <c r="EA42" s="110"/>
      <c r="EB42" s="110"/>
      <c r="EC42" s="110"/>
      <c r="ED42" s="110"/>
      <c r="EE42" s="110"/>
      <c r="EF42" s="110"/>
      <c r="EG42" s="110"/>
      <c r="EH42" s="110"/>
      <c r="EI42" s="110"/>
      <c r="EJ42" s="110"/>
      <c r="EK42" s="110"/>
      <c r="EL42" s="110"/>
      <c r="EM42" s="110"/>
      <c r="EN42" s="110"/>
      <c r="EO42" s="110"/>
      <c r="EP42" s="110"/>
      <c r="EQ42" s="110"/>
      <c r="ER42" s="110"/>
      <c r="ES42" s="110"/>
      <c r="ET42" s="110"/>
      <c r="EU42" s="110"/>
      <c r="EV42" s="110"/>
      <c r="EW42" s="110"/>
      <c r="EX42" s="110"/>
      <c r="EY42" s="110"/>
      <c r="EZ42" s="110"/>
      <c r="FA42" s="110"/>
      <c r="FB42" s="110"/>
      <c r="FC42" s="110"/>
      <c r="FD42" s="110"/>
      <c r="FE42" s="110"/>
      <c r="FF42" s="110"/>
      <c r="FG42" s="110"/>
      <c r="FH42" s="110"/>
      <c r="FI42" s="110"/>
      <c r="FJ42" s="110"/>
      <c r="FK42" s="110"/>
      <c r="FL42" s="110"/>
      <c r="FM42" s="110"/>
      <c r="FN42" s="110"/>
      <c r="FO42" s="110"/>
      <c r="FP42" s="110"/>
      <c r="FQ42" s="110"/>
      <c r="FR42" s="110"/>
      <c r="FS42" s="110"/>
      <c r="FT42" s="110"/>
      <c r="FU42" s="110"/>
    </row>
    <row r="43" spans="1:177" s="145" customFormat="1" ht="15" customHeight="1" thickTop="1" thickBot="1">
      <c r="A43" s="56"/>
      <c r="B43" s="56"/>
      <c r="C43" s="149" t="s">
        <v>338</v>
      </c>
      <c r="D43" s="150">
        <f>SUM(D44:D45)</f>
        <v>338794913.36000001</v>
      </c>
      <c r="E43" s="151">
        <f t="shared" si="1"/>
        <v>6.8433739341911242</v>
      </c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0"/>
      <c r="BZ43" s="110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10"/>
      <c r="CM43" s="110"/>
      <c r="CN43" s="110"/>
      <c r="CO43" s="110"/>
      <c r="CP43" s="110"/>
      <c r="CQ43" s="110"/>
      <c r="CR43" s="110"/>
      <c r="CS43" s="110"/>
      <c r="CT43" s="110"/>
      <c r="CU43" s="110"/>
      <c r="CV43" s="110"/>
      <c r="CW43" s="110"/>
      <c r="CX43" s="110"/>
      <c r="CY43" s="110"/>
      <c r="CZ43" s="110"/>
      <c r="DA43" s="110"/>
      <c r="DB43" s="110"/>
      <c r="DC43" s="110"/>
      <c r="DD43" s="110"/>
      <c r="DE43" s="110"/>
      <c r="DF43" s="110"/>
      <c r="DG43" s="110"/>
      <c r="DH43" s="110"/>
      <c r="DI43" s="110"/>
      <c r="DJ43" s="110"/>
      <c r="DK43" s="110"/>
      <c r="DL43" s="110"/>
      <c r="DM43" s="110"/>
      <c r="DN43" s="110"/>
      <c r="DO43" s="110"/>
      <c r="DP43" s="110"/>
      <c r="DQ43" s="111"/>
      <c r="DR43" s="110"/>
      <c r="DS43" s="110"/>
      <c r="DT43" s="110"/>
      <c r="DU43" s="110"/>
      <c r="DV43" s="110"/>
      <c r="DW43" s="110"/>
      <c r="DX43" s="110"/>
      <c r="DY43" s="110"/>
      <c r="DZ43" s="110"/>
      <c r="EA43" s="110"/>
      <c r="EB43" s="110"/>
      <c r="EC43" s="110"/>
      <c r="ED43" s="110"/>
      <c r="EE43" s="110"/>
      <c r="EF43" s="110"/>
      <c r="EG43" s="110"/>
      <c r="EH43" s="110"/>
      <c r="EI43" s="110"/>
      <c r="EJ43" s="110"/>
      <c r="EK43" s="110"/>
      <c r="EL43" s="110"/>
      <c r="EM43" s="110"/>
      <c r="EN43" s="110"/>
      <c r="EO43" s="110"/>
      <c r="EP43" s="110"/>
      <c r="EQ43" s="110"/>
      <c r="ER43" s="110"/>
      <c r="ES43" s="110"/>
      <c r="ET43" s="110"/>
      <c r="EU43" s="110"/>
      <c r="EV43" s="110"/>
      <c r="EW43" s="110"/>
      <c r="EX43" s="110"/>
      <c r="EY43" s="110"/>
      <c r="EZ43" s="110"/>
      <c r="FA43" s="110"/>
      <c r="FB43" s="110"/>
      <c r="FC43" s="110"/>
      <c r="FD43" s="110"/>
      <c r="FE43" s="110"/>
      <c r="FF43" s="110"/>
      <c r="FG43" s="110"/>
      <c r="FH43" s="110"/>
      <c r="FI43" s="110"/>
      <c r="FJ43" s="110"/>
      <c r="FK43" s="110"/>
      <c r="FL43" s="110"/>
      <c r="FM43" s="110"/>
      <c r="FN43" s="110"/>
      <c r="FO43" s="110"/>
      <c r="FP43" s="110"/>
      <c r="FQ43" s="110"/>
      <c r="FR43" s="110"/>
      <c r="FS43" s="110"/>
      <c r="FT43" s="110"/>
      <c r="FU43" s="110"/>
    </row>
    <row r="44" spans="1:177" ht="15" customHeight="1" thickTop="1">
      <c r="A44" s="56"/>
      <c r="B44" s="56"/>
      <c r="C44" s="152" t="s">
        <v>280</v>
      </c>
      <c r="D44" s="153">
        <f>'Cental Budget'!F63</f>
        <v>272382721.88999999</v>
      </c>
      <c r="E44" s="154">
        <f t="shared" si="1"/>
        <v>5.5019032033853801</v>
      </c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0"/>
      <c r="BR44" s="110"/>
      <c r="BS44" s="110"/>
      <c r="BT44" s="110"/>
      <c r="BU44" s="110"/>
      <c r="BV44" s="110"/>
      <c r="BW44" s="110"/>
      <c r="BX44" s="110"/>
      <c r="BY44" s="110"/>
      <c r="BZ44" s="110"/>
      <c r="CA44" s="110"/>
      <c r="CB44" s="110"/>
      <c r="CC44" s="110"/>
      <c r="CD44" s="110"/>
      <c r="CE44" s="110"/>
      <c r="CF44" s="110"/>
      <c r="CG44" s="110"/>
      <c r="CH44" s="110"/>
      <c r="CI44" s="110"/>
      <c r="CJ44" s="110"/>
      <c r="CK44" s="110"/>
      <c r="CL44" s="110"/>
      <c r="CM44" s="110"/>
      <c r="CN44" s="110"/>
      <c r="CO44" s="110"/>
      <c r="CP44" s="110"/>
      <c r="CQ44" s="110"/>
      <c r="CR44" s="110"/>
      <c r="CS44" s="110"/>
      <c r="CT44" s="110"/>
      <c r="CU44" s="110"/>
      <c r="CV44" s="110"/>
      <c r="CW44" s="110"/>
      <c r="CX44" s="110"/>
      <c r="CY44" s="110"/>
      <c r="CZ44" s="110"/>
      <c r="DA44" s="110"/>
      <c r="DB44" s="110"/>
      <c r="DC44" s="110"/>
      <c r="DD44" s="110"/>
      <c r="DE44" s="110"/>
      <c r="DF44" s="110"/>
      <c r="DG44" s="110"/>
      <c r="DH44" s="110"/>
      <c r="DI44" s="110"/>
      <c r="DJ44" s="110"/>
      <c r="DK44" s="110"/>
      <c r="DL44" s="110"/>
      <c r="DM44" s="110"/>
      <c r="DN44" s="110"/>
      <c r="DO44" s="110"/>
      <c r="DP44" s="110"/>
      <c r="DQ44" s="111"/>
      <c r="DR44" s="110"/>
      <c r="DS44" s="110"/>
      <c r="DT44" s="110"/>
      <c r="DU44" s="110"/>
      <c r="DV44" s="110"/>
      <c r="DW44" s="110"/>
      <c r="DX44" s="110"/>
      <c r="DY44" s="110"/>
      <c r="DZ44" s="110"/>
      <c r="EA44" s="110"/>
      <c r="EB44" s="110"/>
      <c r="EC44" s="110"/>
      <c r="ED44" s="110"/>
      <c r="EE44" s="110"/>
      <c r="EF44" s="110"/>
      <c r="EG44" s="110"/>
      <c r="EH44" s="110"/>
      <c r="EI44" s="110"/>
      <c r="EJ44" s="110"/>
      <c r="EK44" s="110"/>
      <c r="EL44" s="110"/>
      <c r="EM44" s="110"/>
      <c r="EN44" s="110"/>
      <c r="EO44" s="110"/>
      <c r="EP44" s="110"/>
      <c r="EQ44" s="110"/>
      <c r="ER44" s="110"/>
      <c r="ES44" s="110"/>
      <c r="ET44" s="110"/>
      <c r="EU44" s="110"/>
      <c r="EV44" s="110"/>
      <c r="EW44" s="110"/>
      <c r="EX44" s="110"/>
      <c r="EY44" s="110"/>
      <c r="EZ44" s="110"/>
      <c r="FA44" s="110"/>
      <c r="FB44" s="110"/>
      <c r="FC44" s="110"/>
      <c r="FD44" s="110"/>
      <c r="FE44" s="110"/>
      <c r="FF44" s="110"/>
      <c r="FG44" s="110"/>
      <c r="FH44" s="110"/>
      <c r="FI44" s="110"/>
      <c r="FJ44" s="110"/>
      <c r="FK44" s="110"/>
      <c r="FL44" s="110"/>
      <c r="FM44" s="110"/>
      <c r="FN44" s="110"/>
      <c r="FO44" s="110"/>
      <c r="FP44" s="110"/>
      <c r="FQ44" s="110"/>
      <c r="FR44" s="110"/>
      <c r="FS44" s="110"/>
      <c r="FT44" s="110"/>
      <c r="FU44" s="110"/>
    </row>
    <row r="45" spans="1:177" ht="15" customHeight="1">
      <c r="A45" s="56"/>
      <c r="B45" s="56"/>
      <c r="C45" s="155" t="s">
        <v>281</v>
      </c>
      <c r="D45" s="156">
        <f>'Local Government_int'!D37</f>
        <v>66412191.469999999</v>
      </c>
      <c r="E45" s="125">
        <f t="shared" si="1"/>
        <v>1.3414707308057445</v>
      </c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S45" s="110"/>
      <c r="BT45" s="110"/>
      <c r="BU45" s="110"/>
      <c r="BV45" s="110"/>
      <c r="BW45" s="110"/>
      <c r="BX45" s="110"/>
      <c r="BY45" s="110"/>
      <c r="BZ45" s="110"/>
      <c r="CA45" s="110"/>
      <c r="CB45" s="110"/>
      <c r="CC45" s="110"/>
      <c r="CD45" s="110"/>
      <c r="CE45" s="110"/>
      <c r="CF45" s="110"/>
      <c r="CG45" s="110"/>
      <c r="CH45" s="110"/>
      <c r="CI45" s="110"/>
      <c r="CJ45" s="110"/>
      <c r="CK45" s="110"/>
      <c r="CL45" s="110"/>
      <c r="CM45" s="110"/>
      <c r="CN45" s="110"/>
      <c r="CO45" s="110"/>
      <c r="CP45" s="110"/>
      <c r="CQ45" s="110"/>
      <c r="CR45" s="110"/>
      <c r="CS45" s="110"/>
      <c r="CT45" s="110"/>
      <c r="CU45" s="110"/>
      <c r="CV45" s="110"/>
      <c r="CW45" s="110"/>
      <c r="CX45" s="110"/>
      <c r="CY45" s="110"/>
      <c r="CZ45" s="110"/>
      <c r="DA45" s="110"/>
      <c r="DB45" s="110"/>
      <c r="DC45" s="110"/>
      <c r="DD45" s="110"/>
      <c r="DE45" s="110"/>
      <c r="DF45" s="110"/>
      <c r="DG45" s="110"/>
      <c r="DH45" s="110"/>
      <c r="DI45" s="110"/>
      <c r="DJ45" s="110"/>
      <c r="DK45" s="110"/>
      <c r="DL45" s="110"/>
      <c r="DM45" s="110"/>
      <c r="DN45" s="110"/>
      <c r="DO45" s="110"/>
      <c r="DP45" s="110"/>
      <c r="DQ45" s="111"/>
      <c r="DR45" s="110"/>
      <c r="DS45" s="110"/>
      <c r="DT45" s="110"/>
      <c r="DU45" s="110"/>
      <c r="DV45" s="110"/>
      <c r="DW45" s="110"/>
      <c r="DX45" s="110"/>
      <c r="DY45" s="110"/>
      <c r="DZ45" s="110"/>
      <c r="EA45" s="110"/>
      <c r="EB45" s="110"/>
      <c r="EC45" s="110"/>
      <c r="ED45" s="110"/>
      <c r="EE45" s="110"/>
      <c r="EF45" s="110"/>
      <c r="EG45" s="110"/>
      <c r="EH45" s="110"/>
      <c r="EI45" s="110"/>
      <c r="EJ45" s="110"/>
      <c r="EK45" s="110"/>
      <c r="EL45" s="110"/>
      <c r="EM45" s="110"/>
      <c r="EN45" s="110"/>
      <c r="EO45" s="110"/>
      <c r="EP45" s="110"/>
      <c r="EQ45" s="110"/>
      <c r="ER45" s="110"/>
      <c r="ES45" s="110"/>
      <c r="ET45" s="110"/>
      <c r="EU45" s="110"/>
      <c r="EV45" s="110"/>
      <c r="EW45" s="110"/>
      <c r="EX45" s="110"/>
      <c r="EY45" s="110"/>
      <c r="EZ45" s="110"/>
      <c r="FA45" s="110"/>
      <c r="FB45" s="110"/>
      <c r="FC45" s="110"/>
      <c r="FD45" s="110"/>
      <c r="FE45" s="110"/>
      <c r="FF45" s="110"/>
      <c r="FG45" s="110"/>
      <c r="FH45" s="110"/>
      <c r="FI45" s="110"/>
      <c r="FJ45" s="110"/>
      <c r="FK45" s="110"/>
      <c r="FL45" s="110"/>
      <c r="FM45" s="110"/>
      <c r="FN45" s="110"/>
      <c r="FO45" s="110"/>
      <c r="FP45" s="110"/>
      <c r="FQ45" s="110"/>
      <c r="FR45" s="110"/>
      <c r="FS45" s="110"/>
      <c r="FT45" s="110"/>
      <c r="FU45" s="110"/>
    </row>
    <row r="46" spans="1:177" ht="15" customHeight="1">
      <c r="A46" s="56"/>
      <c r="B46" s="56"/>
      <c r="C46" s="146" t="s">
        <v>111</v>
      </c>
      <c r="D46" s="131">
        <f>'Cental Budget'!F64+'Local Government_int'!D38</f>
        <v>5762091.1699999999</v>
      </c>
      <c r="E46" s="132">
        <f t="shared" si="1"/>
        <v>0.11638942311188318</v>
      </c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0"/>
      <c r="BZ46" s="110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10"/>
      <c r="CM46" s="110"/>
      <c r="CN46" s="110"/>
      <c r="CO46" s="110"/>
      <c r="CP46" s="110"/>
      <c r="CQ46" s="110"/>
      <c r="CR46" s="110"/>
      <c r="CS46" s="110"/>
      <c r="CT46" s="110"/>
      <c r="CU46" s="110"/>
      <c r="CV46" s="110"/>
      <c r="CW46" s="110"/>
      <c r="CX46" s="110"/>
      <c r="CY46" s="110"/>
      <c r="CZ46" s="110"/>
      <c r="DA46" s="110"/>
      <c r="DB46" s="110"/>
      <c r="DC46" s="110"/>
      <c r="DD46" s="110"/>
      <c r="DE46" s="110"/>
      <c r="DF46" s="110"/>
      <c r="DG46" s="110"/>
      <c r="DH46" s="110"/>
      <c r="DI46" s="110"/>
      <c r="DJ46" s="110"/>
      <c r="DK46" s="110"/>
      <c r="DL46" s="110"/>
      <c r="DM46" s="110"/>
      <c r="DN46" s="110"/>
      <c r="DO46" s="110"/>
      <c r="DP46" s="110"/>
      <c r="DQ46" s="111"/>
      <c r="DR46" s="110"/>
      <c r="DS46" s="110"/>
      <c r="DT46" s="110"/>
      <c r="DU46" s="110"/>
      <c r="DV46" s="110"/>
      <c r="DW46" s="110"/>
      <c r="DX46" s="110"/>
      <c r="DY46" s="110"/>
      <c r="DZ46" s="110"/>
      <c r="EA46" s="110"/>
      <c r="EB46" s="110"/>
      <c r="EC46" s="110"/>
      <c r="ED46" s="110"/>
      <c r="EE46" s="110"/>
      <c r="EF46" s="110"/>
      <c r="EG46" s="110"/>
      <c r="EH46" s="110"/>
      <c r="EI46" s="110"/>
      <c r="EJ46" s="110"/>
      <c r="EK46" s="110"/>
      <c r="EL46" s="110"/>
      <c r="EM46" s="110"/>
      <c r="EN46" s="110"/>
      <c r="EO46" s="110"/>
      <c r="EP46" s="110"/>
      <c r="EQ46" s="110"/>
      <c r="ER46" s="110"/>
      <c r="ES46" s="110"/>
      <c r="ET46" s="110"/>
      <c r="EU46" s="110"/>
      <c r="EV46" s="110"/>
      <c r="EW46" s="110"/>
      <c r="EX46" s="110"/>
      <c r="EY46" s="110"/>
      <c r="EZ46" s="110"/>
      <c r="FA46" s="110"/>
      <c r="FB46" s="110"/>
      <c r="FC46" s="110"/>
      <c r="FD46" s="110"/>
      <c r="FE46" s="110"/>
      <c r="FF46" s="110"/>
      <c r="FG46" s="110"/>
      <c r="FH46" s="110"/>
      <c r="FI46" s="110"/>
      <c r="FJ46" s="110"/>
      <c r="FK46" s="110"/>
      <c r="FL46" s="110"/>
      <c r="FM46" s="110"/>
      <c r="FN46" s="110"/>
      <c r="FO46" s="110"/>
      <c r="FP46" s="110"/>
      <c r="FQ46" s="110"/>
      <c r="FR46" s="110"/>
      <c r="FS46" s="110"/>
      <c r="FT46" s="110"/>
      <c r="FU46" s="110"/>
    </row>
    <row r="47" spans="1:177" ht="15" customHeight="1" thickBot="1">
      <c r="A47" s="56"/>
      <c r="B47" s="56"/>
      <c r="C47" s="157" t="s">
        <v>118</v>
      </c>
      <c r="D47" s="158">
        <f>'Cental Budget'!F65+'Local Government_int'!D40</f>
        <v>27494021.289999999</v>
      </c>
      <c r="E47" s="159">
        <f t="shared" si="1"/>
        <v>0.55535623830973391</v>
      </c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0"/>
      <c r="BI47" s="110"/>
      <c r="BJ47" s="110"/>
      <c r="BK47" s="110"/>
      <c r="BL47" s="110"/>
      <c r="BM47" s="110"/>
      <c r="BN47" s="110"/>
      <c r="BO47" s="110"/>
      <c r="BP47" s="110"/>
      <c r="BQ47" s="110"/>
      <c r="BR47" s="110"/>
      <c r="BS47" s="110"/>
      <c r="BT47" s="110"/>
      <c r="BU47" s="110"/>
      <c r="BV47" s="110"/>
      <c r="BW47" s="110"/>
      <c r="BX47" s="110"/>
      <c r="BY47" s="110"/>
      <c r="BZ47" s="110"/>
      <c r="CA47" s="110"/>
      <c r="CB47" s="110"/>
      <c r="CC47" s="110"/>
      <c r="CD47" s="110"/>
      <c r="CE47" s="110"/>
      <c r="CF47" s="110"/>
      <c r="CG47" s="110"/>
      <c r="CH47" s="110"/>
      <c r="CI47" s="110"/>
      <c r="CJ47" s="110"/>
      <c r="CK47" s="110"/>
      <c r="CL47" s="110"/>
      <c r="CM47" s="110"/>
      <c r="CN47" s="110"/>
      <c r="CO47" s="110"/>
      <c r="CP47" s="110"/>
      <c r="CQ47" s="110"/>
      <c r="CR47" s="110"/>
      <c r="CS47" s="110"/>
      <c r="CT47" s="110"/>
      <c r="CU47" s="110"/>
      <c r="CV47" s="110"/>
      <c r="CW47" s="110"/>
      <c r="CX47" s="110"/>
      <c r="CY47" s="110"/>
      <c r="CZ47" s="110"/>
      <c r="DA47" s="110"/>
      <c r="DB47" s="110"/>
      <c r="DC47" s="110"/>
      <c r="DD47" s="110"/>
      <c r="DE47" s="110"/>
      <c r="DF47" s="110"/>
      <c r="DG47" s="110"/>
      <c r="DH47" s="110"/>
      <c r="DI47" s="110"/>
      <c r="DJ47" s="110"/>
      <c r="DK47" s="110"/>
      <c r="DL47" s="110"/>
      <c r="DM47" s="110"/>
      <c r="DN47" s="110"/>
      <c r="DO47" s="110"/>
      <c r="DP47" s="110"/>
      <c r="DQ47" s="111"/>
      <c r="DR47" s="110"/>
      <c r="DS47" s="110"/>
      <c r="DT47" s="110"/>
      <c r="DU47" s="110"/>
      <c r="DV47" s="110"/>
      <c r="DW47" s="110"/>
      <c r="DX47" s="110"/>
      <c r="DY47" s="110"/>
      <c r="DZ47" s="110"/>
      <c r="EA47" s="110"/>
      <c r="EB47" s="110"/>
      <c r="EC47" s="110"/>
      <c r="ED47" s="110"/>
      <c r="EE47" s="110"/>
      <c r="EF47" s="110"/>
      <c r="EG47" s="110"/>
      <c r="EH47" s="110"/>
      <c r="EI47" s="110"/>
      <c r="EJ47" s="110"/>
      <c r="EK47" s="110"/>
      <c r="EL47" s="110"/>
      <c r="EM47" s="110"/>
      <c r="EN47" s="110"/>
      <c r="EO47" s="110"/>
      <c r="EP47" s="110"/>
      <c r="EQ47" s="110"/>
      <c r="ER47" s="110"/>
      <c r="ES47" s="110"/>
      <c r="ET47" s="110"/>
      <c r="EU47" s="110"/>
      <c r="EV47" s="110"/>
      <c r="EW47" s="110"/>
      <c r="EX47" s="110"/>
      <c r="EY47" s="110"/>
      <c r="EZ47" s="110"/>
      <c r="FA47" s="110"/>
      <c r="FB47" s="110"/>
      <c r="FC47" s="110"/>
      <c r="FD47" s="110"/>
      <c r="FE47" s="110"/>
      <c r="FF47" s="110"/>
      <c r="FG47" s="110"/>
      <c r="FH47" s="110"/>
      <c r="FI47" s="110"/>
      <c r="FJ47" s="110"/>
      <c r="FK47" s="110"/>
      <c r="FL47" s="110"/>
      <c r="FM47" s="110"/>
      <c r="FN47" s="110"/>
      <c r="FO47" s="110"/>
      <c r="FP47" s="110"/>
      <c r="FQ47" s="110"/>
      <c r="FR47" s="110"/>
      <c r="FS47" s="110"/>
      <c r="FT47" s="110"/>
      <c r="FU47" s="110"/>
    </row>
    <row r="48" spans="1:177" ht="15" customHeight="1" thickTop="1" thickBot="1">
      <c r="A48" s="56"/>
      <c r="B48" s="56"/>
      <c r="C48" s="160" t="s">
        <v>139</v>
      </c>
      <c r="D48" s="161">
        <f>'Cental Budget'!F66+'Local Government_int'!D41</f>
        <v>38684699.409999996</v>
      </c>
      <c r="E48" s="235">
        <f t="shared" si="1"/>
        <v>0.78139857818086322</v>
      </c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0"/>
      <c r="BK48" s="110"/>
      <c r="BL48" s="110"/>
      <c r="BM48" s="110"/>
      <c r="BN48" s="110"/>
      <c r="BO48" s="110"/>
      <c r="BP48" s="110"/>
      <c r="BQ48" s="110"/>
      <c r="BR48" s="110"/>
      <c r="BS48" s="110"/>
      <c r="BT48" s="110"/>
      <c r="BU48" s="110"/>
      <c r="BV48" s="110"/>
      <c r="BW48" s="110"/>
      <c r="BX48" s="110"/>
      <c r="BY48" s="110"/>
      <c r="BZ48" s="110"/>
      <c r="CA48" s="110"/>
      <c r="CB48" s="110"/>
      <c r="CC48" s="110"/>
      <c r="CD48" s="110"/>
      <c r="CE48" s="110"/>
      <c r="CF48" s="110"/>
      <c r="CG48" s="110"/>
      <c r="CH48" s="110"/>
      <c r="CI48" s="110"/>
      <c r="CJ48" s="110"/>
      <c r="CK48" s="110"/>
      <c r="CL48" s="110"/>
      <c r="CM48" s="110"/>
      <c r="CN48" s="110"/>
      <c r="CO48" s="110"/>
      <c r="CP48" s="110"/>
      <c r="CQ48" s="110"/>
      <c r="CR48" s="110"/>
      <c r="CS48" s="110"/>
      <c r="CT48" s="110"/>
      <c r="CU48" s="110"/>
      <c r="CV48" s="110"/>
      <c r="CW48" s="110"/>
      <c r="CX48" s="110"/>
      <c r="CY48" s="110"/>
      <c r="CZ48" s="110"/>
      <c r="DA48" s="110"/>
      <c r="DB48" s="110"/>
      <c r="DC48" s="110"/>
      <c r="DD48" s="110"/>
      <c r="DE48" s="110"/>
      <c r="DF48" s="110"/>
      <c r="DG48" s="110"/>
      <c r="DH48" s="110"/>
      <c r="DI48" s="110"/>
      <c r="DJ48" s="110"/>
      <c r="DK48" s="110"/>
      <c r="DL48" s="110"/>
      <c r="DM48" s="110"/>
      <c r="DN48" s="110"/>
      <c r="DO48" s="110"/>
      <c r="DP48" s="110"/>
      <c r="DQ48" s="111"/>
      <c r="DR48" s="110"/>
      <c r="DS48" s="110"/>
      <c r="DT48" s="110"/>
      <c r="DU48" s="110"/>
      <c r="DV48" s="110"/>
      <c r="DW48" s="110"/>
      <c r="DX48" s="110"/>
      <c r="DY48" s="110"/>
      <c r="DZ48" s="110"/>
      <c r="EA48" s="110"/>
      <c r="EB48" s="110"/>
      <c r="EC48" s="110"/>
      <c r="ED48" s="110"/>
      <c r="EE48" s="110"/>
      <c r="EF48" s="110"/>
      <c r="EG48" s="110"/>
      <c r="EH48" s="110"/>
      <c r="EI48" s="110"/>
      <c r="EJ48" s="110"/>
      <c r="EK48" s="110"/>
      <c r="EL48" s="110"/>
      <c r="EM48" s="110"/>
      <c r="EN48" s="110"/>
      <c r="EO48" s="110"/>
      <c r="EP48" s="110"/>
      <c r="EQ48" s="110"/>
      <c r="ER48" s="110"/>
      <c r="ES48" s="110"/>
      <c r="ET48" s="110"/>
      <c r="EU48" s="110"/>
      <c r="EV48" s="110"/>
      <c r="EW48" s="110"/>
      <c r="EX48" s="110"/>
      <c r="EY48" s="110"/>
      <c r="EZ48" s="110"/>
      <c r="FA48" s="110"/>
      <c r="FB48" s="110"/>
      <c r="FC48" s="110"/>
      <c r="FD48" s="110"/>
      <c r="FE48" s="110"/>
      <c r="FF48" s="110"/>
      <c r="FG48" s="110"/>
      <c r="FH48" s="110"/>
      <c r="FI48" s="110"/>
      <c r="FJ48" s="110"/>
      <c r="FK48" s="110"/>
      <c r="FL48" s="110"/>
      <c r="FM48" s="110"/>
      <c r="FN48" s="110"/>
      <c r="FO48" s="110"/>
      <c r="FP48" s="110"/>
      <c r="FQ48" s="110"/>
      <c r="FR48" s="110"/>
      <c r="FS48" s="110"/>
      <c r="FT48" s="110"/>
      <c r="FU48" s="110"/>
    </row>
    <row r="49" spans="1:177" ht="15" customHeight="1" thickTop="1" thickBot="1">
      <c r="A49" s="56"/>
      <c r="B49" s="56"/>
      <c r="C49" s="162" t="s">
        <v>174</v>
      </c>
      <c r="D49" s="163">
        <f>'Cental Budget'!F68+'Local Government_int'!D42</f>
        <v>-13342163.879999999</v>
      </c>
      <c r="E49" s="164">
        <f t="shared" si="1"/>
        <v>-0.26950055305310355</v>
      </c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0"/>
      <c r="BZ49" s="110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10"/>
      <c r="CM49" s="110"/>
      <c r="CN49" s="110"/>
      <c r="CO49" s="110"/>
      <c r="CP49" s="110"/>
      <c r="CQ49" s="110"/>
      <c r="CR49" s="110"/>
      <c r="CS49" s="110"/>
      <c r="CT49" s="110"/>
      <c r="CU49" s="110"/>
      <c r="CV49" s="110"/>
      <c r="CW49" s="110"/>
      <c r="CX49" s="110"/>
      <c r="CY49" s="110"/>
      <c r="CZ49" s="110"/>
      <c r="DA49" s="110"/>
      <c r="DB49" s="110"/>
      <c r="DC49" s="110"/>
      <c r="DD49" s="110"/>
      <c r="DE49" s="110"/>
      <c r="DF49" s="110"/>
      <c r="DG49" s="110"/>
      <c r="DH49" s="110"/>
      <c r="DI49" s="110"/>
      <c r="DJ49" s="110"/>
      <c r="DK49" s="110"/>
      <c r="DL49" s="110"/>
      <c r="DM49" s="110"/>
      <c r="DN49" s="110"/>
      <c r="DO49" s="110"/>
      <c r="DP49" s="110"/>
      <c r="DQ49" s="111"/>
      <c r="DR49" s="110"/>
      <c r="DS49" s="110"/>
      <c r="DT49" s="110"/>
      <c r="DU49" s="110"/>
      <c r="DV49" s="110"/>
      <c r="DW49" s="110"/>
      <c r="DX49" s="110"/>
      <c r="DY49" s="110"/>
      <c r="DZ49" s="110"/>
      <c r="EA49" s="110"/>
      <c r="EB49" s="110"/>
      <c r="EC49" s="110"/>
      <c r="ED49" s="110"/>
      <c r="EE49" s="110"/>
      <c r="EF49" s="110"/>
      <c r="EG49" s="110"/>
      <c r="EH49" s="110"/>
      <c r="EI49" s="110"/>
      <c r="EJ49" s="110"/>
      <c r="EK49" s="110"/>
      <c r="EL49" s="110"/>
      <c r="EM49" s="110"/>
      <c r="EN49" s="110"/>
      <c r="EO49" s="110"/>
      <c r="EP49" s="110"/>
      <c r="EQ49" s="110"/>
      <c r="ER49" s="110"/>
      <c r="ES49" s="110"/>
      <c r="ET49" s="110"/>
      <c r="EU49" s="110"/>
      <c r="EV49" s="110"/>
      <c r="EW49" s="110"/>
      <c r="EX49" s="110"/>
      <c r="EY49" s="110"/>
      <c r="EZ49" s="110"/>
      <c r="FA49" s="110"/>
      <c r="FB49" s="110"/>
      <c r="FC49" s="110"/>
      <c r="FD49" s="110"/>
      <c r="FE49" s="110"/>
      <c r="FF49" s="110"/>
      <c r="FG49" s="110"/>
      <c r="FH49" s="110"/>
      <c r="FI49" s="110"/>
      <c r="FJ49" s="110"/>
      <c r="FK49" s="110"/>
      <c r="FL49" s="110"/>
      <c r="FM49" s="110"/>
      <c r="FN49" s="110"/>
      <c r="FO49" s="110"/>
      <c r="FP49" s="110"/>
      <c r="FQ49" s="110"/>
      <c r="FR49" s="110"/>
      <c r="FS49" s="110"/>
      <c r="FT49" s="110"/>
      <c r="FU49" s="110"/>
    </row>
    <row r="50" spans="1:177" ht="15" customHeight="1" thickTop="1" thickBot="1">
      <c r="A50" s="56"/>
      <c r="B50" s="56"/>
      <c r="C50" s="162" t="s">
        <v>116</v>
      </c>
      <c r="D50" s="163">
        <f>'Cental Budget'!F67+'Local Government_int'!D39</f>
        <v>20641009.280000001</v>
      </c>
      <c r="E50" s="164">
        <f t="shared" si="1"/>
        <v>0.41693112650736264</v>
      </c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0"/>
      <c r="BQ50" s="110"/>
      <c r="BR50" s="110"/>
      <c r="BS50" s="110"/>
      <c r="BT50" s="110"/>
      <c r="BU50" s="110"/>
      <c r="BV50" s="110"/>
      <c r="BW50" s="110"/>
      <c r="BX50" s="110"/>
      <c r="BY50" s="110"/>
      <c r="BZ50" s="110"/>
      <c r="CA50" s="110"/>
      <c r="CB50" s="110"/>
      <c r="CC50" s="110"/>
      <c r="CD50" s="110"/>
      <c r="CE50" s="110"/>
      <c r="CF50" s="110"/>
      <c r="CG50" s="110"/>
      <c r="CH50" s="110"/>
      <c r="CI50" s="110"/>
      <c r="CJ50" s="110"/>
      <c r="CK50" s="110"/>
      <c r="CL50" s="110"/>
      <c r="CM50" s="110"/>
      <c r="CN50" s="110"/>
      <c r="CO50" s="110"/>
      <c r="CP50" s="110"/>
      <c r="CQ50" s="110"/>
      <c r="CR50" s="110"/>
      <c r="CS50" s="110"/>
      <c r="CT50" s="110"/>
      <c r="CU50" s="110"/>
      <c r="CV50" s="110"/>
      <c r="CW50" s="110"/>
      <c r="CX50" s="110"/>
      <c r="CY50" s="110"/>
      <c r="CZ50" s="110"/>
      <c r="DA50" s="110"/>
      <c r="DB50" s="110"/>
      <c r="DC50" s="110"/>
      <c r="DD50" s="110"/>
      <c r="DE50" s="110"/>
      <c r="DF50" s="110"/>
      <c r="DG50" s="110"/>
      <c r="DH50" s="110"/>
      <c r="DI50" s="110"/>
      <c r="DJ50" s="110"/>
      <c r="DK50" s="110"/>
      <c r="DL50" s="110"/>
      <c r="DM50" s="110"/>
      <c r="DN50" s="110"/>
      <c r="DO50" s="110"/>
      <c r="DP50" s="110"/>
      <c r="DQ50" s="111"/>
      <c r="DR50" s="110"/>
      <c r="DS50" s="110"/>
      <c r="DT50" s="110"/>
      <c r="DU50" s="110"/>
      <c r="DV50" s="110"/>
      <c r="DW50" s="110"/>
      <c r="DX50" s="110"/>
      <c r="DY50" s="110"/>
      <c r="DZ50" s="110"/>
      <c r="EA50" s="110"/>
      <c r="EB50" s="110"/>
      <c r="EC50" s="110"/>
      <c r="ED50" s="110"/>
      <c r="EE50" s="110"/>
      <c r="EF50" s="110"/>
      <c r="EG50" s="110"/>
      <c r="EH50" s="110"/>
      <c r="EI50" s="110"/>
      <c r="EJ50" s="110"/>
      <c r="EK50" s="110"/>
      <c r="EL50" s="110"/>
      <c r="EM50" s="110"/>
      <c r="EN50" s="110"/>
      <c r="EO50" s="110"/>
      <c r="EP50" s="110"/>
      <c r="EQ50" s="110"/>
      <c r="ER50" s="110"/>
      <c r="ES50" s="110"/>
      <c r="ET50" s="110"/>
      <c r="EU50" s="110"/>
      <c r="EV50" s="110"/>
      <c r="EW50" s="110"/>
      <c r="EX50" s="110"/>
      <c r="EY50" s="110"/>
      <c r="EZ50" s="110"/>
      <c r="FA50" s="110"/>
      <c r="FB50" s="110"/>
      <c r="FC50" s="110"/>
      <c r="FD50" s="110"/>
      <c r="FE50" s="110"/>
      <c r="FF50" s="110"/>
      <c r="FG50" s="110"/>
      <c r="FH50" s="110"/>
      <c r="FI50" s="110"/>
      <c r="FJ50" s="110"/>
      <c r="FK50" s="110"/>
      <c r="FL50" s="110"/>
      <c r="FM50" s="110"/>
      <c r="FN50" s="110"/>
      <c r="FO50" s="110"/>
      <c r="FP50" s="110"/>
      <c r="FQ50" s="110"/>
      <c r="FR50" s="110"/>
      <c r="FS50" s="110"/>
      <c r="FT50" s="110"/>
      <c r="FU50" s="110"/>
    </row>
    <row r="51" spans="1:177" s="167" customFormat="1" ht="15" customHeight="1" thickTop="1" thickBot="1">
      <c r="A51" s="165"/>
      <c r="B51" s="56"/>
      <c r="C51" s="166" t="s">
        <v>282</v>
      </c>
      <c r="D51" s="116">
        <f>D9-D29</f>
        <v>-97243339.670000553</v>
      </c>
      <c r="E51" s="117">
        <f t="shared" si="1"/>
        <v>-1.9642341420405309</v>
      </c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68"/>
      <c r="AW51" s="168"/>
      <c r="AX51" s="168"/>
      <c r="AY51" s="168"/>
      <c r="AZ51" s="168"/>
      <c r="BA51" s="168"/>
      <c r="BB51" s="168"/>
      <c r="BC51" s="168"/>
      <c r="BD51" s="168"/>
      <c r="BE51" s="168"/>
      <c r="BF51" s="168"/>
      <c r="BG51" s="168"/>
      <c r="BH51" s="168"/>
      <c r="BI51" s="168"/>
      <c r="BJ51" s="168"/>
      <c r="BK51" s="168"/>
      <c r="BL51" s="168"/>
      <c r="BM51" s="168"/>
      <c r="BN51" s="168"/>
      <c r="BO51" s="168"/>
      <c r="BP51" s="168"/>
      <c r="BQ51" s="168"/>
      <c r="BR51" s="168"/>
      <c r="BS51" s="168"/>
      <c r="BT51" s="168"/>
      <c r="BU51" s="168"/>
      <c r="BV51" s="168"/>
      <c r="BW51" s="168"/>
      <c r="BX51" s="168"/>
      <c r="BY51" s="168"/>
      <c r="BZ51" s="168"/>
      <c r="CA51" s="168"/>
      <c r="CB51" s="168"/>
      <c r="CC51" s="168"/>
      <c r="CD51" s="168"/>
      <c r="CE51" s="168"/>
      <c r="CF51" s="168"/>
      <c r="CG51" s="168"/>
      <c r="CH51" s="168"/>
      <c r="CI51" s="168"/>
      <c r="CJ51" s="168"/>
      <c r="CK51" s="168"/>
      <c r="CL51" s="168"/>
      <c r="CM51" s="168"/>
      <c r="CN51" s="168"/>
      <c r="CO51" s="168"/>
      <c r="CP51" s="168"/>
      <c r="CQ51" s="168"/>
      <c r="CR51" s="168"/>
      <c r="CS51" s="168"/>
      <c r="CT51" s="168"/>
      <c r="CU51" s="168"/>
      <c r="CV51" s="168"/>
      <c r="CW51" s="168"/>
      <c r="CX51" s="168"/>
      <c r="CY51" s="168"/>
      <c r="CZ51" s="168"/>
      <c r="DA51" s="168"/>
      <c r="DB51" s="168"/>
      <c r="DC51" s="168"/>
      <c r="DD51" s="168"/>
      <c r="DE51" s="168"/>
      <c r="DF51" s="168"/>
      <c r="DG51" s="168"/>
      <c r="DH51" s="168"/>
      <c r="DI51" s="168"/>
      <c r="DJ51" s="168"/>
      <c r="DK51" s="168"/>
      <c r="DL51" s="168"/>
      <c r="DM51" s="168"/>
      <c r="DN51" s="168"/>
      <c r="DO51" s="168"/>
      <c r="DP51" s="111"/>
      <c r="DQ51" s="168"/>
      <c r="DR51" s="168"/>
      <c r="DS51" s="168"/>
      <c r="DT51" s="168"/>
      <c r="DU51" s="168"/>
      <c r="DV51" s="168"/>
      <c r="DW51" s="168"/>
      <c r="DX51" s="168"/>
      <c r="DY51" s="168"/>
      <c r="DZ51" s="168"/>
      <c r="EA51" s="168"/>
      <c r="EB51" s="168"/>
      <c r="EC51" s="168"/>
      <c r="ED51" s="168"/>
      <c r="EE51" s="168"/>
      <c r="EF51" s="168"/>
      <c r="EG51" s="168"/>
      <c r="EH51" s="168"/>
      <c r="EI51" s="168"/>
      <c r="EJ51" s="168"/>
      <c r="EK51" s="168"/>
      <c r="EL51" s="168"/>
      <c r="EM51" s="168"/>
      <c r="EN51" s="168"/>
      <c r="EO51" s="168"/>
      <c r="EP51" s="168"/>
      <c r="EQ51" s="168"/>
      <c r="ER51" s="168"/>
      <c r="ES51" s="168"/>
      <c r="ET51" s="168"/>
      <c r="EU51" s="168"/>
      <c r="EV51" s="168"/>
      <c r="EW51" s="168"/>
      <c r="EX51" s="168"/>
      <c r="EY51" s="168"/>
      <c r="EZ51" s="168"/>
      <c r="FA51" s="168"/>
      <c r="FB51" s="168"/>
      <c r="FC51" s="168"/>
      <c r="FD51" s="168"/>
      <c r="FE51" s="168"/>
      <c r="FF51" s="168"/>
      <c r="FG51" s="168"/>
      <c r="FH51" s="168"/>
      <c r="FI51" s="168"/>
      <c r="FJ51" s="168"/>
      <c r="FK51" s="168"/>
      <c r="FL51" s="168"/>
      <c r="FM51" s="168"/>
      <c r="FN51" s="168"/>
      <c r="FO51" s="168"/>
      <c r="FP51" s="168"/>
      <c r="FQ51" s="168"/>
      <c r="FR51" s="168"/>
      <c r="FS51" s="168"/>
      <c r="FT51" s="168"/>
    </row>
    <row r="52" spans="1:177" s="167" customFormat="1" ht="15" customHeight="1" thickTop="1" thickBot="1">
      <c r="A52" s="165"/>
      <c r="B52" s="56"/>
      <c r="C52" s="166" t="s">
        <v>407</v>
      </c>
      <c r="D52" s="116">
        <f>D51-D49</f>
        <v>-83901175.790000558</v>
      </c>
      <c r="E52" s="117">
        <f t="shared" si="1"/>
        <v>-1.6947335889874273</v>
      </c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68"/>
      <c r="AW52" s="168"/>
      <c r="AX52" s="168"/>
      <c r="AY52" s="168"/>
      <c r="AZ52" s="168"/>
      <c r="BA52" s="168"/>
      <c r="BB52" s="168"/>
      <c r="BC52" s="168"/>
      <c r="BD52" s="168"/>
      <c r="BE52" s="168"/>
      <c r="BF52" s="168"/>
      <c r="BG52" s="168"/>
      <c r="BH52" s="168"/>
      <c r="BI52" s="168"/>
      <c r="BJ52" s="168"/>
      <c r="BK52" s="168"/>
      <c r="BL52" s="168"/>
      <c r="BM52" s="168"/>
      <c r="BN52" s="168"/>
      <c r="BO52" s="168"/>
      <c r="BP52" s="168"/>
      <c r="BQ52" s="168"/>
      <c r="BR52" s="168"/>
      <c r="BS52" s="168"/>
      <c r="BT52" s="168"/>
      <c r="BU52" s="168"/>
      <c r="BV52" s="168"/>
      <c r="BW52" s="168"/>
      <c r="BX52" s="168"/>
      <c r="BY52" s="168"/>
      <c r="BZ52" s="168"/>
      <c r="CA52" s="168"/>
      <c r="CB52" s="168"/>
      <c r="CC52" s="168"/>
      <c r="CD52" s="168"/>
      <c r="CE52" s="168"/>
      <c r="CF52" s="168"/>
      <c r="CG52" s="168"/>
      <c r="CH52" s="168"/>
      <c r="CI52" s="168"/>
      <c r="CJ52" s="168"/>
      <c r="CK52" s="168"/>
      <c r="CL52" s="168"/>
      <c r="CM52" s="168"/>
      <c r="CN52" s="168"/>
      <c r="CO52" s="168"/>
      <c r="CP52" s="168"/>
      <c r="CQ52" s="168"/>
      <c r="CR52" s="168"/>
      <c r="CS52" s="168"/>
      <c r="CT52" s="168"/>
      <c r="CU52" s="168"/>
      <c r="CV52" s="168"/>
      <c r="CW52" s="168"/>
      <c r="CX52" s="168"/>
      <c r="CY52" s="168"/>
      <c r="CZ52" s="168"/>
      <c r="DA52" s="168"/>
      <c r="DB52" s="168"/>
      <c r="DC52" s="168"/>
      <c r="DD52" s="168"/>
      <c r="DE52" s="168"/>
      <c r="DF52" s="168"/>
      <c r="DG52" s="168"/>
      <c r="DH52" s="168"/>
      <c r="DI52" s="168"/>
      <c r="DJ52" s="168"/>
      <c r="DK52" s="168"/>
      <c r="DL52" s="168"/>
      <c r="DM52" s="168"/>
      <c r="DN52" s="168"/>
      <c r="DO52" s="168"/>
      <c r="DP52" s="111"/>
      <c r="DQ52" s="168"/>
      <c r="DR52" s="168"/>
      <c r="DS52" s="168"/>
      <c r="DT52" s="168"/>
      <c r="DU52" s="168"/>
      <c r="DV52" s="168"/>
      <c r="DW52" s="168"/>
      <c r="DX52" s="168"/>
      <c r="DY52" s="168"/>
      <c r="DZ52" s="168"/>
      <c r="EA52" s="168"/>
      <c r="EB52" s="168"/>
      <c r="EC52" s="168"/>
      <c r="ED52" s="168"/>
      <c r="EE52" s="168"/>
      <c r="EF52" s="168"/>
      <c r="EG52" s="168"/>
      <c r="EH52" s="168"/>
      <c r="EI52" s="168"/>
      <c r="EJ52" s="168"/>
      <c r="EK52" s="168"/>
      <c r="EL52" s="168"/>
      <c r="EM52" s="168"/>
      <c r="EN52" s="168"/>
      <c r="EO52" s="168"/>
      <c r="EP52" s="168"/>
      <c r="EQ52" s="168"/>
      <c r="ER52" s="168"/>
      <c r="ES52" s="168"/>
      <c r="ET52" s="168"/>
      <c r="EU52" s="168"/>
      <c r="EV52" s="168"/>
      <c r="EW52" s="168"/>
      <c r="EX52" s="168"/>
      <c r="EY52" s="168"/>
      <c r="EZ52" s="168"/>
      <c r="FA52" s="168"/>
      <c r="FB52" s="168"/>
      <c r="FC52" s="168"/>
      <c r="FD52" s="168"/>
      <c r="FE52" s="168"/>
      <c r="FF52" s="168"/>
      <c r="FG52" s="168"/>
      <c r="FH52" s="168"/>
      <c r="FI52" s="168"/>
      <c r="FJ52" s="168"/>
      <c r="FK52" s="168"/>
      <c r="FL52" s="168"/>
      <c r="FM52" s="168"/>
      <c r="FN52" s="168"/>
      <c r="FO52" s="168"/>
      <c r="FP52" s="168"/>
      <c r="FQ52" s="168"/>
      <c r="FR52" s="168"/>
      <c r="FS52" s="168"/>
      <c r="FT52" s="168"/>
    </row>
    <row r="53" spans="1:177" s="167" customFormat="1" ht="15" customHeight="1" thickTop="1" thickBot="1">
      <c r="A53" s="165"/>
      <c r="B53" s="56"/>
      <c r="C53" s="166" t="s">
        <v>175</v>
      </c>
      <c r="D53" s="116">
        <f>D52+D36</f>
        <v>25660924.589999437</v>
      </c>
      <c r="E53" s="117">
        <f t="shared" si="1"/>
        <v>0.51832921788836805</v>
      </c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168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  <c r="BH53" s="168"/>
      <c r="BI53" s="168"/>
      <c r="BJ53" s="168"/>
      <c r="BK53" s="168"/>
      <c r="BL53" s="168"/>
      <c r="BM53" s="168"/>
      <c r="BN53" s="168"/>
      <c r="BO53" s="168"/>
      <c r="BP53" s="168"/>
      <c r="BQ53" s="168"/>
      <c r="BR53" s="168"/>
      <c r="BS53" s="168"/>
      <c r="BT53" s="168"/>
      <c r="BU53" s="168"/>
      <c r="BV53" s="168"/>
      <c r="BW53" s="168"/>
      <c r="BX53" s="168"/>
      <c r="BY53" s="168"/>
      <c r="BZ53" s="168"/>
      <c r="CA53" s="168"/>
      <c r="CB53" s="168"/>
      <c r="CC53" s="168"/>
      <c r="CD53" s="168"/>
      <c r="CE53" s="168"/>
      <c r="CF53" s="168"/>
      <c r="CG53" s="168"/>
      <c r="CH53" s="168"/>
      <c r="CI53" s="168"/>
      <c r="CJ53" s="168"/>
      <c r="CK53" s="168"/>
      <c r="CL53" s="168"/>
      <c r="CM53" s="168"/>
      <c r="CN53" s="168"/>
      <c r="CO53" s="168"/>
      <c r="CP53" s="168"/>
      <c r="CQ53" s="168"/>
      <c r="CR53" s="168"/>
      <c r="CS53" s="168"/>
      <c r="CT53" s="168"/>
      <c r="CU53" s="168"/>
      <c r="CV53" s="168"/>
      <c r="CW53" s="168"/>
      <c r="CX53" s="168"/>
      <c r="CY53" s="168"/>
      <c r="CZ53" s="168"/>
      <c r="DA53" s="168"/>
      <c r="DB53" s="168"/>
      <c r="DC53" s="168"/>
      <c r="DD53" s="168"/>
      <c r="DE53" s="168"/>
      <c r="DF53" s="168"/>
      <c r="DG53" s="168"/>
      <c r="DH53" s="168"/>
      <c r="DI53" s="168"/>
      <c r="DJ53" s="168"/>
      <c r="DK53" s="168"/>
      <c r="DL53" s="168"/>
      <c r="DM53" s="168"/>
      <c r="DN53" s="168"/>
      <c r="DO53" s="168"/>
      <c r="DP53" s="168"/>
      <c r="DQ53" s="111"/>
      <c r="DR53" s="168"/>
      <c r="DS53" s="168"/>
      <c r="DT53" s="168"/>
      <c r="DU53" s="168"/>
      <c r="DV53" s="168"/>
      <c r="DW53" s="168"/>
      <c r="DX53" s="168"/>
      <c r="DY53" s="168"/>
      <c r="DZ53" s="168"/>
      <c r="EA53" s="168"/>
      <c r="EB53" s="168"/>
      <c r="EC53" s="168"/>
      <c r="ED53" s="168"/>
      <c r="EE53" s="168"/>
      <c r="EF53" s="168"/>
      <c r="EG53" s="168"/>
      <c r="EH53" s="168"/>
      <c r="EI53" s="168"/>
      <c r="EJ53" s="168"/>
      <c r="EK53" s="168"/>
      <c r="EL53" s="168"/>
      <c r="EM53" s="168"/>
      <c r="EN53" s="168"/>
      <c r="EO53" s="168"/>
      <c r="EP53" s="168"/>
      <c r="EQ53" s="168"/>
      <c r="ER53" s="168"/>
      <c r="ES53" s="168"/>
      <c r="ET53" s="168"/>
      <c r="EU53" s="168"/>
      <c r="EV53" s="168"/>
      <c r="EW53" s="168"/>
      <c r="EX53" s="168"/>
      <c r="EY53" s="168"/>
      <c r="EZ53" s="168"/>
      <c r="FA53" s="168"/>
      <c r="FB53" s="168"/>
      <c r="FC53" s="168"/>
      <c r="FD53" s="168"/>
      <c r="FE53" s="168"/>
      <c r="FF53" s="168"/>
      <c r="FG53" s="168"/>
      <c r="FH53" s="168"/>
      <c r="FI53" s="168"/>
      <c r="FJ53" s="168"/>
      <c r="FK53" s="168"/>
      <c r="FL53" s="168"/>
      <c r="FM53" s="168"/>
      <c r="FN53" s="168"/>
      <c r="FO53" s="168"/>
      <c r="FP53" s="168"/>
      <c r="FQ53" s="168"/>
      <c r="FR53" s="168"/>
      <c r="FS53" s="168"/>
      <c r="FT53" s="168"/>
      <c r="FU53" s="168"/>
    </row>
    <row r="54" spans="1:177" ht="15" customHeight="1" thickTop="1" thickBot="1">
      <c r="A54" s="56"/>
      <c r="B54" s="56"/>
      <c r="C54" s="169" t="s">
        <v>133</v>
      </c>
      <c r="D54" s="170">
        <f>SUM(D55:D57)</f>
        <v>573786914.00999999</v>
      </c>
      <c r="E54" s="172">
        <f t="shared" si="1"/>
        <v>11.590015836346375</v>
      </c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110"/>
      <c r="AN54" s="110"/>
      <c r="AO54" s="110"/>
      <c r="AP54" s="110"/>
      <c r="AQ54" s="110"/>
      <c r="AR54" s="110"/>
      <c r="AS54" s="110"/>
      <c r="AT54" s="110"/>
      <c r="AU54" s="110"/>
      <c r="AV54" s="110"/>
      <c r="AW54" s="110"/>
      <c r="AX54" s="110"/>
      <c r="AY54" s="110"/>
      <c r="AZ54" s="110"/>
      <c r="BA54" s="110"/>
      <c r="BB54" s="110"/>
      <c r="BC54" s="110"/>
      <c r="BD54" s="110"/>
      <c r="BE54" s="110"/>
      <c r="BF54" s="110"/>
      <c r="BG54" s="110"/>
      <c r="BH54" s="110"/>
      <c r="BI54" s="110"/>
      <c r="BJ54" s="110"/>
      <c r="BK54" s="110"/>
      <c r="BL54" s="110"/>
      <c r="BM54" s="110"/>
      <c r="BN54" s="110"/>
      <c r="BO54" s="110"/>
      <c r="BP54" s="110"/>
      <c r="BQ54" s="110"/>
      <c r="BR54" s="110"/>
      <c r="BS54" s="110"/>
      <c r="BT54" s="110"/>
      <c r="BU54" s="110"/>
      <c r="BV54" s="110"/>
      <c r="BW54" s="110"/>
      <c r="BX54" s="110"/>
      <c r="BY54" s="110"/>
      <c r="BZ54" s="110"/>
      <c r="CA54" s="110"/>
      <c r="CB54" s="110"/>
      <c r="CC54" s="110"/>
      <c r="CD54" s="110"/>
      <c r="CE54" s="110"/>
      <c r="CF54" s="110"/>
      <c r="CG54" s="110"/>
      <c r="CH54" s="110"/>
      <c r="CI54" s="110"/>
      <c r="CJ54" s="110"/>
      <c r="CK54" s="110"/>
      <c r="CL54" s="110"/>
      <c r="CM54" s="110"/>
      <c r="CN54" s="110"/>
      <c r="CO54" s="110"/>
      <c r="CP54" s="110"/>
      <c r="CQ54" s="110"/>
      <c r="CR54" s="110"/>
      <c r="CS54" s="110"/>
      <c r="CT54" s="110"/>
      <c r="CU54" s="110"/>
      <c r="CV54" s="110"/>
      <c r="CW54" s="110"/>
      <c r="CX54" s="110"/>
      <c r="CY54" s="110"/>
      <c r="CZ54" s="110"/>
      <c r="DA54" s="110"/>
      <c r="DB54" s="110"/>
      <c r="DC54" s="110"/>
      <c r="DD54" s="110"/>
      <c r="DE54" s="110"/>
      <c r="DF54" s="110"/>
      <c r="DG54" s="110"/>
      <c r="DH54" s="110"/>
      <c r="DI54" s="110"/>
      <c r="DJ54" s="110"/>
      <c r="DK54" s="110"/>
      <c r="DL54" s="110"/>
      <c r="DM54" s="110"/>
      <c r="DN54" s="110"/>
      <c r="DO54" s="110"/>
      <c r="DP54" s="110"/>
      <c r="DQ54" s="111"/>
      <c r="DR54" s="110"/>
      <c r="DS54" s="110"/>
      <c r="DT54" s="110"/>
      <c r="DU54" s="110"/>
      <c r="DV54" s="110"/>
      <c r="DW54" s="110"/>
      <c r="DX54" s="110"/>
      <c r="DY54" s="110"/>
      <c r="DZ54" s="110"/>
      <c r="EA54" s="110"/>
      <c r="EB54" s="110"/>
      <c r="EC54" s="110"/>
      <c r="ED54" s="110"/>
      <c r="EE54" s="110"/>
      <c r="EF54" s="110"/>
      <c r="EG54" s="110"/>
      <c r="EH54" s="110"/>
      <c r="EI54" s="110"/>
      <c r="EJ54" s="110"/>
      <c r="EK54" s="110"/>
      <c r="EL54" s="110"/>
      <c r="EM54" s="110"/>
      <c r="EN54" s="110"/>
      <c r="EO54" s="110"/>
      <c r="EP54" s="110"/>
      <c r="EQ54" s="110"/>
      <c r="ER54" s="110"/>
      <c r="ES54" s="110"/>
      <c r="ET54" s="110"/>
      <c r="EU54" s="110"/>
      <c r="EV54" s="110"/>
      <c r="EW54" s="110"/>
      <c r="EX54" s="110"/>
      <c r="EY54" s="110"/>
      <c r="EZ54" s="110"/>
      <c r="FA54" s="110"/>
      <c r="FB54" s="110"/>
      <c r="FC54" s="110"/>
      <c r="FD54" s="110"/>
      <c r="FE54" s="110"/>
      <c r="FF54" s="110"/>
      <c r="FG54" s="110"/>
      <c r="FH54" s="110"/>
      <c r="FI54" s="110"/>
      <c r="FJ54" s="110"/>
      <c r="FK54" s="110"/>
      <c r="FL54" s="110"/>
      <c r="FM54" s="110"/>
      <c r="FN54" s="110"/>
      <c r="FO54" s="110"/>
      <c r="FP54" s="110"/>
      <c r="FQ54" s="110"/>
      <c r="FR54" s="110"/>
      <c r="FS54" s="110"/>
      <c r="FT54" s="110"/>
      <c r="FU54" s="110"/>
    </row>
    <row r="55" spans="1:177" ht="14.25" customHeight="1" thickTop="1">
      <c r="A55" s="56"/>
      <c r="B55" s="56"/>
      <c r="C55" s="173" t="s">
        <v>408</v>
      </c>
      <c r="D55" s="174">
        <f>'Cental Budget'!F73+'Local Government_int'!D47</f>
        <v>193627141.28</v>
      </c>
      <c r="E55" s="175">
        <f t="shared" si="1"/>
        <v>3.9111063340537702</v>
      </c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110"/>
      <c r="AN55" s="110"/>
      <c r="AO55" s="110"/>
      <c r="AP55" s="110"/>
      <c r="AQ55" s="110"/>
      <c r="AR55" s="110"/>
      <c r="AS55" s="110"/>
      <c r="AT55" s="110"/>
      <c r="AU55" s="110"/>
      <c r="AV55" s="110"/>
      <c r="AW55" s="110"/>
      <c r="AX55" s="110"/>
      <c r="AY55" s="110"/>
      <c r="AZ55" s="110"/>
      <c r="BA55" s="110"/>
      <c r="BB55" s="110"/>
      <c r="BC55" s="110"/>
      <c r="BD55" s="110"/>
      <c r="BE55" s="110"/>
      <c r="BF55" s="110"/>
      <c r="BG55" s="110"/>
      <c r="BH55" s="110"/>
      <c r="BI55" s="110"/>
      <c r="BJ55" s="110"/>
      <c r="BK55" s="110"/>
      <c r="BL55" s="110"/>
      <c r="BM55" s="110"/>
      <c r="BN55" s="110"/>
      <c r="BO55" s="110"/>
      <c r="BP55" s="110"/>
      <c r="BQ55" s="110"/>
      <c r="BR55" s="110"/>
      <c r="BS55" s="110"/>
      <c r="BT55" s="110"/>
      <c r="BU55" s="110"/>
      <c r="BV55" s="110"/>
      <c r="BW55" s="110"/>
      <c r="BX55" s="110"/>
      <c r="BY55" s="110"/>
      <c r="BZ55" s="110"/>
      <c r="CA55" s="110"/>
      <c r="CB55" s="110"/>
      <c r="CC55" s="110"/>
      <c r="CD55" s="110"/>
      <c r="CE55" s="110"/>
      <c r="CF55" s="110"/>
      <c r="CG55" s="110"/>
      <c r="CH55" s="110"/>
      <c r="CI55" s="110"/>
      <c r="CJ55" s="110"/>
      <c r="CK55" s="110"/>
      <c r="CL55" s="110"/>
      <c r="CM55" s="110"/>
      <c r="CN55" s="110"/>
      <c r="CO55" s="110"/>
      <c r="CP55" s="110"/>
      <c r="CQ55" s="110"/>
      <c r="CR55" s="110"/>
      <c r="CS55" s="110"/>
      <c r="CT55" s="110"/>
      <c r="CU55" s="110"/>
      <c r="CV55" s="110"/>
      <c r="CW55" s="110"/>
      <c r="CX55" s="110"/>
      <c r="CY55" s="110"/>
      <c r="CZ55" s="110"/>
      <c r="DA55" s="110"/>
      <c r="DB55" s="110"/>
      <c r="DC55" s="110"/>
      <c r="DD55" s="110"/>
      <c r="DE55" s="110"/>
      <c r="DF55" s="110"/>
      <c r="DG55" s="110"/>
      <c r="DH55" s="110"/>
      <c r="DI55" s="110"/>
      <c r="DJ55" s="110"/>
      <c r="DK55" s="110"/>
      <c r="DL55" s="110"/>
      <c r="DM55" s="110"/>
      <c r="DN55" s="110"/>
      <c r="DO55" s="110"/>
      <c r="DP55" s="110"/>
      <c r="DQ55" s="111"/>
      <c r="DR55" s="110"/>
      <c r="DS55" s="110"/>
      <c r="DT55" s="110"/>
      <c r="DU55" s="110"/>
      <c r="DV55" s="110"/>
      <c r="DW55" s="110"/>
      <c r="DX55" s="110"/>
      <c r="DY55" s="110"/>
      <c r="DZ55" s="110"/>
      <c r="EA55" s="110"/>
      <c r="EB55" s="110"/>
      <c r="EC55" s="110"/>
      <c r="ED55" s="110"/>
      <c r="EE55" s="110"/>
      <c r="EF55" s="110"/>
      <c r="EG55" s="110"/>
      <c r="EH55" s="110"/>
      <c r="EI55" s="110"/>
      <c r="EJ55" s="110"/>
      <c r="EK55" s="110"/>
      <c r="EL55" s="110"/>
      <c r="EM55" s="110"/>
      <c r="EN55" s="110"/>
      <c r="EO55" s="110"/>
      <c r="EP55" s="110"/>
      <c r="EQ55" s="110"/>
      <c r="ER55" s="110"/>
      <c r="ES55" s="110"/>
      <c r="ET55" s="110"/>
      <c r="EU55" s="110"/>
      <c r="EV55" s="110"/>
      <c r="EW55" s="110"/>
      <c r="EX55" s="110"/>
      <c r="EY55" s="110"/>
      <c r="EZ55" s="110"/>
      <c r="FA55" s="110"/>
      <c r="FB55" s="110"/>
      <c r="FC55" s="110"/>
      <c r="FD55" s="110"/>
      <c r="FE55" s="110"/>
      <c r="FF55" s="110"/>
      <c r="FG55" s="110"/>
      <c r="FH55" s="110"/>
      <c r="FI55" s="110"/>
      <c r="FJ55" s="110"/>
      <c r="FK55" s="110"/>
      <c r="FL55" s="110"/>
      <c r="FM55" s="110"/>
      <c r="FN55" s="110"/>
      <c r="FO55" s="110"/>
      <c r="FP55" s="110"/>
      <c r="FQ55" s="110"/>
      <c r="FR55" s="110"/>
      <c r="FS55" s="110"/>
      <c r="FT55" s="110"/>
      <c r="FU55" s="110"/>
    </row>
    <row r="56" spans="1:177" ht="15" customHeight="1">
      <c r="A56" s="56"/>
      <c r="B56" s="56"/>
      <c r="C56" s="176" t="s">
        <v>409</v>
      </c>
      <c r="D56" s="156">
        <f>'Cental Budget'!F74+'Local Government_int'!D48</f>
        <v>331064122.48000002</v>
      </c>
      <c r="E56" s="177">
        <f t="shared" si="1"/>
        <v>6.6872184232532774</v>
      </c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110"/>
      <c r="AN56" s="110"/>
      <c r="AO56" s="110"/>
      <c r="AP56" s="110"/>
      <c r="AQ56" s="110"/>
      <c r="AR56" s="110"/>
      <c r="AS56" s="110"/>
      <c r="AT56" s="110"/>
      <c r="AU56" s="110"/>
      <c r="AV56" s="110"/>
      <c r="AW56" s="110"/>
      <c r="AX56" s="110"/>
      <c r="AY56" s="110"/>
      <c r="AZ56" s="110"/>
      <c r="BA56" s="110"/>
      <c r="BB56" s="110"/>
      <c r="BC56" s="110"/>
      <c r="BD56" s="110"/>
      <c r="BE56" s="110"/>
      <c r="BF56" s="110"/>
      <c r="BG56" s="110"/>
      <c r="BH56" s="110"/>
      <c r="BI56" s="110"/>
      <c r="BJ56" s="110"/>
      <c r="BK56" s="110"/>
      <c r="BL56" s="110"/>
      <c r="BM56" s="110"/>
      <c r="BN56" s="110"/>
      <c r="BO56" s="110"/>
      <c r="BP56" s="110"/>
      <c r="BQ56" s="110"/>
      <c r="BR56" s="110"/>
      <c r="BS56" s="110"/>
      <c r="BT56" s="110"/>
      <c r="BU56" s="110"/>
      <c r="BV56" s="110"/>
      <c r="BW56" s="110"/>
      <c r="BX56" s="110"/>
      <c r="BY56" s="110"/>
      <c r="BZ56" s="110"/>
      <c r="CA56" s="110"/>
      <c r="CB56" s="110"/>
      <c r="CC56" s="110"/>
      <c r="CD56" s="110"/>
      <c r="CE56" s="110"/>
      <c r="CF56" s="110"/>
      <c r="CG56" s="110"/>
      <c r="CH56" s="110"/>
      <c r="CI56" s="110"/>
      <c r="CJ56" s="110"/>
      <c r="CK56" s="110"/>
      <c r="CL56" s="110"/>
      <c r="CM56" s="110"/>
      <c r="CN56" s="110"/>
      <c r="CO56" s="110"/>
      <c r="CP56" s="110"/>
      <c r="CQ56" s="110"/>
      <c r="CR56" s="110"/>
      <c r="CS56" s="110"/>
      <c r="CT56" s="110"/>
      <c r="CU56" s="110"/>
      <c r="CV56" s="110"/>
      <c r="CW56" s="110"/>
      <c r="CX56" s="110"/>
      <c r="CY56" s="110"/>
      <c r="CZ56" s="110"/>
      <c r="DA56" s="110"/>
      <c r="DB56" s="110"/>
      <c r="DC56" s="110"/>
      <c r="DD56" s="110"/>
      <c r="DE56" s="110"/>
      <c r="DF56" s="110"/>
      <c r="DG56" s="110"/>
      <c r="DH56" s="110"/>
      <c r="DI56" s="110"/>
      <c r="DJ56" s="110"/>
      <c r="DK56" s="110"/>
      <c r="DL56" s="110"/>
      <c r="DM56" s="110"/>
      <c r="DN56" s="110"/>
      <c r="DO56" s="110"/>
      <c r="DP56" s="110"/>
      <c r="DQ56" s="111"/>
      <c r="DR56" s="110"/>
      <c r="DS56" s="110"/>
      <c r="DT56" s="110"/>
      <c r="DU56" s="110"/>
      <c r="DV56" s="110"/>
      <c r="DW56" s="110"/>
      <c r="DX56" s="110"/>
      <c r="DY56" s="110"/>
      <c r="DZ56" s="110"/>
      <c r="EA56" s="110"/>
      <c r="EB56" s="110"/>
      <c r="EC56" s="110"/>
      <c r="ED56" s="110"/>
      <c r="EE56" s="110"/>
      <c r="EF56" s="110"/>
      <c r="EG56" s="110"/>
      <c r="EH56" s="110"/>
      <c r="EI56" s="110"/>
      <c r="EJ56" s="110"/>
      <c r="EK56" s="110"/>
      <c r="EL56" s="110"/>
      <c r="EM56" s="110"/>
      <c r="EN56" s="110"/>
      <c r="EO56" s="110"/>
      <c r="EP56" s="110"/>
      <c r="EQ56" s="110"/>
      <c r="ER56" s="110"/>
      <c r="ES56" s="110"/>
      <c r="ET56" s="110"/>
      <c r="EU56" s="110"/>
      <c r="EV56" s="110"/>
      <c r="EW56" s="110"/>
      <c r="EX56" s="110"/>
      <c r="EY56" s="110"/>
      <c r="EZ56" s="110"/>
      <c r="FA56" s="110"/>
      <c r="FB56" s="110"/>
      <c r="FC56" s="110"/>
      <c r="FD56" s="110"/>
      <c r="FE56" s="110"/>
      <c r="FF56" s="110"/>
      <c r="FG56" s="110"/>
      <c r="FH56" s="110"/>
      <c r="FI56" s="110"/>
      <c r="FJ56" s="110"/>
      <c r="FK56" s="110"/>
      <c r="FL56" s="110"/>
      <c r="FM56" s="110"/>
      <c r="FN56" s="110"/>
      <c r="FO56" s="110"/>
      <c r="FP56" s="110"/>
      <c r="FQ56" s="110"/>
      <c r="FR56" s="110"/>
      <c r="FS56" s="110"/>
      <c r="FT56" s="110"/>
      <c r="FU56" s="110"/>
    </row>
    <row r="57" spans="1:177" ht="15" customHeight="1" thickBot="1">
      <c r="A57" s="56"/>
      <c r="B57" s="56"/>
      <c r="C57" s="176" t="s">
        <v>116</v>
      </c>
      <c r="D57" s="156">
        <f>'Cental Budget'!F75+'Local Government_int'!D49</f>
        <v>49095650.250000007</v>
      </c>
      <c r="E57" s="177">
        <f t="shared" si="1"/>
        <v>0.99169107903932796</v>
      </c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110"/>
      <c r="AN57" s="110"/>
      <c r="AO57" s="110"/>
      <c r="AP57" s="110"/>
      <c r="AQ57" s="110"/>
      <c r="AR57" s="110"/>
      <c r="AS57" s="110"/>
      <c r="AT57" s="110"/>
      <c r="AU57" s="110"/>
      <c r="AV57" s="110"/>
      <c r="AW57" s="110"/>
      <c r="AX57" s="110"/>
      <c r="AY57" s="110"/>
      <c r="AZ57" s="110"/>
      <c r="BA57" s="110"/>
      <c r="BB57" s="110"/>
      <c r="BC57" s="110"/>
      <c r="BD57" s="110"/>
      <c r="BE57" s="110"/>
      <c r="BF57" s="110"/>
      <c r="BG57" s="110"/>
      <c r="BH57" s="110"/>
      <c r="BI57" s="110"/>
      <c r="BJ57" s="110"/>
      <c r="BK57" s="110"/>
      <c r="BL57" s="110"/>
      <c r="BM57" s="110"/>
      <c r="BN57" s="110"/>
      <c r="BO57" s="110"/>
      <c r="BP57" s="110"/>
      <c r="BQ57" s="110"/>
      <c r="BR57" s="110"/>
      <c r="BS57" s="110"/>
      <c r="BT57" s="110"/>
      <c r="BU57" s="110"/>
      <c r="BV57" s="110"/>
      <c r="BW57" s="110"/>
      <c r="BX57" s="110"/>
      <c r="BY57" s="110"/>
      <c r="BZ57" s="110"/>
      <c r="CA57" s="110"/>
      <c r="CB57" s="110"/>
      <c r="CC57" s="110"/>
      <c r="CD57" s="110"/>
      <c r="CE57" s="110"/>
      <c r="CF57" s="110"/>
      <c r="CG57" s="110"/>
      <c r="CH57" s="110"/>
      <c r="CI57" s="110"/>
      <c r="CJ57" s="110"/>
      <c r="CK57" s="110"/>
      <c r="CL57" s="110"/>
      <c r="CM57" s="110"/>
      <c r="CN57" s="110"/>
      <c r="CO57" s="110"/>
      <c r="CP57" s="110"/>
      <c r="CQ57" s="110"/>
      <c r="CR57" s="110"/>
      <c r="CS57" s="110"/>
      <c r="CT57" s="110"/>
      <c r="CU57" s="110"/>
      <c r="CV57" s="110"/>
      <c r="CW57" s="110"/>
      <c r="CX57" s="110"/>
      <c r="CY57" s="110"/>
      <c r="CZ57" s="110"/>
      <c r="DA57" s="110"/>
      <c r="DB57" s="110"/>
      <c r="DC57" s="110"/>
      <c r="DD57" s="110"/>
      <c r="DE57" s="110"/>
      <c r="DF57" s="110"/>
      <c r="DG57" s="110"/>
      <c r="DH57" s="110"/>
      <c r="DI57" s="110"/>
      <c r="DJ57" s="110"/>
      <c r="DK57" s="110"/>
      <c r="DL57" s="110"/>
      <c r="DM57" s="110"/>
      <c r="DN57" s="110"/>
      <c r="DO57" s="110"/>
      <c r="DP57" s="110"/>
      <c r="DQ57" s="111"/>
      <c r="DR57" s="110"/>
      <c r="DS57" s="110"/>
      <c r="DT57" s="110"/>
      <c r="DU57" s="110"/>
      <c r="DV57" s="110"/>
      <c r="DW57" s="110"/>
      <c r="DX57" s="110"/>
      <c r="DY57" s="110"/>
      <c r="DZ57" s="110"/>
      <c r="EA57" s="110"/>
      <c r="EB57" s="110"/>
      <c r="EC57" s="110"/>
      <c r="ED57" s="110"/>
      <c r="EE57" s="110"/>
      <c r="EF57" s="110"/>
      <c r="EG57" s="110"/>
      <c r="EH57" s="110"/>
      <c r="EI57" s="110"/>
      <c r="EJ57" s="110"/>
      <c r="EK57" s="110"/>
      <c r="EL57" s="110"/>
      <c r="EM57" s="110"/>
      <c r="EN57" s="110"/>
      <c r="EO57" s="110"/>
      <c r="EP57" s="110"/>
      <c r="EQ57" s="110"/>
      <c r="ER57" s="110"/>
      <c r="ES57" s="110"/>
      <c r="ET57" s="110"/>
      <c r="EU57" s="110"/>
      <c r="EV57" s="110"/>
      <c r="EW57" s="110"/>
      <c r="EX57" s="110"/>
      <c r="EY57" s="110"/>
      <c r="EZ57" s="110"/>
      <c r="FA57" s="110"/>
      <c r="FB57" s="110"/>
      <c r="FC57" s="110"/>
      <c r="FD57" s="110"/>
      <c r="FE57" s="110"/>
      <c r="FF57" s="110"/>
      <c r="FG57" s="110"/>
      <c r="FH57" s="110"/>
      <c r="FI57" s="110"/>
      <c r="FJ57" s="110"/>
      <c r="FK57" s="110"/>
      <c r="FL57" s="110"/>
      <c r="FM57" s="110"/>
      <c r="FN57" s="110"/>
      <c r="FO57" s="110"/>
      <c r="FP57" s="110"/>
      <c r="FQ57" s="110"/>
      <c r="FR57" s="110"/>
      <c r="FS57" s="110"/>
      <c r="FT57" s="110"/>
      <c r="FU57" s="110"/>
    </row>
    <row r="58" spans="1:177" ht="15" customHeight="1" thickTop="1" thickBot="1">
      <c r="A58" s="56"/>
      <c r="B58" s="56"/>
      <c r="C58" s="169" t="s">
        <v>410</v>
      </c>
      <c r="D58" s="170">
        <f>+'Cental Budget'!F76+'Local Government_int'!D50</f>
        <v>57328698.380000003</v>
      </c>
      <c r="E58" s="171">
        <f t="shared" ref="E58" si="2">+D58/D$6*100</f>
        <v>1.1579917664168704</v>
      </c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208"/>
      <c r="AN58" s="208"/>
      <c r="AO58" s="208"/>
      <c r="AP58" s="208"/>
      <c r="AQ58" s="208"/>
      <c r="AR58" s="208"/>
      <c r="AS58" s="208"/>
      <c r="AT58" s="208"/>
      <c r="AU58" s="208"/>
      <c r="AV58" s="208"/>
      <c r="AW58" s="208"/>
      <c r="AX58" s="208"/>
      <c r="AY58" s="208"/>
      <c r="AZ58" s="208"/>
      <c r="BA58" s="208"/>
      <c r="BB58" s="208"/>
      <c r="BC58" s="208"/>
      <c r="BD58" s="208"/>
      <c r="BE58" s="208"/>
      <c r="BF58" s="208"/>
      <c r="BG58" s="208"/>
      <c r="BH58" s="208"/>
      <c r="BI58" s="208"/>
      <c r="BJ58" s="208"/>
      <c r="BK58" s="208"/>
      <c r="BL58" s="208"/>
      <c r="BM58" s="208"/>
      <c r="BN58" s="208"/>
      <c r="BO58" s="208"/>
      <c r="BP58" s="208"/>
      <c r="BQ58" s="208"/>
      <c r="BR58" s="208"/>
      <c r="BS58" s="208"/>
      <c r="BT58" s="208"/>
      <c r="BU58" s="208"/>
      <c r="BV58" s="208"/>
      <c r="BW58" s="208"/>
      <c r="BX58" s="208"/>
      <c r="BY58" s="208"/>
      <c r="BZ58" s="208"/>
      <c r="CA58" s="208"/>
      <c r="CB58" s="208"/>
      <c r="CC58" s="208"/>
      <c r="CD58" s="208"/>
      <c r="CE58" s="208"/>
      <c r="CF58" s="208"/>
      <c r="CG58" s="208"/>
      <c r="CH58" s="208"/>
      <c r="CI58" s="208"/>
      <c r="CJ58" s="208"/>
      <c r="CK58" s="208"/>
      <c r="CL58" s="208"/>
      <c r="CM58" s="208"/>
      <c r="CN58" s="208"/>
      <c r="CO58" s="208"/>
      <c r="CP58" s="208"/>
      <c r="CQ58" s="208"/>
      <c r="CR58" s="208"/>
      <c r="CS58" s="208"/>
      <c r="CT58" s="208"/>
      <c r="CU58" s="208"/>
      <c r="CV58" s="208"/>
      <c r="CW58" s="208"/>
      <c r="CX58" s="208"/>
      <c r="CY58" s="208"/>
      <c r="CZ58" s="208"/>
      <c r="DA58" s="208"/>
      <c r="DB58" s="208"/>
      <c r="DC58" s="208"/>
      <c r="DD58" s="208"/>
      <c r="DE58" s="208"/>
      <c r="DF58" s="208"/>
      <c r="DG58" s="208"/>
      <c r="DH58" s="208"/>
      <c r="DI58" s="208"/>
      <c r="DJ58" s="208"/>
      <c r="DK58" s="208"/>
      <c r="DL58" s="208"/>
      <c r="DM58" s="208"/>
      <c r="DN58" s="208"/>
      <c r="DO58" s="208"/>
      <c r="DP58" s="208"/>
      <c r="DQ58" s="111"/>
      <c r="DR58" s="208"/>
      <c r="DS58" s="208"/>
      <c r="DT58" s="208"/>
      <c r="DU58" s="208"/>
      <c r="DV58" s="208"/>
      <c r="DW58" s="208"/>
      <c r="DX58" s="208"/>
      <c r="DY58" s="208"/>
      <c r="DZ58" s="208"/>
      <c r="EA58" s="208"/>
      <c r="EB58" s="208"/>
      <c r="EC58" s="208"/>
      <c r="ED58" s="208"/>
      <c r="EE58" s="208"/>
      <c r="EF58" s="208"/>
      <c r="EG58" s="208"/>
      <c r="EH58" s="208"/>
      <c r="EI58" s="208"/>
      <c r="EJ58" s="208"/>
      <c r="EK58" s="208"/>
      <c r="EL58" s="208"/>
      <c r="EM58" s="208"/>
      <c r="EN58" s="208"/>
      <c r="EO58" s="208"/>
      <c r="EP58" s="208"/>
      <c r="EQ58" s="208"/>
      <c r="ER58" s="208"/>
      <c r="ES58" s="208"/>
      <c r="ET58" s="208"/>
      <c r="EU58" s="208"/>
      <c r="EV58" s="208"/>
      <c r="EW58" s="208"/>
      <c r="EX58" s="208"/>
      <c r="EY58" s="208"/>
      <c r="EZ58" s="208"/>
      <c r="FA58" s="208"/>
      <c r="FB58" s="208"/>
      <c r="FC58" s="208"/>
      <c r="FD58" s="208"/>
      <c r="FE58" s="208"/>
      <c r="FF58" s="208"/>
      <c r="FG58" s="208"/>
      <c r="FH58" s="208"/>
      <c r="FI58" s="208"/>
      <c r="FJ58" s="208"/>
      <c r="FK58" s="208"/>
      <c r="FL58" s="208"/>
      <c r="FM58" s="208"/>
      <c r="FN58" s="208"/>
      <c r="FO58" s="208"/>
      <c r="FP58" s="208"/>
      <c r="FQ58" s="208"/>
      <c r="FR58" s="208"/>
      <c r="FS58" s="208"/>
      <c r="FT58" s="208"/>
      <c r="FU58" s="208"/>
    </row>
    <row r="59" spans="1:177" ht="15" customHeight="1" thickTop="1" thickBot="1">
      <c r="A59" s="56"/>
      <c r="B59" s="56"/>
      <c r="C59" s="169" t="s">
        <v>141</v>
      </c>
      <c r="D59" s="170">
        <f>D51-D54-D58</f>
        <v>-728358952.06000054</v>
      </c>
      <c r="E59" s="172">
        <f t="shared" si="1"/>
        <v>-14.712241744803775</v>
      </c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  <c r="BA59" s="110"/>
      <c r="BB59" s="110"/>
      <c r="BC59" s="110"/>
      <c r="BD59" s="110"/>
      <c r="BE59" s="110"/>
      <c r="BF59" s="110"/>
      <c r="BG59" s="110"/>
      <c r="BH59" s="110"/>
      <c r="BI59" s="110"/>
      <c r="BJ59" s="110"/>
      <c r="BK59" s="110"/>
      <c r="BL59" s="110"/>
      <c r="BM59" s="110"/>
      <c r="BN59" s="110"/>
      <c r="BO59" s="110"/>
      <c r="BP59" s="110"/>
      <c r="BQ59" s="110"/>
      <c r="BR59" s="110"/>
      <c r="BS59" s="110"/>
      <c r="BT59" s="110"/>
      <c r="BU59" s="110"/>
      <c r="BV59" s="110"/>
      <c r="BW59" s="110"/>
      <c r="BX59" s="110"/>
      <c r="BY59" s="110"/>
      <c r="BZ59" s="110"/>
      <c r="CA59" s="110"/>
      <c r="CB59" s="110"/>
      <c r="CC59" s="110"/>
      <c r="CD59" s="110"/>
      <c r="CE59" s="110"/>
      <c r="CF59" s="110"/>
      <c r="CG59" s="110"/>
      <c r="CH59" s="110"/>
      <c r="CI59" s="110"/>
      <c r="CJ59" s="110"/>
      <c r="CK59" s="110"/>
      <c r="CL59" s="110"/>
      <c r="CM59" s="110"/>
      <c r="CN59" s="110"/>
      <c r="CO59" s="110"/>
      <c r="CP59" s="110"/>
      <c r="CQ59" s="110"/>
      <c r="CR59" s="110"/>
      <c r="CS59" s="110"/>
      <c r="CT59" s="110"/>
      <c r="CU59" s="110"/>
      <c r="CV59" s="110"/>
      <c r="CW59" s="110"/>
      <c r="CX59" s="110"/>
      <c r="CY59" s="110"/>
      <c r="CZ59" s="110"/>
      <c r="DA59" s="110"/>
      <c r="DB59" s="110"/>
      <c r="DC59" s="110"/>
      <c r="DD59" s="110"/>
      <c r="DE59" s="110"/>
      <c r="DF59" s="110"/>
      <c r="DG59" s="110"/>
      <c r="DH59" s="110"/>
      <c r="DI59" s="110"/>
      <c r="DJ59" s="110"/>
      <c r="DK59" s="110"/>
      <c r="DL59" s="110"/>
      <c r="DM59" s="110"/>
      <c r="DN59" s="110"/>
      <c r="DO59" s="110"/>
      <c r="DP59" s="110"/>
      <c r="DQ59" s="111"/>
      <c r="DR59" s="110"/>
      <c r="DS59" s="110"/>
      <c r="DT59" s="110"/>
      <c r="DU59" s="110"/>
      <c r="DV59" s="110"/>
      <c r="DW59" s="110"/>
      <c r="DX59" s="110"/>
      <c r="DY59" s="110"/>
      <c r="DZ59" s="110"/>
      <c r="EA59" s="110"/>
      <c r="EB59" s="110"/>
      <c r="EC59" s="110"/>
      <c r="ED59" s="110"/>
      <c r="EE59" s="110"/>
      <c r="EF59" s="110"/>
      <c r="EG59" s="110"/>
      <c r="EH59" s="110"/>
      <c r="EI59" s="110"/>
      <c r="EJ59" s="110"/>
      <c r="EK59" s="110"/>
      <c r="EL59" s="110"/>
      <c r="EM59" s="110"/>
      <c r="EN59" s="110"/>
      <c r="EO59" s="110"/>
      <c r="EP59" s="110"/>
      <c r="EQ59" s="110"/>
      <c r="ER59" s="110"/>
      <c r="ES59" s="110"/>
      <c r="ET59" s="110"/>
      <c r="EU59" s="110"/>
      <c r="EV59" s="110"/>
      <c r="EW59" s="110"/>
      <c r="EX59" s="110"/>
      <c r="EY59" s="110"/>
      <c r="EZ59" s="110"/>
      <c r="FA59" s="110"/>
      <c r="FB59" s="110"/>
      <c r="FC59" s="110"/>
      <c r="FD59" s="110"/>
      <c r="FE59" s="110"/>
      <c r="FF59" s="110"/>
      <c r="FG59" s="110"/>
      <c r="FH59" s="110"/>
      <c r="FI59" s="110"/>
      <c r="FJ59" s="110"/>
      <c r="FK59" s="110"/>
      <c r="FL59" s="110"/>
      <c r="FM59" s="110"/>
      <c r="FN59" s="110"/>
      <c r="FO59" s="110"/>
      <c r="FP59" s="110"/>
      <c r="FQ59" s="110"/>
      <c r="FR59" s="110"/>
      <c r="FS59" s="110"/>
      <c r="FT59" s="110"/>
      <c r="FU59" s="110"/>
    </row>
    <row r="60" spans="1:177" ht="15" customHeight="1" thickTop="1" thickBot="1">
      <c r="A60" s="56"/>
      <c r="B60" s="56"/>
      <c r="C60" s="169" t="s">
        <v>283</v>
      </c>
      <c r="D60" s="170">
        <f>SUM(D62:D65)+D66</f>
        <v>728358952.06000054</v>
      </c>
      <c r="E60" s="172">
        <f t="shared" si="1"/>
        <v>14.712241744803775</v>
      </c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110"/>
      <c r="AN60" s="110"/>
      <c r="AO60" s="110"/>
      <c r="AP60" s="110"/>
      <c r="AQ60" s="110"/>
      <c r="AR60" s="110"/>
      <c r="AS60" s="110"/>
      <c r="AT60" s="110"/>
      <c r="AU60" s="110"/>
      <c r="AV60" s="110"/>
      <c r="AW60" s="110"/>
      <c r="AX60" s="110"/>
      <c r="AY60" s="110"/>
      <c r="AZ60" s="110"/>
      <c r="BA60" s="110"/>
      <c r="BB60" s="110"/>
      <c r="BC60" s="110"/>
      <c r="BD60" s="110"/>
      <c r="BE60" s="110"/>
      <c r="BF60" s="110"/>
      <c r="BG60" s="110"/>
      <c r="BH60" s="110"/>
      <c r="BI60" s="110"/>
      <c r="BJ60" s="110"/>
      <c r="BK60" s="110"/>
      <c r="BL60" s="110"/>
      <c r="BM60" s="110"/>
      <c r="BN60" s="110"/>
      <c r="BO60" s="110"/>
      <c r="BP60" s="110"/>
      <c r="BQ60" s="110"/>
      <c r="BR60" s="110"/>
      <c r="BS60" s="110"/>
      <c r="BT60" s="110"/>
      <c r="BU60" s="110"/>
      <c r="BV60" s="110"/>
      <c r="BW60" s="110"/>
      <c r="BX60" s="110"/>
      <c r="BY60" s="110"/>
      <c r="BZ60" s="110"/>
      <c r="CA60" s="110"/>
      <c r="CB60" s="110"/>
      <c r="CC60" s="110"/>
      <c r="CD60" s="110"/>
      <c r="CE60" s="110"/>
      <c r="CF60" s="110"/>
      <c r="CG60" s="110"/>
      <c r="CH60" s="110"/>
      <c r="CI60" s="110"/>
      <c r="CJ60" s="110"/>
      <c r="CK60" s="110"/>
      <c r="CL60" s="110"/>
      <c r="CM60" s="110"/>
      <c r="CN60" s="110"/>
      <c r="CO60" s="110"/>
      <c r="CP60" s="110"/>
      <c r="CQ60" s="110"/>
      <c r="CR60" s="110"/>
      <c r="CS60" s="110"/>
      <c r="CT60" s="110"/>
      <c r="CU60" s="110"/>
      <c r="CV60" s="110"/>
      <c r="CW60" s="110"/>
      <c r="CX60" s="110"/>
      <c r="CY60" s="110"/>
      <c r="CZ60" s="110"/>
      <c r="DA60" s="110"/>
      <c r="DB60" s="110"/>
      <c r="DC60" s="110"/>
      <c r="DD60" s="110"/>
      <c r="DE60" s="110"/>
      <c r="DF60" s="110"/>
      <c r="DG60" s="110"/>
      <c r="DH60" s="110"/>
      <c r="DI60" s="110"/>
      <c r="DJ60" s="110"/>
      <c r="DK60" s="110"/>
      <c r="DL60" s="110"/>
      <c r="DM60" s="110"/>
      <c r="DN60" s="110"/>
      <c r="DO60" s="110"/>
      <c r="DP60" s="110"/>
      <c r="DQ60" s="111"/>
      <c r="DR60" s="110"/>
      <c r="DS60" s="110"/>
      <c r="DT60" s="110"/>
      <c r="DU60" s="110"/>
      <c r="DV60" s="110"/>
      <c r="DW60" s="110"/>
      <c r="DX60" s="110"/>
      <c r="DY60" s="110"/>
      <c r="DZ60" s="110"/>
      <c r="EA60" s="110"/>
      <c r="EB60" s="110"/>
      <c r="EC60" s="110"/>
      <c r="ED60" s="110"/>
      <c r="EE60" s="110"/>
      <c r="EF60" s="110"/>
      <c r="EG60" s="110"/>
      <c r="EH60" s="110"/>
      <c r="EI60" s="110"/>
      <c r="EJ60" s="110"/>
      <c r="EK60" s="110"/>
      <c r="EL60" s="110"/>
      <c r="EM60" s="110"/>
      <c r="EN60" s="110"/>
      <c r="EO60" s="110"/>
      <c r="EP60" s="110"/>
      <c r="EQ60" s="110"/>
      <c r="ER60" s="110"/>
      <c r="ES60" s="110"/>
      <c r="ET60" s="110"/>
      <c r="EU60" s="110"/>
      <c r="EV60" s="110"/>
      <c r="EW60" s="110"/>
      <c r="EX60" s="110"/>
      <c r="EY60" s="110"/>
      <c r="EZ60" s="110"/>
      <c r="FA60" s="110"/>
      <c r="FB60" s="110"/>
      <c r="FC60" s="110"/>
      <c r="FD60" s="110"/>
      <c r="FE60" s="110"/>
      <c r="FF60" s="110"/>
      <c r="FG60" s="110"/>
      <c r="FH60" s="110"/>
      <c r="FI60" s="110"/>
      <c r="FJ60" s="110"/>
      <c r="FK60" s="110"/>
      <c r="FL60" s="110"/>
      <c r="FM60" s="110"/>
      <c r="FN60" s="110"/>
      <c r="FO60" s="110"/>
      <c r="FP60" s="110"/>
      <c r="FQ60" s="110"/>
      <c r="FR60" s="110"/>
      <c r="FS60" s="110"/>
      <c r="FT60" s="110"/>
      <c r="FU60" s="110"/>
    </row>
    <row r="61" spans="1:177" ht="15" customHeight="1" thickTop="1">
      <c r="A61" s="56"/>
      <c r="B61" s="56"/>
      <c r="C61" s="236" t="s">
        <v>413</v>
      </c>
      <c r="D61" s="237">
        <f>SUM(D62:D63)</f>
        <v>1033031866.9400001</v>
      </c>
      <c r="E61" s="238">
        <f t="shared" ref="E61" si="3">+D61/D$6*100</f>
        <v>20.866379844062457</v>
      </c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  <c r="BI61" s="210"/>
      <c r="BJ61" s="210"/>
      <c r="BK61" s="210"/>
      <c r="BL61" s="210"/>
      <c r="BM61" s="210"/>
      <c r="BN61" s="210"/>
      <c r="BO61" s="210"/>
      <c r="BP61" s="210"/>
      <c r="BQ61" s="210"/>
      <c r="BR61" s="210"/>
      <c r="BS61" s="210"/>
      <c r="BT61" s="210"/>
      <c r="BU61" s="210"/>
      <c r="BV61" s="210"/>
      <c r="BW61" s="210"/>
      <c r="BX61" s="210"/>
      <c r="BY61" s="210"/>
      <c r="BZ61" s="210"/>
      <c r="CA61" s="210"/>
      <c r="CB61" s="210"/>
      <c r="CC61" s="210"/>
      <c r="CD61" s="210"/>
      <c r="CE61" s="210"/>
      <c r="CF61" s="210"/>
      <c r="CG61" s="210"/>
      <c r="CH61" s="210"/>
      <c r="CI61" s="210"/>
      <c r="CJ61" s="210"/>
      <c r="CK61" s="210"/>
      <c r="CL61" s="210"/>
      <c r="CM61" s="210"/>
      <c r="CN61" s="210"/>
      <c r="CO61" s="210"/>
      <c r="CP61" s="210"/>
      <c r="CQ61" s="210"/>
      <c r="CR61" s="210"/>
      <c r="CS61" s="210"/>
      <c r="CT61" s="210"/>
      <c r="CU61" s="210"/>
      <c r="CV61" s="210"/>
      <c r="CW61" s="210"/>
      <c r="CX61" s="210"/>
      <c r="CY61" s="210"/>
      <c r="CZ61" s="210"/>
      <c r="DA61" s="210"/>
      <c r="DB61" s="210"/>
      <c r="DC61" s="210"/>
      <c r="DD61" s="210"/>
      <c r="DE61" s="210"/>
      <c r="DF61" s="210"/>
      <c r="DG61" s="210"/>
      <c r="DH61" s="210"/>
      <c r="DI61" s="210"/>
      <c r="DJ61" s="210"/>
      <c r="DK61" s="210"/>
      <c r="DL61" s="210"/>
      <c r="DM61" s="210"/>
      <c r="DN61" s="210"/>
      <c r="DO61" s="210"/>
      <c r="DP61" s="210"/>
      <c r="DQ61" s="111"/>
      <c r="DR61" s="210"/>
      <c r="DS61" s="210"/>
      <c r="DT61" s="210"/>
      <c r="DU61" s="210"/>
      <c r="DV61" s="210"/>
      <c r="DW61" s="210"/>
      <c r="DX61" s="210"/>
      <c r="DY61" s="210"/>
      <c r="DZ61" s="210"/>
      <c r="EA61" s="210"/>
      <c r="EB61" s="210"/>
      <c r="EC61" s="210"/>
      <c r="ED61" s="210"/>
      <c r="EE61" s="210"/>
      <c r="EF61" s="210"/>
      <c r="EG61" s="210"/>
      <c r="EH61" s="210"/>
      <c r="EI61" s="210"/>
      <c r="EJ61" s="210"/>
      <c r="EK61" s="210"/>
      <c r="EL61" s="210"/>
      <c r="EM61" s="210"/>
      <c r="EN61" s="210"/>
      <c r="EO61" s="210"/>
      <c r="EP61" s="210"/>
      <c r="EQ61" s="210"/>
      <c r="ER61" s="210"/>
      <c r="ES61" s="210"/>
      <c r="ET61" s="210"/>
      <c r="EU61" s="210"/>
      <c r="EV61" s="210"/>
      <c r="EW61" s="210"/>
      <c r="EX61" s="210"/>
      <c r="EY61" s="210"/>
      <c r="EZ61" s="210"/>
      <c r="FA61" s="210"/>
      <c r="FB61" s="210"/>
      <c r="FC61" s="210"/>
      <c r="FD61" s="210"/>
      <c r="FE61" s="210"/>
      <c r="FF61" s="210"/>
      <c r="FG61" s="210"/>
      <c r="FH61" s="210"/>
      <c r="FI61" s="210"/>
      <c r="FJ61" s="210"/>
      <c r="FK61" s="210"/>
      <c r="FL61" s="210"/>
      <c r="FM61" s="210"/>
      <c r="FN61" s="210"/>
      <c r="FO61" s="210"/>
      <c r="FP61" s="210"/>
      <c r="FQ61" s="210"/>
      <c r="FR61" s="210"/>
      <c r="FS61" s="210"/>
      <c r="FT61" s="210"/>
      <c r="FU61" s="210"/>
    </row>
    <row r="62" spans="1:177" ht="15" customHeight="1">
      <c r="A62" s="56"/>
      <c r="B62" s="56"/>
      <c r="C62" s="176" t="s">
        <v>411</v>
      </c>
      <c r="D62" s="156">
        <f>'Cental Budget'!F80+'Local Government_int'!D54</f>
        <v>375277970.31999999</v>
      </c>
      <c r="E62" s="177">
        <f t="shared" si="1"/>
        <v>7.5803011759953129</v>
      </c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110"/>
      <c r="AN62" s="110"/>
      <c r="AO62" s="110"/>
      <c r="AP62" s="110"/>
      <c r="AQ62" s="110"/>
      <c r="AR62" s="110"/>
      <c r="AS62" s="110"/>
      <c r="AT62" s="110"/>
      <c r="AU62" s="110"/>
      <c r="AV62" s="110"/>
      <c r="AW62" s="110"/>
      <c r="AX62" s="110"/>
      <c r="AY62" s="110"/>
      <c r="AZ62" s="110"/>
      <c r="BA62" s="110"/>
      <c r="BB62" s="110"/>
      <c r="BC62" s="110"/>
      <c r="BD62" s="110"/>
      <c r="BE62" s="110"/>
      <c r="BF62" s="110"/>
      <c r="BG62" s="110"/>
      <c r="BH62" s="110"/>
      <c r="BI62" s="110"/>
      <c r="BJ62" s="110"/>
      <c r="BK62" s="110"/>
      <c r="BL62" s="110"/>
      <c r="BM62" s="110"/>
      <c r="BN62" s="110"/>
      <c r="BO62" s="110"/>
      <c r="BP62" s="110"/>
      <c r="BQ62" s="110"/>
      <c r="BR62" s="110"/>
      <c r="BS62" s="110"/>
      <c r="BT62" s="110"/>
      <c r="BU62" s="110"/>
      <c r="BV62" s="110"/>
      <c r="BW62" s="110"/>
      <c r="BX62" s="110"/>
      <c r="BY62" s="110"/>
      <c r="BZ62" s="110"/>
      <c r="CA62" s="110"/>
      <c r="CB62" s="110"/>
      <c r="CC62" s="110"/>
      <c r="CD62" s="110"/>
      <c r="CE62" s="110"/>
      <c r="CF62" s="110"/>
      <c r="CG62" s="110"/>
      <c r="CH62" s="110"/>
      <c r="CI62" s="110"/>
      <c r="CJ62" s="110"/>
      <c r="CK62" s="110"/>
      <c r="CL62" s="110"/>
      <c r="CM62" s="110"/>
      <c r="CN62" s="110"/>
      <c r="CO62" s="110"/>
      <c r="CP62" s="110"/>
      <c r="CQ62" s="110"/>
      <c r="CR62" s="110"/>
      <c r="CS62" s="110"/>
      <c r="CT62" s="110"/>
      <c r="CU62" s="110"/>
      <c r="CV62" s="110"/>
      <c r="CW62" s="110"/>
      <c r="CX62" s="110"/>
      <c r="CY62" s="110"/>
      <c r="CZ62" s="110"/>
      <c r="DA62" s="110"/>
      <c r="DB62" s="110"/>
      <c r="DC62" s="110"/>
      <c r="DD62" s="110"/>
      <c r="DE62" s="110"/>
      <c r="DF62" s="110"/>
      <c r="DG62" s="110"/>
      <c r="DH62" s="110"/>
      <c r="DI62" s="110"/>
      <c r="DJ62" s="110"/>
      <c r="DK62" s="110"/>
      <c r="DL62" s="110"/>
      <c r="DM62" s="110"/>
      <c r="DN62" s="110"/>
      <c r="DO62" s="110"/>
      <c r="DP62" s="110"/>
      <c r="DQ62" s="111"/>
      <c r="DR62" s="110"/>
      <c r="DS62" s="110"/>
      <c r="DT62" s="110"/>
      <c r="DU62" s="110"/>
      <c r="DV62" s="110"/>
      <c r="DW62" s="110"/>
      <c r="DX62" s="110"/>
      <c r="DY62" s="110"/>
      <c r="DZ62" s="110"/>
      <c r="EA62" s="110"/>
      <c r="EB62" s="110"/>
      <c r="EC62" s="110"/>
      <c r="ED62" s="110"/>
      <c r="EE62" s="110"/>
      <c r="EF62" s="110"/>
      <c r="EG62" s="110"/>
      <c r="EH62" s="110"/>
      <c r="EI62" s="110"/>
      <c r="EJ62" s="110"/>
      <c r="EK62" s="110"/>
      <c r="EL62" s="110"/>
      <c r="EM62" s="110"/>
      <c r="EN62" s="110"/>
      <c r="EO62" s="110"/>
      <c r="EP62" s="110"/>
      <c r="EQ62" s="110"/>
      <c r="ER62" s="110"/>
      <c r="ES62" s="110"/>
      <c r="ET62" s="110"/>
      <c r="EU62" s="110"/>
      <c r="EV62" s="110"/>
      <c r="EW62" s="110"/>
      <c r="EX62" s="110"/>
      <c r="EY62" s="110"/>
      <c r="EZ62" s="110"/>
      <c r="FA62" s="110"/>
      <c r="FB62" s="110"/>
      <c r="FC62" s="110"/>
      <c r="FD62" s="110"/>
      <c r="FE62" s="110"/>
      <c r="FF62" s="110"/>
      <c r="FG62" s="110"/>
      <c r="FH62" s="110"/>
      <c r="FI62" s="110"/>
      <c r="FJ62" s="110"/>
      <c r="FK62" s="110"/>
      <c r="FL62" s="110"/>
      <c r="FM62" s="110"/>
      <c r="FN62" s="110"/>
      <c r="FO62" s="110"/>
      <c r="FP62" s="110"/>
      <c r="FQ62" s="110"/>
      <c r="FR62" s="110"/>
      <c r="FS62" s="110"/>
      <c r="FT62" s="110"/>
      <c r="FU62" s="110"/>
    </row>
    <row r="63" spans="1:177" ht="15" customHeight="1">
      <c r="A63" s="56"/>
      <c r="B63" s="56"/>
      <c r="C63" s="176" t="s">
        <v>412</v>
      </c>
      <c r="D63" s="156">
        <f>'Cental Budget'!F81+'Local Government_int'!D55</f>
        <v>657753896.62</v>
      </c>
      <c r="E63" s="177">
        <f t="shared" si="1"/>
        <v>13.286078668067141</v>
      </c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110"/>
      <c r="AN63" s="110"/>
      <c r="AO63" s="110"/>
      <c r="AP63" s="110"/>
      <c r="AQ63" s="110"/>
      <c r="AR63" s="110"/>
      <c r="AS63" s="110"/>
      <c r="AT63" s="110"/>
      <c r="AU63" s="110"/>
      <c r="AV63" s="110"/>
      <c r="AW63" s="110"/>
      <c r="AX63" s="110"/>
      <c r="AY63" s="110"/>
      <c r="AZ63" s="110"/>
      <c r="BA63" s="110"/>
      <c r="BB63" s="110"/>
      <c r="BC63" s="110"/>
      <c r="BD63" s="110"/>
      <c r="BE63" s="110"/>
      <c r="BF63" s="110"/>
      <c r="BG63" s="110"/>
      <c r="BH63" s="110"/>
      <c r="BI63" s="110"/>
      <c r="BJ63" s="110"/>
      <c r="BK63" s="110"/>
      <c r="BL63" s="110"/>
      <c r="BM63" s="110"/>
      <c r="BN63" s="110"/>
      <c r="BO63" s="110"/>
      <c r="BP63" s="110"/>
      <c r="BQ63" s="110"/>
      <c r="BR63" s="110"/>
      <c r="BS63" s="110"/>
      <c r="BT63" s="110"/>
      <c r="BU63" s="110"/>
      <c r="BV63" s="110"/>
      <c r="BW63" s="110"/>
      <c r="BX63" s="110"/>
      <c r="BY63" s="110"/>
      <c r="BZ63" s="110"/>
      <c r="CA63" s="110"/>
      <c r="CB63" s="110"/>
      <c r="CC63" s="110"/>
      <c r="CD63" s="110"/>
      <c r="CE63" s="110"/>
      <c r="CF63" s="110"/>
      <c r="CG63" s="110"/>
      <c r="CH63" s="110"/>
      <c r="CI63" s="110"/>
      <c r="CJ63" s="110"/>
      <c r="CK63" s="110"/>
      <c r="CL63" s="110"/>
      <c r="CM63" s="110"/>
      <c r="CN63" s="110"/>
      <c r="CO63" s="110"/>
      <c r="CP63" s="110"/>
      <c r="CQ63" s="110"/>
      <c r="CR63" s="110"/>
      <c r="CS63" s="110"/>
      <c r="CT63" s="110"/>
      <c r="CU63" s="110"/>
      <c r="CV63" s="110"/>
      <c r="CW63" s="110"/>
      <c r="CX63" s="110"/>
      <c r="CY63" s="110"/>
      <c r="CZ63" s="110"/>
      <c r="DA63" s="110"/>
      <c r="DB63" s="110"/>
      <c r="DC63" s="110"/>
      <c r="DD63" s="110"/>
      <c r="DE63" s="110"/>
      <c r="DF63" s="110"/>
      <c r="DG63" s="110"/>
      <c r="DH63" s="110"/>
      <c r="DI63" s="110"/>
      <c r="DJ63" s="110"/>
      <c r="DK63" s="110"/>
      <c r="DL63" s="110"/>
      <c r="DM63" s="110"/>
      <c r="DN63" s="110"/>
      <c r="DO63" s="110"/>
      <c r="DP63" s="110"/>
      <c r="DQ63" s="111"/>
      <c r="DR63" s="110"/>
      <c r="DS63" s="110"/>
      <c r="DT63" s="110"/>
      <c r="DU63" s="110"/>
      <c r="DV63" s="110"/>
      <c r="DW63" s="110"/>
      <c r="DX63" s="110"/>
      <c r="DY63" s="110"/>
      <c r="DZ63" s="110"/>
      <c r="EA63" s="110"/>
      <c r="EB63" s="110"/>
      <c r="EC63" s="110"/>
      <c r="ED63" s="110"/>
      <c r="EE63" s="110"/>
      <c r="EF63" s="110"/>
      <c r="EG63" s="110"/>
      <c r="EH63" s="110"/>
      <c r="EI63" s="110"/>
      <c r="EJ63" s="110"/>
      <c r="EK63" s="110"/>
      <c r="EL63" s="110"/>
      <c r="EM63" s="110"/>
      <c r="EN63" s="110"/>
      <c r="EO63" s="110"/>
      <c r="EP63" s="110"/>
      <c r="EQ63" s="110"/>
      <c r="ER63" s="110"/>
      <c r="ES63" s="110"/>
      <c r="ET63" s="110"/>
      <c r="EU63" s="110"/>
      <c r="EV63" s="110"/>
      <c r="EW63" s="110"/>
      <c r="EX63" s="110"/>
      <c r="EY63" s="110"/>
      <c r="EZ63" s="110"/>
      <c r="FA63" s="110"/>
      <c r="FB63" s="110"/>
      <c r="FC63" s="110"/>
      <c r="FD63" s="110"/>
      <c r="FE63" s="110"/>
      <c r="FF63" s="110"/>
      <c r="FG63" s="110"/>
      <c r="FH63" s="110"/>
      <c r="FI63" s="110"/>
      <c r="FJ63" s="110"/>
      <c r="FK63" s="110"/>
      <c r="FL63" s="110"/>
      <c r="FM63" s="110"/>
      <c r="FN63" s="110"/>
      <c r="FO63" s="110"/>
      <c r="FP63" s="110"/>
      <c r="FQ63" s="110"/>
      <c r="FR63" s="110"/>
      <c r="FS63" s="110"/>
      <c r="FT63" s="110"/>
      <c r="FU63" s="110"/>
    </row>
    <row r="64" spans="1:177" s="145" customFormat="1" ht="15" customHeight="1">
      <c r="B64" s="56"/>
      <c r="C64" s="176" t="s">
        <v>414</v>
      </c>
      <c r="D64" s="156">
        <f>'Cental Budget'!F82+'Local Government_int'!D56</f>
        <v>17249077.170000002</v>
      </c>
      <c r="E64" s="212">
        <f>+D64/D$6*100</f>
        <v>0.34841693437291699</v>
      </c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110"/>
      <c r="AN64" s="110"/>
      <c r="AO64" s="110"/>
      <c r="AP64" s="110"/>
      <c r="AQ64" s="110"/>
      <c r="AR64" s="110"/>
      <c r="AS64" s="110"/>
      <c r="AT64" s="110"/>
      <c r="AU64" s="110"/>
      <c r="AV64" s="110"/>
      <c r="AW64" s="110"/>
      <c r="AX64" s="110"/>
      <c r="AY64" s="110"/>
      <c r="AZ64" s="110"/>
      <c r="BA64" s="110"/>
      <c r="BB64" s="110"/>
      <c r="BC64" s="110"/>
      <c r="BD64" s="110"/>
      <c r="BE64" s="110"/>
      <c r="BF64" s="110"/>
      <c r="BG64" s="110"/>
      <c r="BH64" s="110"/>
      <c r="BI64" s="110"/>
      <c r="BJ64" s="110"/>
      <c r="BK64" s="110"/>
      <c r="BL64" s="110"/>
      <c r="BM64" s="110"/>
      <c r="BN64" s="110"/>
      <c r="BO64" s="110"/>
      <c r="BP64" s="110"/>
      <c r="BQ64" s="110"/>
      <c r="BR64" s="110"/>
      <c r="BS64" s="110"/>
      <c r="BT64" s="110"/>
      <c r="BU64" s="110"/>
      <c r="BV64" s="110"/>
      <c r="BW64" s="110"/>
      <c r="BX64" s="110"/>
      <c r="BY64" s="110"/>
      <c r="BZ64" s="110"/>
      <c r="CA64" s="110"/>
      <c r="CB64" s="110"/>
      <c r="CC64" s="110"/>
      <c r="CD64" s="110"/>
      <c r="CE64" s="110"/>
      <c r="CF64" s="110"/>
      <c r="CG64" s="110"/>
      <c r="CH64" s="110"/>
      <c r="CI64" s="110"/>
      <c r="CJ64" s="110"/>
      <c r="CK64" s="110"/>
      <c r="CL64" s="110"/>
      <c r="CM64" s="110"/>
      <c r="CN64" s="110"/>
      <c r="CO64" s="110"/>
      <c r="CP64" s="110"/>
      <c r="CQ64" s="110"/>
      <c r="CR64" s="110"/>
      <c r="CS64" s="110"/>
      <c r="CT64" s="110"/>
      <c r="CU64" s="110"/>
      <c r="CV64" s="110"/>
      <c r="CW64" s="110"/>
      <c r="CX64" s="110"/>
      <c r="CY64" s="110"/>
      <c r="CZ64" s="110"/>
      <c r="DA64" s="110"/>
      <c r="DB64" s="110"/>
      <c r="DC64" s="110"/>
      <c r="DD64" s="110"/>
      <c r="DE64" s="110"/>
      <c r="DF64" s="110"/>
      <c r="DG64" s="110"/>
      <c r="DH64" s="110"/>
      <c r="DI64" s="110"/>
      <c r="DJ64" s="110"/>
      <c r="DK64" s="110"/>
      <c r="DL64" s="110"/>
      <c r="DM64" s="110"/>
      <c r="DN64" s="110"/>
      <c r="DO64" s="110"/>
      <c r="DP64" s="110"/>
      <c r="DQ64" s="111"/>
      <c r="DR64" s="110"/>
      <c r="DS64" s="110"/>
      <c r="DT64" s="110"/>
      <c r="DU64" s="110"/>
      <c r="DV64" s="110"/>
      <c r="DW64" s="110"/>
      <c r="DX64" s="110"/>
      <c r="DY64" s="110"/>
      <c r="DZ64" s="110"/>
      <c r="EA64" s="110"/>
      <c r="EB64" s="110"/>
      <c r="EC64" s="110"/>
      <c r="ED64" s="110"/>
      <c r="EE64" s="110"/>
      <c r="EF64" s="110"/>
      <c r="EG64" s="110"/>
      <c r="EH64" s="110"/>
      <c r="EI64" s="110"/>
      <c r="EJ64" s="110"/>
      <c r="EK64" s="110"/>
      <c r="EL64" s="110"/>
      <c r="EM64" s="110"/>
      <c r="EN64" s="110"/>
      <c r="EO64" s="110"/>
      <c r="EP64" s="110"/>
      <c r="EQ64" s="110"/>
      <c r="ER64" s="110"/>
      <c r="ES64" s="110"/>
      <c r="ET64" s="110"/>
      <c r="EU64" s="110"/>
      <c r="EV64" s="110"/>
      <c r="EW64" s="110"/>
      <c r="EX64" s="110"/>
      <c r="EY64" s="110"/>
      <c r="EZ64" s="110"/>
      <c r="FA64" s="110"/>
      <c r="FB64" s="110"/>
      <c r="FC64" s="110"/>
      <c r="FD64" s="110"/>
      <c r="FE64" s="110"/>
      <c r="FF64" s="110"/>
      <c r="FG64" s="110"/>
      <c r="FH64" s="110"/>
      <c r="FI64" s="110"/>
      <c r="FJ64" s="110"/>
      <c r="FK64" s="110"/>
      <c r="FL64" s="110"/>
      <c r="FM64" s="110"/>
      <c r="FN64" s="110"/>
      <c r="FO64" s="110"/>
      <c r="FP64" s="110"/>
      <c r="FQ64" s="110"/>
      <c r="FR64" s="110"/>
      <c r="FS64" s="110"/>
      <c r="FT64" s="110"/>
      <c r="FU64" s="110"/>
    </row>
    <row r="65" spans="1:177" s="145" customFormat="1" ht="15" customHeight="1">
      <c r="B65" s="56"/>
      <c r="C65" s="176" t="s">
        <v>272</v>
      </c>
      <c r="D65" s="213">
        <f>'Local Government_int'!D58</f>
        <v>10058068.65</v>
      </c>
      <c r="E65" s="212">
        <f>+D65/D$6*100</f>
        <v>0.20316457571656535</v>
      </c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110"/>
      <c r="AN65" s="110"/>
      <c r="AO65" s="110"/>
      <c r="AP65" s="110"/>
      <c r="AQ65" s="110"/>
      <c r="AR65" s="110"/>
      <c r="AS65" s="110"/>
      <c r="AT65" s="110"/>
      <c r="AU65" s="110"/>
      <c r="AV65" s="110"/>
      <c r="AW65" s="110"/>
      <c r="AX65" s="110"/>
      <c r="AY65" s="110"/>
      <c r="AZ65" s="110"/>
      <c r="BA65" s="110"/>
      <c r="BB65" s="110"/>
      <c r="BC65" s="110"/>
      <c r="BD65" s="110"/>
      <c r="BE65" s="110"/>
      <c r="BF65" s="110"/>
      <c r="BG65" s="110"/>
      <c r="BH65" s="110"/>
      <c r="BI65" s="110"/>
      <c r="BJ65" s="110"/>
      <c r="BK65" s="110"/>
      <c r="BL65" s="110"/>
      <c r="BM65" s="110"/>
      <c r="BN65" s="110"/>
      <c r="BO65" s="110"/>
      <c r="BP65" s="110"/>
      <c r="BQ65" s="110"/>
      <c r="BR65" s="110"/>
      <c r="BS65" s="110"/>
      <c r="BT65" s="110"/>
      <c r="BU65" s="110"/>
      <c r="BV65" s="110"/>
      <c r="BW65" s="110"/>
      <c r="BX65" s="110"/>
      <c r="BY65" s="110"/>
      <c r="BZ65" s="110"/>
      <c r="CA65" s="110"/>
      <c r="CB65" s="110"/>
      <c r="CC65" s="110"/>
      <c r="CD65" s="110"/>
      <c r="CE65" s="110"/>
      <c r="CF65" s="110"/>
      <c r="CG65" s="110"/>
      <c r="CH65" s="110"/>
      <c r="CI65" s="110"/>
      <c r="CJ65" s="110"/>
      <c r="CK65" s="110"/>
      <c r="CL65" s="110"/>
      <c r="CM65" s="110"/>
      <c r="CN65" s="110"/>
      <c r="CO65" s="110"/>
      <c r="CP65" s="110"/>
      <c r="CQ65" s="110"/>
      <c r="CR65" s="110"/>
      <c r="CS65" s="110"/>
      <c r="CT65" s="110"/>
      <c r="CU65" s="110"/>
      <c r="CV65" s="110"/>
      <c r="CW65" s="110"/>
      <c r="CX65" s="110"/>
      <c r="CY65" s="110"/>
      <c r="CZ65" s="110"/>
      <c r="DA65" s="110"/>
      <c r="DB65" s="110"/>
      <c r="DC65" s="110"/>
      <c r="DD65" s="110"/>
      <c r="DE65" s="110"/>
      <c r="DF65" s="110"/>
      <c r="DG65" s="110"/>
      <c r="DH65" s="110"/>
      <c r="DI65" s="110"/>
      <c r="DJ65" s="110"/>
      <c r="DK65" s="110"/>
      <c r="DL65" s="110"/>
      <c r="DM65" s="110"/>
      <c r="DN65" s="110"/>
      <c r="DO65" s="110"/>
      <c r="DP65" s="110"/>
      <c r="DQ65" s="111"/>
      <c r="DR65" s="110"/>
      <c r="DS65" s="110"/>
      <c r="DT65" s="110"/>
      <c r="DU65" s="110"/>
      <c r="DV65" s="110"/>
      <c r="DW65" s="110"/>
      <c r="DX65" s="110"/>
      <c r="DY65" s="110"/>
      <c r="DZ65" s="110"/>
      <c r="EA65" s="110"/>
      <c r="EB65" s="110"/>
      <c r="EC65" s="110"/>
      <c r="ED65" s="110"/>
      <c r="EE65" s="110"/>
      <c r="EF65" s="110"/>
      <c r="EG65" s="110"/>
      <c r="EH65" s="110"/>
      <c r="EI65" s="110"/>
      <c r="EJ65" s="110"/>
      <c r="EK65" s="110"/>
      <c r="EL65" s="110"/>
      <c r="EM65" s="110"/>
      <c r="EN65" s="110"/>
      <c r="EO65" s="110"/>
      <c r="EP65" s="110"/>
      <c r="EQ65" s="110"/>
      <c r="ER65" s="110"/>
      <c r="ES65" s="110"/>
      <c r="ET65" s="110"/>
      <c r="EU65" s="110"/>
      <c r="EV65" s="110"/>
      <c r="EW65" s="110"/>
      <c r="EX65" s="110"/>
      <c r="EY65" s="110"/>
      <c r="EZ65" s="110"/>
      <c r="FA65" s="110"/>
      <c r="FB65" s="110"/>
      <c r="FC65" s="110"/>
      <c r="FD65" s="110"/>
      <c r="FE65" s="110"/>
      <c r="FF65" s="110"/>
      <c r="FG65" s="110"/>
      <c r="FH65" s="110"/>
      <c r="FI65" s="110"/>
      <c r="FJ65" s="110"/>
      <c r="FK65" s="110"/>
      <c r="FL65" s="110"/>
      <c r="FM65" s="110"/>
      <c r="FN65" s="110"/>
      <c r="FO65" s="110"/>
      <c r="FP65" s="110"/>
      <c r="FQ65" s="110"/>
      <c r="FR65" s="110"/>
      <c r="FS65" s="110"/>
      <c r="FT65" s="110"/>
      <c r="FU65" s="110"/>
    </row>
    <row r="66" spans="1:177" ht="15" customHeight="1" thickBot="1">
      <c r="A66" s="56"/>
      <c r="B66" s="56"/>
      <c r="C66" s="180" t="s">
        <v>148</v>
      </c>
      <c r="D66" s="181">
        <f>-D59-SUM(D62:D65)</f>
        <v>-331980060.69999945</v>
      </c>
      <c r="E66" s="182">
        <f>+D66/D$6*100</f>
        <v>-6.7057196093481624</v>
      </c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110"/>
      <c r="AN66" s="110"/>
      <c r="AO66" s="110"/>
      <c r="AP66" s="110"/>
      <c r="AQ66" s="110"/>
      <c r="AR66" s="110"/>
      <c r="AS66" s="110"/>
      <c r="AT66" s="110"/>
      <c r="AU66" s="110"/>
      <c r="AV66" s="110"/>
      <c r="AW66" s="110"/>
      <c r="AX66" s="110"/>
      <c r="AY66" s="110"/>
      <c r="AZ66" s="110"/>
      <c r="BA66" s="110"/>
      <c r="BB66" s="110"/>
      <c r="BC66" s="110"/>
      <c r="BD66" s="110"/>
      <c r="BE66" s="110"/>
      <c r="BF66" s="110"/>
      <c r="BG66" s="110"/>
      <c r="BH66" s="110"/>
      <c r="BI66" s="110"/>
      <c r="BJ66" s="110"/>
      <c r="BK66" s="110"/>
      <c r="BL66" s="110"/>
      <c r="BM66" s="110"/>
      <c r="BN66" s="110"/>
      <c r="BO66" s="110"/>
      <c r="BP66" s="110"/>
      <c r="BQ66" s="110"/>
      <c r="BR66" s="110"/>
      <c r="BS66" s="110"/>
      <c r="BT66" s="110"/>
      <c r="BU66" s="110"/>
      <c r="BV66" s="110"/>
      <c r="BW66" s="110"/>
      <c r="BX66" s="110"/>
      <c r="BY66" s="110"/>
      <c r="BZ66" s="110"/>
      <c r="CA66" s="110"/>
      <c r="CB66" s="110"/>
      <c r="CC66" s="110"/>
      <c r="CD66" s="110"/>
      <c r="CE66" s="110"/>
      <c r="CF66" s="110"/>
      <c r="CG66" s="110"/>
      <c r="CH66" s="110"/>
      <c r="CI66" s="110"/>
      <c r="CJ66" s="110"/>
      <c r="CK66" s="110"/>
      <c r="CL66" s="110"/>
      <c r="CM66" s="110"/>
      <c r="CN66" s="110"/>
      <c r="CO66" s="110"/>
      <c r="CP66" s="110"/>
      <c r="CQ66" s="110"/>
      <c r="CR66" s="110"/>
      <c r="CS66" s="110"/>
      <c r="CT66" s="110"/>
      <c r="CU66" s="110"/>
      <c r="CV66" s="110"/>
      <c r="CW66" s="110"/>
      <c r="CX66" s="110"/>
      <c r="CY66" s="110"/>
      <c r="CZ66" s="110"/>
      <c r="DA66" s="110"/>
      <c r="DB66" s="110"/>
      <c r="DC66" s="110"/>
      <c r="DD66" s="110"/>
      <c r="DE66" s="110"/>
      <c r="DF66" s="110"/>
      <c r="DG66" s="110"/>
      <c r="DH66" s="110"/>
      <c r="DI66" s="110"/>
      <c r="DJ66" s="110"/>
      <c r="DK66" s="110"/>
      <c r="DL66" s="110"/>
      <c r="DM66" s="110"/>
      <c r="DN66" s="110"/>
      <c r="DO66" s="110"/>
      <c r="DP66" s="110"/>
      <c r="DQ66" s="111"/>
      <c r="DR66" s="110"/>
      <c r="DS66" s="110"/>
      <c r="DT66" s="110"/>
      <c r="DU66" s="110"/>
      <c r="DV66" s="110"/>
      <c r="DW66" s="110"/>
      <c r="DX66" s="110"/>
      <c r="DY66" s="110"/>
      <c r="DZ66" s="110"/>
      <c r="EA66" s="110"/>
      <c r="EB66" s="110"/>
      <c r="EC66" s="110"/>
      <c r="ED66" s="110"/>
      <c r="EE66" s="110"/>
      <c r="EF66" s="110"/>
      <c r="EG66" s="110"/>
      <c r="EH66" s="110"/>
      <c r="EI66" s="110"/>
      <c r="EJ66" s="110"/>
      <c r="EK66" s="110"/>
      <c r="EL66" s="110"/>
      <c r="EM66" s="110"/>
      <c r="EN66" s="110"/>
      <c r="EO66" s="110"/>
      <c r="EP66" s="110"/>
      <c r="EQ66" s="110"/>
      <c r="ER66" s="110"/>
      <c r="ES66" s="110"/>
      <c r="ET66" s="110"/>
      <c r="EU66" s="110"/>
      <c r="EV66" s="110"/>
      <c r="EW66" s="110"/>
      <c r="EX66" s="110"/>
      <c r="EY66" s="110"/>
      <c r="EZ66" s="110"/>
      <c r="FA66" s="110"/>
      <c r="FB66" s="110"/>
      <c r="FC66" s="110"/>
      <c r="FD66" s="110"/>
      <c r="FE66" s="110"/>
      <c r="FF66" s="110"/>
      <c r="FG66" s="110"/>
      <c r="FH66" s="110"/>
      <c r="FI66" s="110"/>
      <c r="FJ66" s="110"/>
      <c r="FK66" s="110"/>
      <c r="FL66" s="110"/>
      <c r="FM66" s="110"/>
      <c r="FN66" s="110"/>
      <c r="FO66" s="110"/>
      <c r="FP66" s="110"/>
      <c r="FQ66" s="110"/>
      <c r="FR66" s="110"/>
      <c r="FS66" s="110"/>
      <c r="FT66" s="110"/>
      <c r="FU66" s="110"/>
    </row>
    <row r="67" spans="1:177" ht="15" customHeight="1" thickTop="1">
      <c r="A67" s="56"/>
      <c r="B67" s="56"/>
      <c r="C67" s="42" t="s">
        <v>263</v>
      </c>
      <c r="D67" s="178"/>
      <c r="E67" s="178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110"/>
      <c r="AN67" s="110"/>
      <c r="AO67" s="110"/>
      <c r="AP67" s="110"/>
      <c r="AQ67" s="110"/>
      <c r="AR67" s="110"/>
      <c r="AS67" s="110"/>
      <c r="AT67" s="110"/>
      <c r="AU67" s="110"/>
      <c r="AV67" s="110"/>
      <c r="AW67" s="110"/>
      <c r="AX67" s="110"/>
      <c r="AY67" s="110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0"/>
      <c r="BM67" s="110"/>
      <c r="BN67" s="110"/>
      <c r="BO67" s="110"/>
      <c r="BP67" s="110"/>
      <c r="BQ67" s="110"/>
      <c r="BR67" s="110"/>
      <c r="BS67" s="110"/>
      <c r="BT67" s="110"/>
      <c r="BU67" s="110"/>
      <c r="BV67" s="110"/>
      <c r="BW67" s="110"/>
      <c r="BX67" s="110"/>
      <c r="BY67" s="110"/>
      <c r="BZ67" s="110"/>
      <c r="CA67" s="110"/>
      <c r="CB67" s="110"/>
      <c r="CC67" s="110"/>
      <c r="CD67" s="110"/>
      <c r="CE67" s="110"/>
      <c r="CF67" s="110"/>
      <c r="CG67" s="110"/>
      <c r="CH67" s="110"/>
      <c r="CI67" s="110"/>
      <c r="CJ67" s="110"/>
      <c r="CK67" s="110"/>
      <c r="CL67" s="110"/>
      <c r="CM67" s="110"/>
      <c r="CN67" s="110"/>
      <c r="CO67" s="110"/>
      <c r="CP67" s="110"/>
      <c r="CQ67" s="110"/>
      <c r="CR67" s="110"/>
      <c r="CS67" s="110"/>
      <c r="CT67" s="110"/>
      <c r="CU67" s="110"/>
      <c r="CV67" s="110"/>
      <c r="CW67" s="110"/>
      <c r="CX67" s="110"/>
      <c r="CY67" s="110"/>
      <c r="CZ67" s="110"/>
      <c r="DA67" s="110"/>
      <c r="DB67" s="110"/>
      <c r="DC67" s="110"/>
      <c r="DD67" s="110"/>
      <c r="DE67" s="110"/>
      <c r="DF67" s="110"/>
      <c r="DG67" s="110"/>
      <c r="DH67" s="110"/>
      <c r="DI67" s="110"/>
      <c r="DJ67" s="110"/>
      <c r="DK67" s="110"/>
      <c r="DL67" s="110"/>
      <c r="DM67" s="110"/>
      <c r="DN67" s="110"/>
      <c r="DO67" s="110"/>
      <c r="DP67" s="110"/>
      <c r="DQ67" s="111"/>
      <c r="DR67" s="110"/>
      <c r="DS67" s="110"/>
      <c r="DT67" s="110"/>
      <c r="DU67" s="110"/>
      <c r="DV67" s="110"/>
      <c r="DW67" s="110"/>
      <c r="DX67" s="110"/>
      <c r="DY67" s="110"/>
      <c r="DZ67" s="110"/>
      <c r="EA67" s="110"/>
      <c r="EB67" s="110"/>
      <c r="EC67" s="110"/>
      <c r="ED67" s="110"/>
      <c r="EE67" s="110"/>
      <c r="EF67" s="110"/>
      <c r="EG67" s="110"/>
      <c r="EH67" s="110"/>
      <c r="EI67" s="110"/>
      <c r="EJ67" s="110"/>
      <c r="EK67" s="110"/>
      <c r="EL67" s="110"/>
      <c r="EM67" s="110"/>
      <c r="EN67" s="110"/>
      <c r="EO67" s="110"/>
      <c r="EP67" s="110"/>
      <c r="EQ67" s="110"/>
      <c r="ER67" s="110"/>
      <c r="ES67" s="110"/>
      <c r="ET67" s="110"/>
      <c r="EU67" s="110"/>
      <c r="EV67" s="110"/>
      <c r="EW67" s="110"/>
      <c r="EX67" s="110"/>
      <c r="EY67" s="110"/>
      <c r="EZ67" s="110"/>
      <c r="FA67" s="110"/>
      <c r="FB67" s="110"/>
      <c r="FC67" s="110"/>
      <c r="FD67" s="110"/>
      <c r="FE67" s="110"/>
      <c r="FF67" s="110"/>
      <c r="FG67" s="110"/>
      <c r="FH67" s="110"/>
      <c r="FI67" s="110"/>
      <c r="FJ67" s="110"/>
      <c r="FK67" s="110"/>
      <c r="FL67" s="110"/>
      <c r="FM67" s="110"/>
      <c r="FN67" s="110"/>
      <c r="FO67" s="110"/>
      <c r="FP67" s="110"/>
      <c r="FQ67" s="110"/>
      <c r="FR67" s="110"/>
      <c r="FS67" s="110"/>
      <c r="FT67" s="110"/>
      <c r="FU67" s="110"/>
    </row>
    <row r="68" spans="1:177" ht="15" hidden="1" customHeight="1">
      <c r="A68" s="56"/>
      <c r="B68" s="56"/>
      <c r="C68" s="183"/>
      <c r="D68" s="178"/>
      <c r="E68" s="178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110"/>
      <c r="BS68" s="110"/>
      <c r="BT68" s="110"/>
      <c r="BU68" s="110"/>
      <c r="BV68" s="110"/>
      <c r="BW68" s="110"/>
      <c r="BX68" s="110"/>
      <c r="BY68" s="110"/>
      <c r="BZ68" s="110"/>
      <c r="CA68" s="110"/>
      <c r="CB68" s="110"/>
      <c r="CC68" s="110"/>
      <c r="CD68" s="110"/>
      <c r="CE68" s="110"/>
      <c r="CF68" s="110"/>
      <c r="CG68" s="110"/>
      <c r="CH68" s="110"/>
      <c r="CI68" s="110"/>
      <c r="CJ68" s="110"/>
      <c r="CK68" s="110"/>
      <c r="CL68" s="110"/>
      <c r="CM68" s="110"/>
      <c r="CN68" s="110"/>
      <c r="CO68" s="110"/>
      <c r="CP68" s="110"/>
      <c r="CQ68" s="110"/>
      <c r="CR68" s="110"/>
      <c r="CS68" s="110"/>
      <c r="CT68" s="110"/>
      <c r="CU68" s="110"/>
      <c r="CV68" s="110"/>
      <c r="CW68" s="110"/>
      <c r="CX68" s="110"/>
      <c r="CY68" s="110"/>
      <c r="CZ68" s="110"/>
      <c r="DA68" s="110"/>
      <c r="DB68" s="110"/>
      <c r="DC68" s="110"/>
      <c r="DD68" s="110"/>
      <c r="DE68" s="110"/>
      <c r="DF68" s="110"/>
      <c r="DG68" s="110"/>
      <c r="DH68" s="110"/>
      <c r="DI68" s="110"/>
      <c r="DJ68" s="110"/>
      <c r="DK68" s="110"/>
      <c r="DL68" s="110"/>
      <c r="DM68" s="110"/>
      <c r="DN68" s="110"/>
      <c r="DO68" s="110"/>
      <c r="DP68" s="110"/>
      <c r="DQ68" s="111"/>
      <c r="DR68" s="110"/>
      <c r="DS68" s="110"/>
      <c r="DT68" s="110"/>
      <c r="DU68" s="110"/>
      <c r="DV68" s="110"/>
      <c r="DW68" s="110"/>
      <c r="DX68" s="110"/>
      <c r="DY68" s="110"/>
      <c r="DZ68" s="110"/>
      <c r="EA68" s="110"/>
      <c r="EB68" s="110"/>
      <c r="EC68" s="110"/>
      <c r="ED68" s="110"/>
      <c r="EE68" s="110"/>
      <c r="EF68" s="110"/>
      <c r="EG68" s="110"/>
      <c r="EH68" s="110"/>
      <c r="EI68" s="110"/>
      <c r="EJ68" s="110"/>
      <c r="EK68" s="110"/>
      <c r="EL68" s="110"/>
      <c r="EM68" s="110"/>
      <c r="EN68" s="110"/>
      <c r="EO68" s="110"/>
      <c r="EP68" s="110"/>
      <c r="EQ68" s="110"/>
      <c r="ER68" s="110"/>
      <c r="ES68" s="110"/>
      <c r="ET68" s="110"/>
      <c r="EU68" s="110"/>
      <c r="EV68" s="110"/>
      <c r="EW68" s="110"/>
      <c r="EX68" s="110"/>
      <c r="EY68" s="110"/>
      <c r="EZ68" s="110"/>
      <c r="FA68" s="110"/>
      <c r="FB68" s="110"/>
      <c r="FC68" s="110"/>
      <c r="FD68" s="110"/>
      <c r="FE68" s="110"/>
      <c r="FF68" s="110"/>
      <c r="FG68" s="110"/>
      <c r="FH68" s="110"/>
      <c r="FI68" s="110"/>
      <c r="FJ68" s="110"/>
      <c r="FK68" s="110"/>
      <c r="FL68" s="110"/>
      <c r="FM68" s="110"/>
      <c r="FN68" s="110"/>
      <c r="FO68" s="110"/>
      <c r="FP68" s="110"/>
      <c r="FQ68" s="110"/>
      <c r="FR68" s="110"/>
      <c r="FS68" s="110"/>
      <c r="FT68" s="110"/>
      <c r="FU68" s="110"/>
    </row>
    <row r="69" spans="1:177" ht="15" hidden="1" customHeight="1" thickBot="1">
      <c r="A69" s="56"/>
      <c r="B69" s="56"/>
      <c r="C69" s="179"/>
      <c r="D69" s="105"/>
      <c r="E69" s="105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110"/>
      <c r="AN69" s="110"/>
      <c r="AO69" s="110"/>
      <c r="AP69" s="110"/>
      <c r="AQ69" s="110"/>
      <c r="AR69" s="110"/>
      <c r="AS69" s="110"/>
      <c r="AT69" s="110"/>
      <c r="AU69" s="110"/>
      <c r="AV69" s="110"/>
      <c r="AW69" s="110"/>
      <c r="AX69" s="110"/>
      <c r="AY69" s="110"/>
      <c r="AZ69" s="110"/>
      <c r="BA69" s="110"/>
      <c r="BB69" s="110"/>
      <c r="BC69" s="110"/>
      <c r="BD69" s="110"/>
      <c r="BE69" s="110"/>
      <c r="BF69" s="110"/>
      <c r="BG69" s="110"/>
      <c r="BH69" s="110"/>
      <c r="BI69" s="110"/>
      <c r="BJ69" s="110"/>
      <c r="BK69" s="110"/>
      <c r="BL69" s="110"/>
      <c r="BM69" s="110"/>
      <c r="BN69" s="110"/>
      <c r="BO69" s="110"/>
      <c r="BP69" s="110"/>
      <c r="BQ69" s="110"/>
      <c r="BR69" s="110"/>
      <c r="BS69" s="110"/>
      <c r="BT69" s="110"/>
      <c r="BU69" s="110"/>
      <c r="BV69" s="110"/>
      <c r="BW69" s="110"/>
      <c r="BX69" s="110"/>
      <c r="BY69" s="110"/>
      <c r="BZ69" s="110"/>
      <c r="CA69" s="110"/>
      <c r="CB69" s="110"/>
      <c r="CC69" s="110"/>
      <c r="CD69" s="110"/>
      <c r="CE69" s="110"/>
      <c r="CF69" s="110"/>
      <c r="CG69" s="110"/>
      <c r="CH69" s="110"/>
      <c r="CI69" s="110"/>
      <c r="CJ69" s="110"/>
      <c r="CK69" s="110"/>
      <c r="CL69" s="110"/>
      <c r="CM69" s="110"/>
      <c r="CN69" s="110"/>
      <c r="CO69" s="110"/>
      <c r="CP69" s="110"/>
      <c r="CQ69" s="110"/>
      <c r="CR69" s="110"/>
      <c r="CS69" s="110"/>
      <c r="CT69" s="110"/>
      <c r="CU69" s="110"/>
      <c r="CV69" s="110"/>
      <c r="CW69" s="110"/>
      <c r="CX69" s="110"/>
      <c r="CY69" s="110"/>
      <c r="CZ69" s="110"/>
      <c r="DA69" s="110"/>
      <c r="DB69" s="110"/>
      <c r="DC69" s="110"/>
      <c r="DD69" s="110"/>
      <c r="DE69" s="110"/>
      <c r="DF69" s="110"/>
      <c r="DG69" s="110"/>
      <c r="DH69" s="110"/>
      <c r="DI69" s="110"/>
      <c r="DJ69" s="110"/>
      <c r="DK69" s="110"/>
      <c r="DL69" s="110"/>
      <c r="DM69" s="110"/>
      <c r="DN69" s="110"/>
      <c r="DO69" s="110"/>
      <c r="DP69" s="110"/>
      <c r="DQ69" s="111"/>
      <c r="DR69" s="110"/>
      <c r="DS69" s="110"/>
      <c r="DT69" s="110"/>
      <c r="DU69" s="110"/>
      <c r="DV69" s="110"/>
      <c r="DW69" s="110"/>
      <c r="DX69" s="110"/>
      <c r="DY69" s="110"/>
      <c r="DZ69" s="110"/>
      <c r="EA69" s="110"/>
      <c r="EB69" s="110"/>
      <c r="EC69" s="110"/>
      <c r="ED69" s="110"/>
      <c r="EE69" s="110"/>
      <c r="EF69" s="110"/>
      <c r="EG69" s="110"/>
      <c r="EH69" s="110"/>
      <c r="EI69" s="110"/>
      <c r="EJ69" s="110"/>
      <c r="EK69" s="110"/>
      <c r="EL69" s="110"/>
      <c r="EM69" s="110"/>
      <c r="EN69" s="110"/>
      <c r="EO69" s="110"/>
      <c r="EP69" s="110"/>
      <c r="EQ69" s="110"/>
      <c r="ER69" s="110"/>
      <c r="ES69" s="110"/>
      <c r="ET69" s="110"/>
      <c r="EU69" s="110"/>
      <c r="EV69" s="110"/>
      <c r="EW69" s="110"/>
      <c r="EX69" s="110"/>
      <c r="EY69" s="110"/>
      <c r="EZ69" s="110"/>
      <c r="FA69" s="110"/>
      <c r="FB69" s="110"/>
      <c r="FC69" s="110"/>
      <c r="FD69" s="110"/>
      <c r="FE69" s="110"/>
      <c r="FF69" s="110"/>
      <c r="FG69" s="110"/>
      <c r="FH69" s="110"/>
      <c r="FI69" s="110"/>
      <c r="FJ69" s="110"/>
      <c r="FK69" s="110"/>
      <c r="FL69" s="110"/>
      <c r="FM69" s="110"/>
      <c r="FN69" s="110"/>
      <c r="FO69" s="110"/>
      <c r="FP69" s="110"/>
      <c r="FQ69" s="110"/>
      <c r="FR69" s="110"/>
      <c r="FS69" s="110"/>
      <c r="FT69" s="110"/>
      <c r="FU69" s="110"/>
    </row>
    <row r="70" spans="1:177" ht="14.25" hidden="1" customHeight="1" thickTop="1">
      <c r="A70" s="56"/>
      <c r="B70" s="56"/>
      <c r="C70" s="179"/>
      <c r="D70" s="184"/>
      <c r="E70" s="184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  <c r="AZ70" s="185"/>
      <c r="BA70" s="185"/>
      <c r="BB70" s="185"/>
      <c r="BC70" s="185"/>
      <c r="BD70" s="185"/>
      <c r="BE70" s="185"/>
      <c r="BF70" s="185"/>
      <c r="BG70" s="185"/>
      <c r="BH70" s="185"/>
      <c r="BI70" s="185"/>
      <c r="BJ70" s="185"/>
      <c r="BK70" s="185"/>
      <c r="BL70" s="185"/>
      <c r="BM70" s="185"/>
      <c r="BN70" s="185"/>
      <c r="BO70" s="185"/>
      <c r="BP70" s="185"/>
      <c r="BQ70" s="185"/>
      <c r="BR70" s="185"/>
      <c r="BS70" s="185"/>
      <c r="BT70" s="110"/>
      <c r="BU70" s="110"/>
      <c r="BV70" s="110"/>
      <c r="BW70" s="110"/>
      <c r="BX70" s="110"/>
      <c r="BY70" s="110"/>
      <c r="BZ70" s="110"/>
      <c r="CA70" s="110"/>
      <c r="CB70" s="110"/>
      <c r="CC70" s="110"/>
      <c r="CD70" s="110"/>
      <c r="CE70" s="110"/>
      <c r="CF70" s="110"/>
      <c r="CG70" s="110"/>
      <c r="CH70" s="110"/>
      <c r="CI70" s="110"/>
      <c r="CJ70" s="110"/>
      <c r="CK70" s="110"/>
      <c r="CL70" s="110"/>
      <c r="CM70" s="110"/>
      <c r="CN70" s="110"/>
      <c r="CO70" s="110"/>
      <c r="CP70" s="110"/>
      <c r="CQ70" s="110"/>
      <c r="CR70" s="110"/>
      <c r="CS70" s="110"/>
      <c r="CT70" s="110"/>
      <c r="CU70" s="110"/>
      <c r="CV70" s="110"/>
      <c r="CW70" s="110"/>
      <c r="CX70" s="110"/>
      <c r="CY70" s="110"/>
      <c r="CZ70" s="110"/>
      <c r="DA70" s="110"/>
      <c r="DB70" s="110"/>
      <c r="DC70" s="110"/>
      <c r="DD70" s="110"/>
      <c r="DE70" s="110"/>
      <c r="DF70" s="110"/>
      <c r="DG70" s="110"/>
      <c r="DH70" s="110"/>
      <c r="DI70" s="110"/>
      <c r="DJ70" s="110"/>
      <c r="DK70" s="110"/>
      <c r="DL70" s="110"/>
      <c r="DM70" s="110"/>
      <c r="DN70" s="110"/>
      <c r="DO70" s="110"/>
      <c r="DP70" s="110"/>
      <c r="DQ70" s="111"/>
      <c r="DR70" s="110"/>
      <c r="DS70" s="110"/>
      <c r="DT70" s="110"/>
      <c r="DU70" s="110"/>
      <c r="DV70" s="110"/>
      <c r="DW70" s="110"/>
      <c r="DX70" s="110"/>
      <c r="DY70" s="110"/>
      <c r="DZ70" s="110"/>
      <c r="EA70" s="110"/>
      <c r="EB70" s="110"/>
      <c r="EC70" s="110"/>
      <c r="ED70" s="110"/>
      <c r="EE70" s="110"/>
      <c r="EF70" s="110"/>
      <c r="EG70" s="110"/>
      <c r="EH70" s="110"/>
      <c r="EI70" s="110"/>
      <c r="EJ70" s="110"/>
      <c r="EK70" s="110"/>
      <c r="EL70" s="110"/>
      <c r="EM70" s="110"/>
      <c r="EN70" s="110"/>
      <c r="EO70" s="110"/>
      <c r="EP70" s="110"/>
      <c r="EQ70" s="110"/>
      <c r="ER70" s="110"/>
      <c r="ES70" s="110"/>
      <c r="ET70" s="110"/>
      <c r="EU70" s="110"/>
      <c r="EV70" s="110"/>
      <c r="EW70" s="110"/>
      <c r="EX70" s="110"/>
      <c r="EY70" s="110"/>
      <c r="EZ70" s="110"/>
      <c r="FA70" s="110"/>
      <c r="FB70" s="110"/>
      <c r="FC70" s="110"/>
      <c r="FD70" s="110"/>
      <c r="FE70" s="110"/>
      <c r="FF70" s="110"/>
      <c r="FG70" s="110"/>
      <c r="FH70" s="110"/>
      <c r="FI70" s="110"/>
      <c r="FJ70" s="110"/>
      <c r="FK70" s="110"/>
      <c r="FL70" s="110"/>
      <c r="FM70" s="110"/>
      <c r="FN70" s="110"/>
      <c r="FO70" s="110"/>
      <c r="FP70" s="110"/>
      <c r="FQ70" s="110"/>
      <c r="FR70" s="110"/>
      <c r="FS70" s="110"/>
      <c r="FT70" s="110"/>
      <c r="FU70" s="110"/>
    </row>
    <row r="71" spans="1:177" ht="15" hidden="1" customHeight="1">
      <c r="A71" s="56"/>
      <c r="B71" s="56"/>
      <c r="C71" s="179"/>
      <c r="D71" s="184"/>
      <c r="E71" s="184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  <c r="BI71" s="147"/>
      <c r="BJ71" s="147"/>
      <c r="BK71" s="147"/>
      <c r="BL71" s="147"/>
      <c r="BM71" s="147"/>
      <c r="BN71" s="147"/>
      <c r="BO71" s="147"/>
      <c r="BP71" s="147"/>
      <c r="BQ71" s="147"/>
      <c r="BR71" s="147"/>
      <c r="BS71" s="147"/>
      <c r="BT71" s="110"/>
      <c r="BU71" s="110"/>
      <c r="BV71" s="110"/>
      <c r="BW71" s="110"/>
      <c r="BX71" s="110"/>
      <c r="BY71" s="110"/>
      <c r="BZ71" s="110"/>
      <c r="CA71" s="110"/>
      <c r="CB71" s="110"/>
      <c r="CC71" s="110"/>
      <c r="CD71" s="110"/>
      <c r="CE71" s="110"/>
      <c r="CF71" s="110"/>
      <c r="CG71" s="110"/>
      <c r="CH71" s="110"/>
      <c r="CI71" s="110"/>
      <c r="CJ71" s="110"/>
      <c r="CK71" s="110"/>
      <c r="CL71" s="110"/>
      <c r="CM71" s="110"/>
      <c r="CN71" s="110"/>
      <c r="CO71" s="110"/>
      <c r="CP71" s="110"/>
      <c r="CQ71" s="110"/>
      <c r="CR71" s="110"/>
      <c r="CS71" s="110"/>
      <c r="CT71" s="110"/>
      <c r="CU71" s="110"/>
      <c r="CV71" s="110"/>
      <c r="CW71" s="110"/>
      <c r="CX71" s="110"/>
      <c r="CY71" s="110"/>
      <c r="CZ71" s="110"/>
      <c r="DA71" s="110"/>
      <c r="DB71" s="110"/>
      <c r="DC71" s="110"/>
      <c r="DD71" s="110"/>
      <c r="DE71" s="110"/>
      <c r="DF71" s="110"/>
      <c r="DG71" s="110"/>
      <c r="DH71" s="110"/>
      <c r="DI71" s="110"/>
      <c r="DJ71" s="110"/>
      <c r="DK71" s="110"/>
      <c r="DL71" s="110"/>
      <c r="DM71" s="110"/>
      <c r="DN71" s="110"/>
      <c r="DO71" s="110"/>
      <c r="DP71" s="110"/>
      <c r="DQ71" s="111"/>
      <c r="DR71" s="110"/>
      <c r="DS71" s="110"/>
      <c r="DT71" s="110"/>
      <c r="DU71" s="110"/>
      <c r="DV71" s="110"/>
      <c r="DW71" s="110"/>
      <c r="DX71" s="110"/>
      <c r="DY71" s="110"/>
      <c r="DZ71" s="110"/>
      <c r="EA71" s="110"/>
      <c r="EB71" s="110"/>
      <c r="EC71" s="110"/>
      <c r="ED71" s="110"/>
      <c r="EE71" s="110"/>
      <c r="EF71" s="110"/>
      <c r="EG71" s="110"/>
      <c r="EH71" s="110"/>
      <c r="EI71" s="110"/>
      <c r="EJ71" s="110"/>
      <c r="EK71" s="110"/>
      <c r="EL71" s="110"/>
      <c r="EM71" s="110"/>
      <c r="EN71" s="110"/>
      <c r="EO71" s="110"/>
      <c r="EP71" s="110"/>
      <c r="EQ71" s="110"/>
      <c r="ER71" s="110"/>
      <c r="ES71" s="110"/>
      <c r="ET71" s="110"/>
      <c r="EU71" s="110"/>
      <c r="EV71" s="110"/>
      <c r="EW71" s="110"/>
      <c r="EX71" s="110"/>
      <c r="EY71" s="110"/>
      <c r="EZ71" s="110"/>
      <c r="FA71" s="110"/>
      <c r="FB71" s="110"/>
      <c r="FC71" s="110"/>
      <c r="FD71" s="110"/>
      <c r="FE71" s="110"/>
      <c r="FF71" s="110"/>
      <c r="FG71" s="110"/>
      <c r="FH71" s="110"/>
      <c r="FI71" s="110"/>
      <c r="FJ71" s="110"/>
      <c r="FK71" s="110"/>
      <c r="FL71" s="110"/>
      <c r="FM71" s="110"/>
      <c r="FN71" s="110"/>
      <c r="FO71" s="110"/>
      <c r="FP71" s="110"/>
      <c r="FQ71" s="110"/>
      <c r="FR71" s="110"/>
      <c r="FS71" s="110"/>
      <c r="FT71" s="110"/>
      <c r="FU71" s="110"/>
    </row>
    <row r="72" spans="1:177" ht="15" customHeight="1">
      <c r="A72" s="56"/>
      <c r="B72" s="56"/>
      <c r="C72" s="179"/>
      <c r="D72" s="184"/>
      <c r="E72" s="184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10"/>
      <c r="BS72" s="110"/>
      <c r="BT72" s="110"/>
      <c r="BU72" s="110"/>
      <c r="BV72" s="110"/>
      <c r="BW72" s="110"/>
      <c r="BX72" s="110"/>
      <c r="BY72" s="110"/>
      <c r="BZ72" s="110"/>
      <c r="CA72" s="110"/>
      <c r="CB72" s="110"/>
      <c r="CC72" s="110"/>
      <c r="CD72" s="110"/>
      <c r="CE72" s="110"/>
      <c r="CF72" s="110"/>
      <c r="CG72" s="110"/>
      <c r="CH72" s="110"/>
      <c r="CI72" s="110"/>
      <c r="CJ72" s="110"/>
      <c r="CK72" s="110"/>
      <c r="CL72" s="110"/>
      <c r="CM72" s="110"/>
      <c r="CN72" s="110"/>
      <c r="CO72" s="110"/>
      <c r="CP72" s="110"/>
      <c r="CQ72" s="110"/>
      <c r="CR72" s="110"/>
      <c r="CS72" s="110"/>
      <c r="CT72" s="110"/>
      <c r="CU72" s="110"/>
      <c r="CV72" s="110"/>
      <c r="CW72" s="110"/>
      <c r="CX72" s="110"/>
      <c r="CY72" s="110"/>
      <c r="CZ72" s="110"/>
      <c r="DA72" s="110"/>
      <c r="DB72" s="110"/>
      <c r="DC72" s="110"/>
      <c r="DD72" s="110"/>
      <c r="DE72" s="110"/>
      <c r="DF72" s="110"/>
      <c r="DG72" s="110"/>
      <c r="DH72" s="110"/>
      <c r="DI72" s="110"/>
      <c r="DJ72" s="110"/>
      <c r="DK72" s="110"/>
      <c r="DL72" s="110"/>
      <c r="DM72" s="110"/>
      <c r="DN72" s="110"/>
      <c r="DO72" s="110"/>
      <c r="DP72" s="110"/>
      <c r="DQ72" s="111"/>
      <c r="DR72" s="110"/>
      <c r="DS72" s="110"/>
      <c r="DT72" s="110"/>
      <c r="DU72" s="110"/>
      <c r="DV72" s="110"/>
      <c r="DW72" s="110"/>
      <c r="DX72" s="110"/>
      <c r="DY72" s="110"/>
      <c r="DZ72" s="110"/>
      <c r="EA72" s="110"/>
      <c r="EB72" s="110"/>
      <c r="EC72" s="110"/>
      <c r="ED72" s="110"/>
      <c r="EE72" s="110"/>
      <c r="EF72" s="110"/>
      <c r="EG72" s="110"/>
      <c r="EH72" s="110"/>
      <c r="EI72" s="110"/>
      <c r="EJ72" s="110"/>
      <c r="EK72" s="110"/>
      <c r="EL72" s="110"/>
      <c r="EM72" s="110"/>
      <c r="EN72" s="110"/>
      <c r="EO72" s="110"/>
      <c r="EP72" s="110"/>
      <c r="EQ72" s="110"/>
      <c r="ER72" s="110"/>
      <c r="ES72" s="110"/>
      <c r="ET72" s="110"/>
      <c r="EU72" s="110"/>
      <c r="EV72" s="110"/>
      <c r="EW72" s="110"/>
      <c r="EX72" s="110"/>
      <c r="EY72" s="110"/>
      <c r="EZ72" s="110"/>
      <c r="FA72" s="110"/>
      <c r="FB72" s="110"/>
      <c r="FC72" s="110"/>
      <c r="FD72" s="110"/>
      <c r="FE72" s="110"/>
      <c r="FF72" s="110"/>
      <c r="FG72" s="110"/>
      <c r="FH72" s="110"/>
      <c r="FI72" s="110"/>
      <c r="FJ72" s="110"/>
      <c r="FK72" s="110"/>
      <c r="FL72" s="110"/>
      <c r="FM72" s="110"/>
      <c r="FN72" s="110"/>
      <c r="FO72" s="110"/>
      <c r="FP72" s="110"/>
      <c r="FQ72" s="110"/>
      <c r="FR72" s="110"/>
      <c r="FS72" s="110"/>
      <c r="FT72" s="110"/>
      <c r="FU72" s="110"/>
    </row>
    <row r="73" spans="1:177" ht="15" customHeight="1">
      <c r="A73" s="56"/>
      <c r="B73" s="56"/>
      <c r="C73" s="186"/>
      <c r="D73" s="184"/>
      <c r="E73" s="184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0"/>
      <c r="BQ73" s="110"/>
      <c r="BR73" s="110"/>
      <c r="BS73" s="110"/>
      <c r="BT73" s="110"/>
      <c r="BU73" s="110"/>
      <c r="BV73" s="110"/>
      <c r="BW73" s="110"/>
      <c r="BX73" s="110"/>
      <c r="BY73" s="110"/>
      <c r="BZ73" s="110"/>
      <c r="CA73" s="110"/>
      <c r="CB73" s="110"/>
      <c r="CC73" s="110"/>
      <c r="CD73" s="110"/>
      <c r="CE73" s="110"/>
      <c r="CF73" s="110"/>
      <c r="CG73" s="110"/>
      <c r="CH73" s="110"/>
      <c r="CI73" s="110"/>
      <c r="CJ73" s="110"/>
      <c r="CK73" s="110"/>
      <c r="CL73" s="110"/>
      <c r="CM73" s="110"/>
      <c r="CN73" s="110"/>
      <c r="CO73" s="110"/>
      <c r="CP73" s="110"/>
      <c r="CQ73" s="110"/>
      <c r="CR73" s="110"/>
      <c r="CS73" s="110"/>
      <c r="CT73" s="110"/>
      <c r="CU73" s="110"/>
      <c r="CV73" s="110"/>
      <c r="CW73" s="110"/>
      <c r="CX73" s="110"/>
      <c r="CY73" s="110"/>
      <c r="CZ73" s="110"/>
      <c r="DA73" s="110"/>
      <c r="DB73" s="110"/>
      <c r="DC73" s="110"/>
      <c r="DD73" s="110"/>
      <c r="DE73" s="110"/>
      <c r="DF73" s="110"/>
      <c r="DG73" s="110"/>
      <c r="DH73" s="110"/>
      <c r="DI73" s="110"/>
      <c r="DJ73" s="110"/>
      <c r="DK73" s="110"/>
      <c r="DL73" s="110"/>
      <c r="DM73" s="110"/>
      <c r="DN73" s="110"/>
      <c r="DO73" s="110"/>
      <c r="DP73" s="110"/>
      <c r="DQ73" s="111"/>
      <c r="DR73" s="110"/>
      <c r="DS73" s="110"/>
      <c r="DT73" s="110"/>
      <c r="DU73" s="110"/>
      <c r="DV73" s="110"/>
      <c r="DW73" s="110"/>
      <c r="DX73" s="110"/>
      <c r="DY73" s="110"/>
      <c r="DZ73" s="110"/>
      <c r="EA73" s="110"/>
      <c r="EB73" s="110"/>
      <c r="EC73" s="110"/>
      <c r="ED73" s="110"/>
      <c r="EE73" s="110"/>
      <c r="EF73" s="110"/>
      <c r="EG73" s="110"/>
      <c r="EH73" s="110"/>
      <c r="EI73" s="110"/>
      <c r="EJ73" s="110"/>
      <c r="EK73" s="110"/>
      <c r="EL73" s="110"/>
      <c r="EM73" s="110"/>
      <c r="EN73" s="110"/>
      <c r="EO73" s="110"/>
      <c r="EP73" s="110"/>
      <c r="EQ73" s="110"/>
      <c r="ER73" s="110"/>
      <c r="ES73" s="110"/>
      <c r="ET73" s="110"/>
      <c r="EU73" s="110"/>
      <c r="EV73" s="110"/>
      <c r="EW73" s="110"/>
      <c r="EX73" s="110"/>
      <c r="EY73" s="110"/>
      <c r="EZ73" s="110"/>
      <c r="FA73" s="110"/>
      <c r="FB73" s="110"/>
      <c r="FC73" s="110"/>
      <c r="FD73" s="110"/>
      <c r="FE73" s="110"/>
      <c r="FF73" s="110"/>
      <c r="FG73" s="110"/>
      <c r="FH73" s="110"/>
      <c r="FI73" s="110"/>
      <c r="FJ73" s="110"/>
      <c r="FK73" s="110"/>
      <c r="FL73" s="110"/>
      <c r="FM73" s="110"/>
      <c r="FN73" s="110"/>
      <c r="FO73" s="110"/>
      <c r="FP73" s="110"/>
      <c r="FQ73" s="110"/>
      <c r="FR73" s="110"/>
      <c r="FS73" s="110"/>
      <c r="FT73" s="110"/>
      <c r="FU73" s="110"/>
    </row>
    <row r="74" spans="1:177" ht="15" customHeight="1">
      <c r="A74" s="56"/>
      <c r="B74" s="56"/>
      <c r="C74" s="187"/>
      <c r="D74" s="184"/>
      <c r="E74" s="184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110"/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10"/>
      <c r="BS74" s="110"/>
      <c r="BT74" s="110"/>
      <c r="BU74" s="110"/>
      <c r="BV74" s="110"/>
      <c r="BW74" s="110"/>
      <c r="BX74" s="110"/>
      <c r="BY74" s="110"/>
      <c r="BZ74" s="110"/>
      <c r="CA74" s="110"/>
      <c r="CB74" s="110"/>
      <c r="CC74" s="110"/>
      <c r="CD74" s="110"/>
      <c r="CE74" s="110"/>
      <c r="CF74" s="110"/>
      <c r="CG74" s="110"/>
      <c r="CH74" s="110"/>
      <c r="CI74" s="110"/>
      <c r="CJ74" s="110"/>
      <c r="CK74" s="110"/>
      <c r="CL74" s="110"/>
      <c r="CM74" s="110"/>
      <c r="CN74" s="110"/>
      <c r="CO74" s="110"/>
      <c r="CP74" s="110"/>
      <c r="CQ74" s="110"/>
      <c r="CR74" s="110"/>
      <c r="CS74" s="110"/>
      <c r="CT74" s="110"/>
      <c r="CU74" s="110"/>
      <c r="CV74" s="110"/>
      <c r="CW74" s="110"/>
      <c r="CX74" s="110"/>
      <c r="CY74" s="110"/>
      <c r="CZ74" s="110"/>
      <c r="DA74" s="110"/>
      <c r="DB74" s="110"/>
      <c r="DC74" s="110"/>
      <c r="DD74" s="110"/>
      <c r="DE74" s="110"/>
      <c r="DF74" s="110"/>
      <c r="DG74" s="110"/>
      <c r="DH74" s="110"/>
      <c r="DI74" s="110"/>
      <c r="DJ74" s="110"/>
      <c r="DK74" s="110"/>
      <c r="DL74" s="110"/>
      <c r="DM74" s="110"/>
      <c r="DN74" s="110"/>
      <c r="DO74" s="110"/>
      <c r="DP74" s="110"/>
      <c r="DQ74" s="111"/>
      <c r="DR74" s="110"/>
      <c r="DS74" s="110"/>
      <c r="DT74" s="110"/>
      <c r="DU74" s="110"/>
      <c r="DV74" s="110"/>
      <c r="DW74" s="110"/>
      <c r="DX74" s="110"/>
      <c r="DY74" s="110"/>
      <c r="DZ74" s="110"/>
      <c r="EA74" s="110"/>
      <c r="EB74" s="110"/>
      <c r="EC74" s="110"/>
      <c r="ED74" s="110"/>
      <c r="EE74" s="110"/>
      <c r="EF74" s="110"/>
      <c r="EG74" s="110"/>
      <c r="EH74" s="110"/>
      <c r="EI74" s="110"/>
      <c r="EJ74" s="110"/>
      <c r="EK74" s="110"/>
      <c r="EL74" s="110"/>
      <c r="EM74" s="110"/>
      <c r="EN74" s="110"/>
      <c r="EO74" s="110"/>
      <c r="EP74" s="110"/>
      <c r="EQ74" s="110"/>
      <c r="ER74" s="110"/>
      <c r="ES74" s="110"/>
      <c r="ET74" s="110"/>
      <c r="EU74" s="110"/>
      <c r="EV74" s="110"/>
      <c r="EW74" s="110"/>
      <c r="EX74" s="110"/>
      <c r="EY74" s="110"/>
      <c r="EZ74" s="110"/>
      <c r="FA74" s="110"/>
      <c r="FB74" s="110"/>
      <c r="FC74" s="110"/>
      <c r="FD74" s="110"/>
      <c r="FE74" s="110"/>
      <c r="FF74" s="110"/>
      <c r="FG74" s="110"/>
      <c r="FH74" s="110"/>
      <c r="FI74" s="110"/>
      <c r="FJ74" s="110"/>
      <c r="FK74" s="110"/>
      <c r="FL74" s="110"/>
      <c r="FM74" s="110"/>
      <c r="FN74" s="110"/>
      <c r="FO74" s="110"/>
      <c r="FP74" s="110"/>
      <c r="FQ74" s="110"/>
      <c r="FR74" s="110"/>
      <c r="FS74" s="110"/>
      <c r="FT74" s="110"/>
      <c r="FU74" s="110"/>
    </row>
    <row r="75" spans="1:177" ht="15" customHeight="1">
      <c r="A75" s="56"/>
      <c r="B75" s="56"/>
      <c r="C75" s="179"/>
      <c r="D75" s="184"/>
      <c r="E75" s="184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110"/>
      <c r="AN75" s="110"/>
      <c r="AO75" s="110"/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  <c r="BH75" s="110"/>
      <c r="BI75" s="110"/>
      <c r="BJ75" s="110"/>
      <c r="BK75" s="110"/>
      <c r="BL75" s="110"/>
      <c r="BM75" s="110"/>
      <c r="BN75" s="110"/>
      <c r="BO75" s="110"/>
      <c r="BP75" s="110"/>
      <c r="BQ75" s="110"/>
      <c r="BR75" s="110"/>
      <c r="BS75" s="110"/>
      <c r="BT75" s="110"/>
      <c r="BU75" s="110"/>
      <c r="BV75" s="110"/>
      <c r="BW75" s="110"/>
      <c r="BX75" s="110"/>
      <c r="BY75" s="110"/>
      <c r="BZ75" s="110"/>
      <c r="CA75" s="110"/>
      <c r="CB75" s="110"/>
      <c r="CC75" s="110"/>
      <c r="CD75" s="110"/>
      <c r="CE75" s="110"/>
      <c r="CF75" s="110"/>
      <c r="CG75" s="110"/>
      <c r="CH75" s="110"/>
      <c r="CI75" s="110"/>
      <c r="CJ75" s="110"/>
      <c r="CK75" s="110"/>
      <c r="CL75" s="110"/>
      <c r="CM75" s="110"/>
      <c r="CN75" s="110"/>
      <c r="CO75" s="110"/>
      <c r="CP75" s="110"/>
      <c r="CQ75" s="110"/>
      <c r="CR75" s="110"/>
      <c r="CS75" s="110"/>
      <c r="CT75" s="110"/>
      <c r="CU75" s="110"/>
      <c r="CV75" s="110"/>
      <c r="CW75" s="110"/>
      <c r="CX75" s="110"/>
      <c r="CY75" s="110"/>
      <c r="CZ75" s="110"/>
      <c r="DA75" s="110"/>
      <c r="DB75" s="110"/>
      <c r="DC75" s="110"/>
      <c r="DD75" s="110"/>
      <c r="DE75" s="110"/>
      <c r="DF75" s="110"/>
      <c r="DG75" s="110"/>
      <c r="DH75" s="110"/>
      <c r="DI75" s="110"/>
      <c r="DJ75" s="110"/>
      <c r="DK75" s="110"/>
      <c r="DL75" s="110"/>
      <c r="DM75" s="110"/>
      <c r="DN75" s="110"/>
      <c r="DO75" s="110"/>
      <c r="DP75" s="110"/>
      <c r="DQ75" s="111"/>
      <c r="DR75" s="110"/>
      <c r="DS75" s="110"/>
      <c r="DT75" s="110"/>
      <c r="DU75" s="110"/>
      <c r="DV75" s="110"/>
      <c r="DW75" s="110"/>
      <c r="DX75" s="110"/>
      <c r="DY75" s="110"/>
      <c r="DZ75" s="110"/>
      <c r="EA75" s="110"/>
      <c r="EB75" s="110"/>
      <c r="EC75" s="110"/>
      <c r="ED75" s="110"/>
      <c r="EE75" s="110"/>
      <c r="EF75" s="110"/>
      <c r="EG75" s="110"/>
      <c r="EH75" s="110"/>
      <c r="EI75" s="110"/>
      <c r="EJ75" s="110"/>
      <c r="EK75" s="110"/>
      <c r="EL75" s="110"/>
      <c r="EM75" s="110"/>
      <c r="EN75" s="110"/>
      <c r="EO75" s="110"/>
      <c r="EP75" s="110"/>
      <c r="EQ75" s="110"/>
      <c r="ER75" s="110"/>
      <c r="ES75" s="110"/>
      <c r="ET75" s="110"/>
      <c r="EU75" s="110"/>
      <c r="EV75" s="110"/>
      <c r="EW75" s="110"/>
      <c r="EX75" s="110"/>
      <c r="EY75" s="110"/>
      <c r="EZ75" s="110"/>
      <c r="FA75" s="110"/>
      <c r="FB75" s="110"/>
      <c r="FC75" s="110"/>
      <c r="FD75" s="110"/>
      <c r="FE75" s="110"/>
      <c r="FF75" s="110"/>
      <c r="FG75" s="110"/>
      <c r="FH75" s="110"/>
      <c r="FI75" s="110"/>
      <c r="FJ75" s="110"/>
      <c r="FK75" s="110"/>
      <c r="FL75" s="110"/>
      <c r="FM75" s="110"/>
      <c r="FN75" s="110"/>
      <c r="FO75" s="110"/>
      <c r="FP75" s="110"/>
      <c r="FQ75" s="110"/>
      <c r="FR75" s="110"/>
      <c r="FS75" s="110"/>
      <c r="FT75" s="110"/>
      <c r="FU75" s="110"/>
    </row>
    <row r="76" spans="1:177" ht="15" customHeight="1">
      <c r="A76" s="56"/>
      <c r="B76" s="56"/>
      <c r="C76" s="179"/>
      <c r="D76" s="184"/>
      <c r="E76" s="184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  <c r="BH76" s="110"/>
      <c r="BI76" s="110"/>
      <c r="BJ76" s="110"/>
      <c r="BK76" s="110"/>
      <c r="BL76" s="110"/>
      <c r="BM76" s="110"/>
      <c r="BN76" s="110"/>
      <c r="BO76" s="110"/>
      <c r="BP76" s="110"/>
      <c r="BQ76" s="110"/>
      <c r="BR76" s="110"/>
      <c r="BS76" s="110"/>
      <c r="BT76" s="110"/>
      <c r="BU76" s="110"/>
      <c r="BV76" s="110"/>
      <c r="BW76" s="110"/>
      <c r="BX76" s="110"/>
      <c r="BY76" s="110"/>
      <c r="BZ76" s="110"/>
      <c r="CA76" s="110"/>
      <c r="CB76" s="110"/>
      <c r="CC76" s="110"/>
      <c r="CD76" s="110"/>
      <c r="CE76" s="110"/>
      <c r="CF76" s="110"/>
      <c r="CG76" s="110"/>
      <c r="CH76" s="110"/>
      <c r="CI76" s="110"/>
      <c r="CJ76" s="110"/>
      <c r="CK76" s="110"/>
      <c r="CL76" s="110"/>
      <c r="CM76" s="110"/>
      <c r="CN76" s="110"/>
      <c r="CO76" s="110"/>
      <c r="CP76" s="110"/>
      <c r="CQ76" s="110"/>
      <c r="CR76" s="110"/>
      <c r="CS76" s="110"/>
      <c r="CT76" s="110"/>
      <c r="CU76" s="110"/>
      <c r="CV76" s="110"/>
      <c r="CW76" s="110"/>
      <c r="CX76" s="110"/>
      <c r="CY76" s="110"/>
      <c r="CZ76" s="110"/>
      <c r="DA76" s="110"/>
      <c r="DB76" s="110"/>
      <c r="DC76" s="110"/>
      <c r="DD76" s="110"/>
      <c r="DE76" s="110"/>
      <c r="DF76" s="110"/>
      <c r="DG76" s="110"/>
      <c r="DH76" s="110"/>
      <c r="DI76" s="110"/>
      <c r="DJ76" s="110"/>
      <c r="DK76" s="110"/>
      <c r="DL76" s="110"/>
      <c r="DM76" s="110"/>
      <c r="DN76" s="110"/>
      <c r="DO76" s="110"/>
      <c r="DP76" s="110"/>
      <c r="DQ76" s="111"/>
      <c r="DR76" s="110"/>
      <c r="DS76" s="110"/>
      <c r="DT76" s="110"/>
      <c r="DU76" s="110"/>
      <c r="DV76" s="110"/>
      <c r="DW76" s="110"/>
      <c r="DX76" s="110"/>
      <c r="DY76" s="110"/>
      <c r="DZ76" s="110"/>
      <c r="EA76" s="110"/>
      <c r="EB76" s="110"/>
      <c r="EC76" s="110"/>
      <c r="ED76" s="110"/>
      <c r="EE76" s="110"/>
      <c r="EF76" s="110"/>
      <c r="EG76" s="110"/>
      <c r="EH76" s="110"/>
      <c r="EI76" s="110"/>
      <c r="EJ76" s="110"/>
      <c r="EK76" s="110"/>
      <c r="EL76" s="110"/>
      <c r="EM76" s="110"/>
      <c r="EN76" s="110"/>
      <c r="EO76" s="110"/>
      <c r="EP76" s="110"/>
      <c r="EQ76" s="110"/>
      <c r="ER76" s="110"/>
      <c r="ES76" s="110"/>
      <c r="ET76" s="110"/>
      <c r="EU76" s="110"/>
      <c r="EV76" s="110"/>
      <c r="EW76" s="110"/>
      <c r="EX76" s="110"/>
      <c r="EY76" s="110"/>
      <c r="EZ76" s="110"/>
      <c r="FA76" s="110"/>
      <c r="FB76" s="110"/>
      <c r="FC76" s="110"/>
      <c r="FD76" s="110"/>
      <c r="FE76" s="110"/>
      <c r="FF76" s="110"/>
      <c r="FG76" s="110"/>
      <c r="FH76" s="110"/>
      <c r="FI76" s="110"/>
      <c r="FJ76" s="110"/>
      <c r="FK76" s="110"/>
      <c r="FL76" s="110"/>
      <c r="FM76" s="110"/>
      <c r="FN76" s="110"/>
      <c r="FO76" s="110"/>
      <c r="FP76" s="110"/>
      <c r="FQ76" s="110"/>
      <c r="FR76" s="110"/>
      <c r="FS76" s="110"/>
      <c r="FT76" s="110"/>
      <c r="FU76" s="110"/>
    </row>
    <row r="77" spans="1:177" ht="15" customHeight="1">
      <c r="A77" s="56"/>
      <c r="B77" s="56"/>
      <c r="C77" s="179"/>
      <c r="D77" s="105"/>
      <c r="E77" s="105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110"/>
      <c r="AN77" s="110"/>
      <c r="AO77" s="110"/>
      <c r="AP77" s="110"/>
      <c r="AQ77" s="110"/>
      <c r="AR77" s="110"/>
      <c r="AS77" s="110"/>
      <c r="AT77" s="110"/>
      <c r="AU77" s="110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0"/>
      <c r="BG77" s="110"/>
      <c r="BH77" s="110"/>
      <c r="BI77" s="110"/>
      <c r="BJ77" s="110"/>
      <c r="BK77" s="110"/>
      <c r="BL77" s="110"/>
      <c r="BM77" s="110"/>
      <c r="BN77" s="110"/>
      <c r="BO77" s="110"/>
      <c r="BP77" s="110"/>
      <c r="BQ77" s="110"/>
      <c r="BR77" s="110"/>
      <c r="BS77" s="110"/>
      <c r="BT77" s="110"/>
      <c r="BU77" s="110"/>
      <c r="BV77" s="110"/>
      <c r="BW77" s="110"/>
      <c r="BX77" s="110"/>
      <c r="BY77" s="110"/>
      <c r="BZ77" s="110"/>
      <c r="CA77" s="110"/>
      <c r="CB77" s="110"/>
      <c r="CC77" s="110"/>
      <c r="CD77" s="110"/>
      <c r="CE77" s="110"/>
      <c r="CF77" s="110"/>
      <c r="CG77" s="110"/>
      <c r="CH77" s="110"/>
      <c r="CI77" s="110"/>
      <c r="CJ77" s="110"/>
      <c r="CK77" s="110"/>
      <c r="CL77" s="110"/>
      <c r="CM77" s="110"/>
      <c r="CN77" s="110"/>
      <c r="CO77" s="110"/>
      <c r="CP77" s="110"/>
      <c r="CQ77" s="110"/>
      <c r="CR77" s="110"/>
      <c r="CS77" s="110"/>
      <c r="CT77" s="110"/>
      <c r="CU77" s="110"/>
      <c r="CV77" s="110"/>
      <c r="CW77" s="110"/>
      <c r="CX77" s="110"/>
      <c r="CY77" s="110"/>
      <c r="CZ77" s="110"/>
      <c r="DA77" s="110"/>
      <c r="DB77" s="110"/>
      <c r="DC77" s="110"/>
      <c r="DD77" s="110"/>
      <c r="DE77" s="110"/>
      <c r="DF77" s="110"/>
      <c r="DG77" s="110"/>
      <c r="DH77" s="110"/>
      <c r="DI77" s="110"/>
      <c r="DJ77" s="110"/>
      <c r="DK77" s="110"/>
      <c r="DL77" s="110"/>
      <c r="DM77" s="110"/>
      <c r="DN77" s="110"/>
      <c r="DO77" s="110"/>
      <c r="DP77" s="110"/>
      <c r="DQ77" s="111"/>
      <c r="DR77" s="110"/>
      <c r="DS77" s="110"/>
      <c r="DT77" s="110"/>
      <c r="DU77" s="110"/>
      <c r="DV77" s="110"/>
      <c r="DW77" s="110"/>
      <c r="DX77" s="110"/>
      <c r="DY77" s="110"/>
      <c r="DZ77" s="110"/>
      <c r="EA77" s="110"/>
      <c r="EB77" s="110"/>
      <c r="EC77" s="110"/>
      <c r="ED77" s="110"/>
      <c r="EE77" s="110"/>
      <c r="EF77" s="110"/>
      <c r="EG77" s="110"/>
      <c r="EH77" s="110"/>
      <c r="EI77" s="110"/>
      <c r="EJ77" s="110"/>
      <c r="EK77" s="110"/>
      <c r="EL77" s="110"/>
      <c r="EM77" s="110"/>
      <c r="EN77" s="110"/>
      <c r="EO77" s="110"/>
      <c r="EP77" s="110"/>
      <c r="EQ77" s="110"/>
      <c r="ER77" s="110"/>
      <c r="ES77" s="110"/>
      <c r="ET77" s="110"/>
      <c r="EU77" s="110"/>
      <c r="EV77" s="110"/>
      <c r="EW77" s="110"/>
      <c r="EX77" s="110"/>
      <c r="EY77" s="110"/>
      <c r="EZ77" s="110"/>
      <c r="FA77" s="110"/>
      <c r="FB77" s="110"/>
      <c r="FC77" s="110"/>
      <c r="FD77" s="110"/>
      <c r="FE77" s="110"/>
      <c r="FF77" s="110"/>
      <c r="FG77" s="110"/>
      <c r="FH77" s="110"/>
      <c r="FI77" s="110"/>
      <c r="FJ77" s="110"/>
      <c r="FK77" s="110"/>
      <c r="FL77" s="110"/>
      <c r="FM77" s="110"/>
      <c r="FN77" s="110"/>
      <c r="FO77" s="110"/>
      <c r="FP77" s="110"/>
      <c r="FQ77" s="110"/>
      <c r="FR77" s="110"/>
      <c r="FS77" s="110"/>
      <c r="FT77" s="110"/>
      <c r="FU77" s="110"/>
    </row>
    <row r="78" spans="1:177" ht="15" customHeight="1">
      <c r="A78" s="56"/>
      <c r="B78" s="56"/>
      <c r="C78" s="179"/>
      <c r="D78" s="105"/>
      <c r="E78" s="105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110"/>
      <c r="AN78" s="110"/>
      <c r="AO78" s="110"/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  <c r="BH78" s="110"/>
      <c r="BI78" s="110"/>
      <c r="BJ78" s="110"/>
      <c r="BK78" s="110"/>
      <c r="BL78" s="110"/>
      <c r="BM78" s="110"/>
      <c r="BN78" s="110"/>
      <c r="BO78" s="110"/>
      <c r="BP78" s="110"/>
      <c r="BQ78" s="110"/>
      <c r="BR78" s="110"/>
      <c r="BS78" s="110"/>
      <c r="BT78" s="110"/>
      <c r="BU78" s="110"/>
      <c r="BV78" s="110"/>
      <c r="BW78" s="110"/>
      <c r="BX78" s="110"/>
      <c r="BY78" s="110"/>
      <c r="BZ78" s="110"/>
      <c r="CA78" s="110"/>
      <c r="CB78" s="110"/>
      <c r="CC78" s="110"/>
      <c r="CD78" s="110"/>
      <c r="CE78" s="110"/>
      <c r="CF78" s="110"/>
      <c r="CG78" s="110"/>
      <c r="CH78" s="110"/>
      <c r="CI78" s="110"/>
      <c r="CJ78" s="110"/>
      <c r="CK78" s="110"/>
      <c r="CL78" s="110"/>
      <c r="CM78" s="110"/>
      <c r="CN78" s="110"/>
      <c r="CO78" s="110"/>
      <c r="CP78" s="110"/>
      <c r="CQ78" s="110"/>
      <c r="CR78" s="110"/>
      <c r="CS78" s="110"/>
      <c r="CT78" s="110"/>
      <c r="CU78" s="110"/>
      <c r="CV78" s="110"/>
      <c r="CW78" s="110"/>
      <c r="CX78" s="110"/>
      <c r="CY78" s="110"/>
      <c r="CZ78" s="110"/>
      <c r="DA78" s="110"/>
      <c r="DB78" s="110"/>
      <c r="DC78" s="110"/>
      <c r="DD78" s="110"/>
      <c r="DE78" s="110"/>
      <c r="DF78" s="110"/>
      <c r="DG78" s="110"/>
      <c r="DH78" s="110"/>
      <c r="DI78" s="110"/>
      <c r="DJ78" s="110"/>
      <c r="DK78" s="110"/>
      <c r="DL78" s="110"/>
      <c r="DM78" s="110"/>
      <c r="DN78" s="110"/>
      <c r="DO78" s="110"/>
      <c r="DP78" s="110"/>
      <c r="DQ78" s="111"/>
      <c r="DR78" s="110"/>
      <c r="DS78" s="110"/>
      <c r="DT78" s="110"/>
      <c r="DU78" s="110"/>
      <c r="DV78" s="110"/>
      <c r="DW78" s="110"/>
      <c r="DX78" s="110"/>
      <c r="DY78" s="110"/>
      <c r="DZ78" s="110"/>
      <c r="EA78" s="110"/>
      <c r="EB78" s="110"/>
      <c r="EC78" s="110"/>
      <c r="ED78" s="110"/>
      <c r="EE78" s="110"/>
      <c r="EF78" s="110"/>
      <c r="EG78" s="110"/>
      <c r="EH78" s="110"/>
      <c r="EI78" s="110"/>
      <c r="EJ78" s="110"/>
      <c r="EK78" s="110"/>
      <c r="EL78" s="110"/>
      <c r="EM78" s="110"/>
      <c r="EN78" s="110"/>
      <c r="EO78" s="110"/>
      <c r="EP78" s="110"/>
      <c r="EQ78" s="110"/>
      <c r="ER78" s="110"/>
      <c r="ES78" s="110"/>
      <c r="ET78" s="110"/>
      <c r="EU78" s="110"/>
      <c r="EV78" s="110"/>
      <c r="EW78" s="110"/>
      <c r="EX78" s="110"/>
      <c r="EY78" s="110"/>
      <c r="EZ78" s="110"/>
      <c r="FA78" s="110"/>
      <c r="FB78" s="110"/>
      <c r="FC78" s="110"/>
      <c r="FD78" s="110"/>
      <c r="FE78" s="110"/>
      <c r="FF78" s="110"/>
      <c r="FG78" s="110"/>
      <c r="FH78" s="110"/>
      <c r="FI78" s="110"/>
      <c r="FJ78" s="110"/>
      <c r="FK78" s="110"/>
      <c r="FL78" s="110"/>
      <c r="FM78" s="110"/>
      <c r="FN78" s="110"/>
      <c r="FO78" s="110"/>
      <c r="FP78" s="110"/>
      <c r="FQ78" s="110"/>
      <c r="FR78" s="110"/>
      <c r="FS78" s="110"/>
      <c r="FT78" s="110"/>
      <c r="FU78" s="110"/>
    </row>
    <row r="79" spans="1:177" ht="15" customHeight="1">
      <c r="A79" s="56"/>
      <c r="B79" s="56"/>
      <c r="C79" s="179"/>
      <c r="D79" s="105"/>
      <c r="E79" s="105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  <c r="BH79" s="110"/>
      <c r="BI79" s="110"/>
      <c r="BJ79" s="110"/>
      <c r="BK79" s="110"/>
      <c r="BL79" s="110"/>
      <c r="BM79" s="110"/>
      <c r="BN79" s="110"/>
      <c r="BO79" s="110"/>
      <c r="BP79" s="110"/>
      <c r="BQ79" s="110"/>
      <c r="BR79" s="110"/>
      <c r="BS79" s="110"/>
      <c r="BT79" s="110"/>
      <c r="BU79" s="110"/>
      <c r="BV79" s="110"/>
      <c r="BW79" s="110"/>
      <c r="BX79" s="110"/>
      <c r="BY79" s="110"/>
      <c r="BZ79" s="110"/>
      <c r="CA79" s="110"/>
      <c r="CB79" s="110"/>
      <c r="CC79" s="110"/>
      <c r="CD79" s="110"/>
      <c r="CE79" s="110"/>
      <c r="CF79" s="110"/>
      <c r="CG79" s="110"/>
      <c r="CH79" s="110"/>
      <c r="CI79" s="110"/>
      <c r="CJ79" s="110"/>
      <c r="CK79" s="110"/>
      <c r="CL79" s="110"/>
      <c r="CM79" s="110"/>
      <c r="CN79" s="110"/>
      <c r="CO79" s="110"/>
      <c r="CP79" s="110"/>
      <c r="CQ79" s="110"/>
      <c r="CR79" s="110"/>
      <c r="CS79" s="110"/>
      <c r="CT79" s="110"/>
      <c r="CU79" s="110"/>
      <c r="CV79" s="110"/>
      <c r="CW79" s="110"/>
      <c r="CX79" s="110"/>
      <c r="CY79" s="110"/>
      <c r="CZ79" s="110"/>
      <c r="DA79" s="110"/>
      <c r="DB79" s="110"/>
      <c r="DC79" s="110"/>
      <c r="DD79" s="110"/>
      <c r="DE79" s="110"/>
      <c r="DF79" s="110"/>
      <c r="DG79" s="110"/>
      <c r="DH79" s="110"/>
      <c r="DI79" s="110"/>
      <c r="DJ79" s="110"/>
      <c r="DK79" s="110"/>
      <c r="DL79" s="110"/>
      <c r="DM79" s="110"/>
      <c r="DN79" s="110"/>
      <c r="DO79" s="110"/>
      <c r="DP79" s="110"/>
      <c r="DQ79" s="111"/>
      <c r="DR79" s="110"/>
      <c r="DS79" s="110"/>
      <c r="DT79" s="110"/>
      <c r="DU79" s="110"/>
      <c r="DV79" s="110"/>
      <c r="DW79" s="110"/>
      <c r="DX79" s="110"/>
      <c r="DY79" s="110"/>
      <c r="DZ79" s="110"/>
      <c r="EA79" s="110"/>
      <c r="EB79" s="110"/>
      <c r="EC79" s="110"/>
      <c r="ED79" s="110"/>
      <c r="EE79" s="110"/>
      <c r="EF79" s="110"/>
      <c r="EG79" s="110"/>
      <c r="EH79" s="110"/>
      <c r="EI79" s="110"/>
      <c r="EJ79" s="110"/>
      <c r="EK79" s="110"/>
      <c r="EL79" s="110"/>
      <c r="EM79" s="110"/>
      <c r="EN79" s="110"/>
      <c r="EO79" s="110"/>
      <c r="EP79" s="110"/>
      <c r="EQ79" s="110"/>
      <c r="ER79" s="110"/>
      <c r="ES79" s="110"/>
      <c r="ET79" s="110"/>
      <c r="EU79" s="110"/>
      <c r="EV79" s="110"/>
      <c r="EW79" s="110"/>
      <c r="EX79" s="110"/>
      <c r="EY79" s="110"/>
      <c r="EZ79" s="110"/>
      <c r="FA79" s="110"/>
      <c r="FB79" s="110"/>
      <c r="FC79" s="110"/>
      <c r="FD79" s="110"/>
      <c r="FE79" s="110"/>
      <c r="FF79" s="110"/>
      <c r="FG79" s="110"/>
      <c r="FH79" s="110"/>
      <c r="FI79" s="110"/>
      <c r="FJ79" s="110"/>
      <c r="FK79" s="110"/>
      <c r="FL79" s="110"/>
      <c r="FM79" s="110"/>
      <c r="FN79" s="110"/>
      <c r="FO79" s="110"/>
      <c r="FP79" s="110"/>
      <c r="FQ79" s="110"/>
      <c r="FR79" s="110"/>
      <c r="FS79" s="110"/>
      <c r="FT79" s="110"/>
      <c r="FU79" s="110"/>
    </row>
    <row r="80" spans="1:177" ht="15" customHeight="1">
      <c r="A80" s="56"/>
      <c r="B80" s="56"/>
      <c r="C80" s="179"/>
      <c r="D80" s="105"/>
      <c r="E80" s="105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  <c r="BH80" s="110"/>
      <c r="BI80" s="110"/>
      <c r="BJ80" s="110"/>
      <c r="BK80" s="110"/>
      <c r="BL80" s="110"/>
      <c r="BM80" s="110"/>
      <c r="BN80" s="110"/>
      <c r="BO80" s="110"/>
      <c r="BP80" s="110"/>
      <c r="BQ80" s="110"/>
      <c r="BR80" s="110"/>
      <c r="BS80" s="110"/>
      <c r="BT80" s="110"/>
      <c r="BU80" s="110"/>
      <c r="BV80" s="110"/>
      <c r="BW80" s="110"/>
      <c r="BX80" s="110"/>
      <c r="BY80" s="110"/>
      <c r="BZ80" s="110"/>
      <c r="CA80" s="110"/>
      <c r="CB80" s="110"/>
      <c r="CC80" s="110"/>
      <c r="CD80" s="110"/>
      <c r="CE80" s="110"/>
      <c r="CF80" s="110"/>
      <c r="CG80" s="110"/>
      <c r="CH80" s="110"/>
      <c r="CI80" s="110"/>
      <c r="CJ80" s="110"/>
      <c r="CK80" s="110"/>
      <c r="CL80" s="110"/>
      <c r="CM80" s="110"/>
      <c r="CN80" s="110"/>
      <c r="CO80" s="110"/>
      <c r="CP80" s="110"/>
      <c r="CQ80" s="110"/>
      <c r="CR80" s="110"/>
      <c r="CS80" s="110"/>
      <c r="CT80" s="110"/>
      <c r="CU80" s="110"/>
      <c r="CV80" s="110"/>
      <c r="CW80" s="110"/>
      <c r="CX80" s="110"/>
      <c r="CY80" s="110"/>
      <c r="CZ80" s="110"/>
      <c r="DA80" s="110"/>
      <c r="DB80" s="110"/>
      <c r="DC80" s="110"/>
      <c r="DD80" s="110"/>
      <c r="DE80" s="110"/>
      <c r="DF80" s="110"/>
      <c r="DG80" s="110"/>
      <c r="DH80" s="110"/>
      <c r="DI80" s="110"/>
      <c r="DJ80" s="110"/>
      <c r="DK80" s="110"/>
      <c r="DL80" s="110"/>
      <c r="DM80" s="110"/>
      <c r="DN80" s="110"/>
      <c r="DO80" s="110"/>
      <c r="DP80" s="110"/>
      <c r="DQ80" s="111"/>
      <c r="DR80" s="110"/>
      <c r="DS80" s="110"/>
      <c r="DT80" s="110"/>
      <c r="DU80" s="110"/>
      <c r="DV80" s="110"/>
      <c r="DW80" s="110"/>
      <c r="DX80" s="110"/>
      <c r="DY80" s="110"/>
      <c r="DZ80" s="110"/>
      <c r="EA80" s="110"/>
      <c r="EB80" s="110"/>
      <c r="EC80" s="110"/>
      <c r="ED80" s="110"/>
      <c r="EE80" s="110"/>
      <c r="EF80" s="110"/>
      <c r="EG80" s="110"/>
      <c r="EH80" s="110"/>
      <c r="EI80" s="110"/>
      <c r="EJ80" s="110"/>
      <c r="EK80" s="110"/>
      <c r="EL80" s="110"/>
      <c r="EM80" s="110"/>
      <c r="EN80" s="110"/>
      <c r="EO80" s="110"/>
      <c r="EP80" s="110"/>
      <c r="EQ80" s="110"/>
      <c r="ER80" s="110"/>
      <c r="ES80" s="110"/>
      <c r="ET80" s="110"/>
      <c r="EU80" s="110"/>
      <c r="EV80" s="110"/>
      <c r="EW80" s="110"/>
      <c r="EX80" s="110"/>
      <c r="EY80" s="110"/>
      <c r="EZ80" s="110"/>
      <c r="FA80" s="110"/>
      <c r="FB80" s="110"/>
      <c r="FC80" s="110"/>
      <c r="FD80" s="110"/>
      <c r="FE80" s="110"/>
      <c r="FF80" s="110"/>
      <c r="FG80" s="110"/>
      <c r="FH80" s="110"/>
      <c r="FI80" s="110"/>
      <c r="FJ80" s="110"/>
      <c r="FK80" s="110"/>
      <c r="FL80" s="110"/>
      <c r="FM80" s="110"/>
      <c r="FN80" s="110"/>
      <c r="FO80" s="110"/>
      <c r="FP80" s="110"/>
      <c r="FQ80" s="110"/>
      <c r="FR80" s="110"/>
      <c r="FS80" s="110"/>
      <c r="FT80" s="110"/>
      <c r="FU80" s="110"/>
    </row>
    <row r="81" spans="1:177" ht="15" customHeight="1">
      <c r="A81" s="56"/>
      <c r="B81" s="56"/>
      <c r="C81" s="179"/>
      <c r="D81" s="105"/>
      <c r="E81" s="105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110"/>
      <c r="AN81" s="110"/>
      <c r="AO81" s="110"/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  <c r="BH81" s="110"/>
      <c r="BI81" s="110"/>
      <c r="BJ81" s="110"/>
      <c r="BK81" s="110"/>
      <c r="BL81" s="110"/>
      <c r="BM81" s="110"/>
      <c r="BN81" s="110"/>
      <c r="BO81" s="110"/>
      <c r="BP81" s="110"/>
      <c r="BQ81" s="110"/>
      <c r="BR81" s="110"/>
      <c r="BS81" s="110"/>
      <c r="BT81" s="110"/>
      <c r="BU81" s="110"/>
      <c r="BV81" s="110"/>
      <c r="BW81" s="110"/>
      <c r="BX81" s="110"/>
      <c r="BY81" s="110"/>
      <c r="BZ81" s="110"/>
      <c r="CA81" s="110"/>
      <c r="CB81" s="110"/>
      <c r="CC81" s="110"/>
      <c r="CD81" s="110"/>
      <c r="CE81" s="110"/>
      <c r="CF81" s="110"/>
      <c r="CG81" s="110"/>
      <c r="CH81" s="110"/>
      <c r="CI81" s="110"/>
      <c r="CJ81" s="110"/>
      <c r="CK81" s="110"/>
      <c r="CL81" s="110"/>
      <c r="CM81" s="110"/>
      <c r="CN81" s="110"/>
      <c r="CO81" s="110"/>
      <c r="CP81" s="110"/>
      <c r="CQ81" s="110"/>
      <c r="CR81" s="110"/>
      <c r="CS81" s="110"/>
      <c r="CT81" s="110"/>
      <c r="CU81" s="110"/>
      <c r="CV81" s="110"/>
      <c r="CW81" s="110"/>
      <c r="CX81" s="110"/>
      <c r="CY81" s="110"/>
      <c r="CZ81" s="110"/>
      <c r="DA81" s="110"/>
      <c r="DB81" s="110"/>
      <c r="DC81" s="110"/>
      <c r="DD81" s="110"/>
      <c r="DE81" s="110"/>
      <c r="DF81" s="110"/>
      <c r="DG81" s="110"/>
      <c r="DH81" s="110"/>
      <c r="DI81" s="110"/>
      <c r="DJ81" s="110"/>
      <c r="DK81" s="110"/>
      <c r="DL81" s="110"/>
      <c r="DM81" s="110"/>
      <c r="DN81" s="110"/>
      <c r="DO81" s="110"/>
      <c r="DP81" s="110"/>
      <c r="DQ81" s="111"/>
      <c r="DR81" s="110"/>
      <c r="DS81" s="110"/>
      <c r="DT81" s="110"/>
      <c r="DU81" s="110"/>
      <c r="DV81" s="110"/>
      <c r="DW81" s="110"/>
      <c r="DX81" s="110"/>
      <c r="DY81" s="110"/>
      <c r="DZ81" s="110"/>
      <c r="EA81" s="110"/>
      <c r="EB81" s="110"/>
      <c r="EC81" s="110"/>
      <c r="ED81" s="110"/>
      <c r="EE81" s="110"/>
      <c r="EF81" s="110"/>
      <c r="EG81" s="110"/>
      <c r="EH81" s="110"/>
      <c r="EI81" s="110"/>
      <c r="EJ81" s="110"/>
      <c r="EK81" s="110"/>
      <c r="EL81" s="110"/>
      <c r="EM81" s="110"/>
      <c r="EN81" s="110"/>
      <c r="EO81" s="110"/>
      <c r="EP81" s="110"/>
      <c r="EQ81" s="110"/>
      <c r="ER81" s="110"/>
      <c r="ES81" s="110"/>
      <c r="ET81" s="110"/>
      <c r="EU81" s="110"/>
      <c r="EV81" s="110"/>
      <c r="EW81" s="110"/>
      <c r="EX81" s="110"/>
      <c r="EY81" s="110"/>
      <c r="EZ81" s="110"/>
      <c r="FA81" s="110"/>
      <c r="FB81" s="110"/>
      <c r="FC81" s="110"/>
      <c r="FD81" s="110"/>
      <c r="FE81" s="110"/>
      <c r="FF81" s="110"/>
      <c r="FG81" s="110"/>
      <c r="FH81" s="110"/>
      <c r="FI81" s="110"/>
      <c r="FJ81" s="110"/>
      <c r="FK81" s="110"/>
      <c r="FL81" s="110"/>
      <c r="FM81" s="110"/>
      <c r="FN81" s="110"/>
      <c r="FO81" s="110"/>
      <c r="FP81" s="110"/>
      <c r="FQ81" s="110"/>
      <c r="FR81" s="110"/>
      <c r="FS81" s="110"/>
      <c r="FT81" s="110"/>
      <c r="FU81" s="110"/>
    </row>
    <row r="82" spans="1:177" ht="15" customHeight="1">
      <c r="A82" s="56"/>
      <c r="B82" s="56"/>
      <c r="C82" s="179"/>
      <c r="D82" s="105"/>
      <c r="E82" s="105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110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  <c r="BH82" s="110"/>
      <c r="BI82" s="110"/>
      <c r="BJ82" s="110"/>
      <c r="BK82" s="110"/>
      <c r="BL82" s="110"/>
      <c r="BM82" s="110"/>
      <c r="BN82" s="110"/>
      <c r="BO82" s="110"/>
      <c r="BP82" s="110"/>
      <c r="BQ82" s="110"/>
      <c r="BR82" s="110"/>
      <c r="BS82" s="110"/>
      <c r="BT82" s="110"/>
      <c r="BU82" s="110"/>
      <c r="BV82" s="110"/>
      <c r="BW82" s="110"/>
      <c r="BX82" s="110"/>
      <c r="BY82" s="110"/>
      <c r="BZ82" s="110"/>
      <c r="CA82" s="110"/>
      <c r="CB82" s="110"/>
      <c r="CC82" s="110"/>
      <c r="CD82" s="110"/>
      <c r="CE82" s="110"/>
      <c r="CF82" s="110"/>
      <c r="CG82" s="110"/>
      <c r="CH82" s="110"/>
      <c r="CI82" s="110"/>
      <c r="CJ82" s="110"/>
      <c r="CK82" s="110"/>
      <c r="CL82" s="110"/>
      <c r="CM82" s="110"/>
      <c r="CN82" s="110"/>
      <c r="CO82" s="110"/>
      <c r="CP82" s="110"/>
      <c r="CQ82" s="110"/>
      <c r="CR82" s="110"/>
      <c r="CS82" s="110"/>
      <c r="CT82" s="110"/>
      <c r="CU82" s="110"/>
      <c r="CV82" s="110"/>
      <c r="CW82" s="110"/>
      <c r="CX82" s="110"/>
      <c r="CY82" s="110"/>
      <c r="CZ82" s="110"/>
      <c r="DA82" s="110"/>
      <c r="DB82" s="110"/>
      <c r="DC82" s="110"/>
      <c r="DD82" s="110"/>
      <c r="DE82" s="110"/>
      <c r="DF82" s="110"/>
      <c r="DG82" s="110"/>
      <c r="DH82" s="110"/>
      <c r="DI82" s="110"/>
      <c r="DJ82" s="110"/>
      <c r="DK82" s="110"/>
      <c r="DL82" s="110"/>
      <c r="DM82" s="110"/>
      <c r="DN82" s="110"/>
      <c r="DO82" s="110"/>
      <c r="DP82" s="110"/>
      <c r="DQ82" s="111"/>
      <c r="DR82" s="110"/>
      <c r="DS82" s="110"/>
      <c r="DT82" s="110"/>
      <c r="DU82" s="110"/>
      <c r="DV82" s="110"/>
      <c r="DW82" s="110"/>
      <c r="DX82" s="110"/>
      <c r="DY82" s="110"/>
      <c r="DZ82" s="110"/>
      <c r="EA82" s="110"/>
      <c r="EB82" s="110"/>
      <c r="EC82" s="110"/>
      <c r="ED82" s="110"/>
      <c r="EE82" s="110"/>
      <c r="EF82" s="110"/>
      <c r="EG82" s="110"/>
      <c r="EH82" s="110"/>
      <c r="EI82" s="110"/>
      <c r="EJ82" s="110"/>
      <c r="EK82" s="110"/>
      <c r="EL82" s="110"/>
      <c r="EM82" s="110"/>
      <c r="EN82" s="110"/>
      <c r="EO82" s="110"/>
      <c r="EP82" s="110"/>
      <c r="EQ82" s="110"/>
      <c r="ER82" s="110"/>
      <c r="ES82" s="110"/>
      <c r="ET82" s="110"/>
      <c r="EU82" s="110"/>
      <c r="EV82" s="110"/>
      <c r="EW82" s="110"/>
      <c r="EX82" s="110"/>
      <c r="EY82" s="110"/>
      <c r="EZ82" s="110"/>
      <c r="FA82" s="110"/>
      <c r="FB82" s="110"/>
      <c r="FC82" s="110"/>
      <c r="FD82" s="110"/>
      <c r="FE82" s="110"/>
      <c r="FF82" s="110"/>
      <c r="FG82" s="110"/>
      <c r="FH82" s="110"/>
      <c r="FI82" s="110"/>
      <c r="FJ82" s="110"/>
      <c r="FK82" s="110"/>
      <c r="FL82" s="110"/>
      <c r="FM82" s="110"/>
      <c r="FN82" s="110"/>
      <c r="FO82" s="110"/>
      <c r="FP82" s="110"/>
      <c r="FQ82" s="110"/>
      <c r="FR82" s="110"/>
      <c r="FS82" s="110"/>
      <c r="FT82" s="110"/>
      <c r="FU82" s="110"/>
    </row>
    <row r="83" spans="1:177" ht="15" customHeight="1">
      <c r="A83" s="56"/>
      <c r="B83" s="56"/>
      <c r="C83" s="179"/>
      <c r="D83" s="105"/>
      <c r="E83" s="105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  <c r="BH83" s="110"/>
      <c r="BI83" s="110"/>
      <c r="BJ83" s="110"/>
      <c r="BK83" s="110"/>
      <c r="BL83" s="110"/>
      <c r="BM83" s="110"/>
      <c r="BN83" s="110"/>
      <c r="BO83" s="110"/>
      <c r="BP83" s="110"/>
      <c r="BQ83" s="110"/>
      <c r="BR83" s="110"/>
      <c r="BS83" s="110"/>
      <c r="BT83" s="110"/>
      <c r="BU83" s="110"/>
      <c r="BV83" s="110"/>
      <c r="BW83" s="110"/>
      <c r="BX83" s="110"/>
      <c r="BY83" s="110"/>
      <c r="BZ83" s="110"/>
      <c r="CA83" s="110"/>
      <c r="CB83" s="110"/>
      <c r="CC83" s="110"/>
      <c r="CD83" s="110"/>
      <c r="CE83" s="110"/>
      <c r="CF83" s="110"/>
      <c r="CG83" s="110"/>
      <c r="CH83" s="110"/>
      <c r="CI83" s="110"/>
      <c r="CJ83" s="110"/>
      <c r="CK83" s="110"/>
      <c r="CL83" s="110"/>
      <c r="CM83" s="110"/>
      <c r="CN83" s="110"/>
      <c r="CO83" s="110"/>
      <c r="CP83" s="110"/>
      <c r="CQ83" s="110"/>
      <c r="CR83" s="110"/>
      <c r="CS83" s="110"/>
      <c r="CT83" s="110"/>
      <c r="CU83" s="110"/>
      <c r="CV83" s="110"/>
      <c r="CW83" s="110"/>
      <c r="CX83" s="110"/>
      <c r="CY83" s="110"/>
      <c r="CZ83" s="110"/>
      <c r="DA83" s="110"/>
      <c r="DB83" s="110"/>
      <c r="DC83" s="110"/>
      <c r="DD83" s="110"/>
      <c r="DE83" s="110"/>
      <c r="DF83" s="110"/>
      <c r="DG83" s="110"/>
      <c r="DH83" s="110"/>
      <c r="DI83" s="110"/>
      <c r="DJ83" s="110"/>
      <c r="DK83" s="110"/>
      <c r="DL83" s="110"/>
      <c r="DM83" s="110"/>
      <c r="DN83" s="110"/>
      <c r="DO83" s="110"/>
      <c r="DP83" s="110"/>
      <c r="DQ83" s="111"/>
      <c r="DR83" s="110"/>
      <c r="DS83" s="110"/>
      <c r="DT83" s="110"/>
      <c r="DU83" s="110"/>
      <c r="DV83" s="110"/>
      <c r="DW83" s="110"/>
      <c r="DX83" s="110"/>
      <c r="DY83" s="110"/>
      <c r="DZ83" s="110"/>
      <c r="EA83" s="110"/>
      <c r="EB83" s="110"/>
      <c r="EC83" s="110"/>
      <c r="ED83" s="110"/>
      <c r="EE83" s="110"/>
      <c r="EF83" s="110"/>
      <c r="EG83" s="110"/>
      <c r="EH83" s="110"/>
      <c r="EI83" s="110"/>
      <c r="EJ83" s="110"/>
      <c r="EK83" s="110"/>
      <c r="EL83" s="110"/>
      <c r="EM83" s="110"/>
      <c r="EN83" s="110"/>
      <c r="EO83" s="110"/>
      <c r="EP83" s="110"/>
      <c r="EQ83" s="110"/>
      <c r="ER83" s="110"/>
      <c r="ES83" s="110"/>
      <c r="ET83" s="110"/>
      <c r="EU83" s="110"/>
      <c r="EV83" s="110"/>
      <c r="EW83" s="110"/>
      <c r="EX83" s="110"/>
      <c r="EY83" s="110"/>
      <c r="EZ83" s="110"/>
      <c r="FA83" s="110"/>
      <c r="FB83" s="110"/>
      <c r="FC83" s="110"/>
      <c r="FD83" s="110"/>
      <c r="FE83" s="110"/>
      <c r="FF83" s="110"/>
      <c r="FG83" s="110"/>
      <c r="FH83" s="110"/>
      <c r="FI83" s="110"/>
      <c r="FJ83" s="110"/>
      <c r="FK83" s="110"/>
      <c r="FL83" s="110"/>
      <c r="FM83" s="110"/>
      <c r="FN83" s="110"/>
      <c r="FO83" s="110"/>
      <c r="FP83" s="110"/>
      <c r="FQ83" s="110"/>
      <c r="FR83" s="110"/>
      <c r="FS83" s="110"/>
      <c r="FT83" s="110"/>
      <c r="FU83" s="110"/>
    </row>
    <row r="84" spans="1:177" ht="15" customHeight="1">
      <c r="A84" s="56"/>
      <c r="B84" s="56"/>
      <c r="C84" s="179"/>
      <c r="D84" s="105"/>
      <c r="E84" s="105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110"/>
      <c r="AN84" s="110"/>
      <c r="AO84" s="110"/>
      <c r="AP84" s="110"/>
      <c r="AQ84" s="110"/>
      <c r="AR84" s="110"/>
      <c r="AS84" s="110"/>
      <c r="AT84" s="110"/>
      <c r="AU84" s="110"/>
      <c r="AV84" s="110"/>
      <c r="AW84" s="110"/>
      <c r="AX84" s="110"/>
      <c r="AY84" s="110"/>
      <c r="AZ84" s="110"/>
      <c r="BA84" s="110"/>
      <c r="BB84" s="110"/>
      <c r="BC84" s="110"/>
      <c r="BD84" s="110"/>
      <c r="BE84" s="110"/>
      <c r="BF84" s="110"/>
      <c r="BG84" s="110"/>
      <c r="BH84" s="110"/>
      <c r="BI84" s="110"/>
      <c r="BJ84" s="110"/>
      <c r="BK84" s="110"/>
      <c r="BL84" s="110"/>
      <c r="BM84" s="110"/>
      <c r="BN84" s="110"/>
      <c r="BO84" s="110"/>
      <c r="BP84" s="110"/>
      <c r="BQ84" s="110"/>
      <c r="BR84" s="110"/>
      <c r="BS84" s="110"/>
      <c r="BT84" s="110"/>
      <c r="BU84" s="110"/>
      <c r="BV84" s="110"/>
      <c r="BW84" s="110"/>
      <c r="BX84" s="110"/>
      <c r="BY84" s="110"/>
      <c r="BZ84" s="110"/>
      <c r="CA84" s="110"/>
      <c r="CB84" s="110"/>
      <c r="CC84" s="110"/>
      <c r="CD84" s="110"/>
      <c r="CE84" s="110"/>
      <c r="CF84" s="110"/>
      <c r="CG84" s="110"/>
      <c r="CH84" s="110"/>
      <c r="CI84" s="110"/>
      <c r="CJ84" s="110"/>
      <c r="CK84" s="110"/>
      <c r="CL84" s="110"/>
      <c r="CM84" s="110"/>
      <c r="CN84" s="110"/>
      <c r="CO84" s="110"/>
      <c r="CP84" s="110"/>
      <c r="CQ84" s="110"/>
      <c r="CR84" s="110"/>
      <c r="CS84" s="110"/>
      <c r="CT84" s="110"/>
      <c r="CU84" s="110"/>
      <c r="CV84" s="110"/>
      <c r="CW84" s="110"/>
      <c r="CX84" s="110"/>
      <c r="CY84" s="110"/>
      <c r="CZ84" s="110"/>
      <c r="DA84" s="110"/>
      <c r="DB84" s="110"/>
      <c r="DC84" s="110"/>
      <c r="DD84" s="110"/>
      <c r="DE84" s="110"/>
      <c r="DF84" s="110"/>
      <c r="DG84" s="110"/>
      <c r="DH84" s="110"/>
      <c r="DI84" s="110"/>
      <c r="DJ84" s="110"/>
      <c r="DK84" s="110"/>
      <c r="DL84" s="110"/>
      <c r="DM84" s="110"/>
      <c r="DN84" s="110"/>
      <c r="DO84" s="110"/>
      <c r="DP84" s="110"/>
      <c r="DQ84" s="111"/>
      <c r="DR84" s="110"/>
      <c r="DS84" s="110"/>
      <c r="DT84" s="110"/>
      <c r="DU84" s="110"/>
      <c r="DV84" s="110"/>
      <c r="DW84" s="110"/>
      <c r="DX84" s="110"/>
      <c r="DY84" s="110"/>
      <c r="DZ84" s="110"/>
      <c r="EA84" s="110"/>
      <c r="EB84" s="110"/>
      <c r="EC84" s="110"/>
      <c r="ED84" s="110"/>
      <c r="EE84" s="110"/>
      <c r="EF84" s="110"/>
      <c r="EG84" s="110"/>
      <c r="EH84" s="110"/>
      <c r="EI84" s="110"/>
      <c r="EJ84" s="110"/>
      <c r="EK84" s="110"/>
      <c r="EL84" s="110"/>
      <c r="EM84" s="110"/>
      <c r="EN84" s="110"/>
      <c r="EO84" s="110"/>
      <c r="EP84" s="110"/>
      <c r="EQ84" s="110"/>
      <c r="ER84" s="110"/>
      <c r="ES84" s="110"/>
      <c r="ET84" s="110"/>
      <c r="EU84" s="110"/>
      <c r="EV84" s="110"/>
      <c r="EW84" s="110"/>
      <c r="EX84" s="110"/>
      <c r="EY84" s="110"/>
      <c r="EZ84" s="110"/>
      <c r="FA84" s="110"/>
      <c r="FB84" s="110"/>
      <c r="FC84" s="110"/>
      <c r="FD84" s="110"/>
      <c r="FE84" s="110"/>
      <c r="FF84" s="110"/>
      <c r="FG84" s="110"/>
      <c r="FH84" s="110"/>
      <c r="FI84" s="110"/>
      <c r="FJ84" s="110"/>
      <c r="FK84" s="110"/>
      <c r="FL84" s="110"/>
      <c r="FM84" s="110"/>
      <c r="FN84" s="110"/>
      <c r="FO84" s="110"/>
      <c r="FP84" s="110"/>
      <c r="FQ84" s="110"/>
      <c r="FR84" s="110"/>
      <c r="FS84" s="110"/>
      <c r="FT84" s="110"/>
      <c r="FU84" s="110"/>
    </row>
    <row r="85" spans="1:177" ht="15" customHeight="1">
      <c r="A85" s="56"/>
      <c r="B85" s="56"/>
      <c r="C85" s="179"/>
      <c r="D85" s="105"/>
      <c r="E85" s="105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110"/>
      <c r="AN85" s="110"/>
      <c r="AO85" s="110"/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  <c r="BH85" s="110"/>
      <c r="BI85" s="110"/>
      <c r="BJ85" s="110"/>
      <c r="BK85" s="110"/>
      <c r="BL85" s="110"/>
      <c r="BM85" s="110"/>
      <c r="BN85" s="110"/>
      <c r="BO85" s="110"/>
      <c r="BP85" s="110"/>
      <c r="BQ85" s="110"/>
      <c r="BR85" s="110"/>
      <c r="BS85" s="110"/>
      <c r="BT85" s="110"/>
      <c r="BU85" s="110"/>
      <c r="BV85" s="110"/>
      <c r="BW85" s="110"/>
      <c r="BX85" s="110"/>
      <c r="BY85" s="110"/>
      <c r="BZ85" s="110"/>
      <c r="CA85" s="110"/>
      <c r="CB85" s="110"/>
      <c r="CC85" s="110"/>
      <c r="CD85" s="110"/>
      <c r="CE85" s="110"/>
      <c r="CF85" s="110"/>
      <c r="CG85" s="110"/>
      <c r="CH85" s="110"/>
      <c r="CI85" s="110"/>
      <c r="CJ85" s="110"/>
      <c r="CK85" s="110"/>
      <c r="CL85" s="110"/>
      <c r="CM85" s="110"/>
      <c r="CN85" s="110"/>
      <c r="CO85" s="110"/>
      <c r="CP85" s="110"/>
      <c r="CQ85" s="110"/>
      <c r="CR85" s="110"/>
      <c r="CS85" s="110"/>
      <c r="CT85" s="110"/>
      <c r="CU85" s="110"/>
      <c r="CV85" s="110"/>
      <c r="CW85" s="110"/>
      <c r="CX85" s="110"/>
      <c r="CY85" s="110"/>
      <c r="CZ85" s="110"/>
      <c r="DA85" s="110"/>
      <c r="DB85" s="110"/>
      <c r="DC85" s="110"/>
      <c r="DD85" s="110"/>
      <c r="DE85" s="110"/>
      <c r="DF85" s="110"/>
      <c r="DG85" s="110"/>
      <c r="DH85" s="110"/>
      <c r="DI85" s="110"/>
      <c r="DJ85" s="110"/>
      <c r="DK85" s="110"/>
      <c r="DL85" s="110"/>
      <c r="DM85" s="110"/>
      <c r="DN85" s="110"/>
      <c r="DO85" s="110"/>
      <c r="DP85" s="110"/>
      <c r="DQ85" s="111"/>
      <c r="DR85" s="110"/>
      <c r="DS85" s="110"/>
      <c r="DT85" s="110"/>
      <c r="DU85" s="110"/>
      <c r="DV85" s="110"/>
      <c r="DW85" s="110"/>
      <c r="DX85" s="110"/>
      <c r="DY85" s="110"/>
      <c r="DZ85" s="110"/>
      <c r="EA85" s="110"/>
      <c r="EB85" s="110"/>
      <c r="EC85" s="110"/>
      <c r="ED85" s="110"/>
      <c r="EE85" s="110"/>
      <c r="EF85" s="110"/>
      <c r="EG85" s="110"/>
      <c r="EH85" s="110"/>
      <c r="EI85" s="110"/>
      <c r="EJ85" s="110"/>
      <c r="EK85" s="110"/>
      <c r="EL85" s="110"/>
      <c r="EM85" s="110"/>
      <c r="EN85" s="110"/>
      <c r="EO85" s="110"/>
      <c r="EP85" s="110"/>
      <c r="EQ85" s="110"/>
      <c r="ER85" s="110"/>
      <c r="ES85" s="110"/>
      <c r="ET85" s="110"/>
      <c r="EU85" s="110"/>
      <c r="EV85" s="110"/>
      <c r="EW85" s="110"/>
      <c r="EX85" s="110"/>
      <c r="EY85" s="110"/>
      <c r="EZ85" s="110"/>
      <c r="FA85" s="110"/>
      <c r="FB85" s="110"/>
      <c r="FC85" s="110"/>
      <c r="FD85" s="110"/>
      <c r="FE85" s="110"/>
      <c r="FF85" s="110"/>
      <c r="FG85" s="110"/>
      <c r="FH85" s="110"/>
      <c r="FI85" s="110"/>
      <c r="FJ85" s="110"/>
      <c r="FK85" s="110"/>
      <c r="FL85" s="110"/>
      <c r="FM85" s="110"/>
      <c r="FN85" s="110"/>
      <c r="FO85" s="110"/>
      <c r="FP85" s="110"/>
      <c r="FQ85" s="110"/>
      <c r="FR85" s="110"/>
      <c r="FS85" s="110"/>
      <c r="FT85" s="110"/>
      <c r="FU85" s="110"/>
    </row>
    <row r="86" spans="1:177" ht="15" customHeight="1">
      <c r="A86" s="56"/>
      <c r="B86" s="56"/>
      <c r="C86" s="179"/>
      <c r="D86" s="105"/>
      <c r="E86" s="105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110"/>
      <c r="AN86" s="110"/>
      <c r="AO86" s="110"/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  <c r="BH86" s="110"/>
      <c r="BI86" s="110"/>
      <c r="BJ86" s="110"/>
      <c r="BK86" s="110"/>
      <c r="BL86" s="110"/>
      <c r="BM86" s="110"/>
      <c r="BN86" s="110"/>
      <c r="BO86" s="110"/>
      <c r="BP86" s="110"/>
      <c r="BQ86" s="110"/>
      <c r="BR86" s="110"/>
      <c r="BS86" s="110"/>
      <c r="BT86" s="110"/>
      <c r="BU86" s="110"/>
      <c r="BV86" s="110"/>
      <c r="BW86" s="110"/>
      <c r="BX86" s="110"/>
      <c r="BY86" s="110"/>
      <c r="BZ86" s="110"/>
      <c r="CA86" s="110"/>
      <c r="CB86" s="110"/>
      <c r="CC86" s="110"/>
      <c r="CD86" s="110"/>
      <c r="CE86" s="110"/>
      <c r="CF86" s="110"/>
      <c r="CG86" s="110"/>
      <c r="CH86" s="110"/>
      <c r="CI86" s="110"/>
      <c r="CJ86" s="110"/>
      <c r="CK86" s="110"/>
      <c r="CL86" s="110"/>
      <c r="CM86" s="110"/>
      <c r="CN86" s="110"/>
      <c r="CO86" s="110"/>
      <c r="CP86" s="110"/>
      <c r="CQ86" s="110"/>
      <c r="CR86" s="110"/>
      <c r="CS86" s="110"/>
      <c r="CT86" s="110"/>
      <c r="CU86" s="110"/>
      <c r="CV86" s="110"/>
      <c r="CW86" s="110"/>
      <c r="CX86" s="110"/>
      <c r="CY86" s="110"/>
      <c r="CZ86" s="110"/>
      <c r="DA86" s="110"/>
      <c r="DB86" s="110"/>
      <c r="DC86" s="110"/>
      <c r="DD86" s="110"/>
      <c r="DE86" s="110"/>
      <c r="DF86" s="110"/>
      <c r="DG86" s="110"/>
      <c r="DH86" s="110"/>
      <c r="DI86" s="110"/>
      <c r="DJ86" s="110"/>
      <c r="DK86" s="110"/>
      <c r="DL86" s="110"/>
      <c r="DM86" s="110"/>
      <c r="DN86" s="110"/>
      <c r="DO86" s="110"/>
      <c r="DP86" s="110"/>
      <c r="DQ86" s="111"/>
      <c r="DR86" s="110"/>
      <c r="DS86" s="110"/>
      <c r="DT86" s="110"/>
      <c r="DU86" s="110"/>
      <c r="DV86" s="110"/>
      <c r="DW86" s="110"/>
      <c r="DX86" s="110"/>
      <c r="DY86" s="110"/>
      <c r="DZ86" s="110"/>
      <c r="EA86" s="110"/>
      <c r="EB86" s="110"/>
      <c r="EC86" s="110"/>
      <c r="ED86" s="110"/>
      <c r="EE86" s="110"/>
      <c r="EF86" s="110"/>
      <c r="EG86" s="110"/>
      <c r="EH86" s="110"/>
      <c r="EI86" s="110"/>
      <c r="EJ86" s="110"/>
      <c r="EK86" s="110"/>
      <c r="EL86" s="110"/>
      <c r="EM86" s="110"/>
      <c r="EN86" s="110"/>
      <c r="EO86" s="110"/>
      <c r="EP86" s="110"/>
      <c r="EQ86" s="110"/>
      <c r="ER86" s="110"/>
      <c r="ES86" s="110"/>
      <c r="ET86" s="110"/>
      <c r="EU86" s="110"/>
      <c r="EV86" s="110"/>
      <c r="EW86" s="110"/>
      <c r="EX86" s="110"/>
      <c r="EY86" s="110"/>
      <c r="EZ86" s="110"/>
      <c r="FA86" s="110"/>
      <c r="FB86" s="110"/>
      <c r="FC86" s="110"/>
      <c r="FD86" s="110"/>
      <c r="FE86" s="110"/>
      <c r="FF86" s="110"/>
      <c r="FG86" s="110"/>
      <c r="FH86" s="110"/>
      <c r="FI86" s="110"/>
      <c r="FJ86" s="110"/>
      <c r="FK86" s="110"/>
      <c r="FL86" s="110"/>
      <c r="FM86" s="110"/>
      <c r="FN86" s="110"/>
      <c r="FO86" s="110"/>
      <c r="FP86" s="110"/>
      <c r="FQ86" s="110"/>
      <c r="FR86" s="110"/>
      <c r="FS86" s="110"/>
      <c r="FT86" s="110"/>
      <c r="FU86" s="110"/>
    </row>
    <row r="87" spans="1:177" ht="15" customHeight="1">
      <c r="A87" s="56"/>
      <c r="B87" s="56"/>
      <c r="C87" s="183"/>
      <c r="D87" s="105"/>
      <c r="E87" s="105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110"/>
      <c r="AN87" s="110"/>
      <c r="AO87" s="110"/>
      <c r="AP87" s="110"/>
      <c r="AQ87" s="110"/>
      <c r="AR87" s="110"/>
      <c r="AS87" s="110"/>
      <c r="AT87" s="110"/>
      <c r="AU87" s="110"/>
      <c r="AV87" s="110"/>
      <c r="AW87" s="110"/>
      <c r="AX87" s="110"/>
      <c r="AY87" s="110"/>
      <c r="AZ87" s="110"/>
      <c r="BA87" s="110"/>
      <c r="BB87" s="110"/>
      <c r="BC87" s="110"/>
      <c r="BD87" s="110"/>
      <c r="BE87" s="110"/>
      <c r="BF87" s="110"/>
      <c r="BG87" s="110"/>
      <c r="BH87" s="110"/>
      <c r="BI87" s="110"/>
      <c r="BJ87" s="110"/>
      <c r="BK87" s="110"/>
      <c r="BL87" s="110"/>
      <c r="BM87" s="110"/>
      <c r="BN87" s="110"/>
      <c r="BO87" s="110"/>
      <c r="BP87" s="110"/>
      <c r="BQ87" s="110"/>
      <c r="BR87" s="110"/>
      <c r="BS87" s="110"/>
      <c r="BT87" s="110"/>
      <c r="BU87" s="110"/>
      <c r="BV87" s="110"/>
      <c r="BW87" s="110"/>
      <c r="BX87" s="110"/>
      <c r="BY87" s="110"/>
      <c r="BZ87" s="110"/>
      <c r="CA87" s="110"/>
      <c r="CB87" s="110"/>
      <c r="CC87" s="110"/>
      <c r="CD87" s="110"/>
      <c r="CE87" s="110"/>
      <c r="CF87" s="110"/>
      <c r="CG87" s="110"/>
      <c r="CH87" s="110"/>
      <c r="CI87" s="110"/>
      <c r="CJ87" s="110"/>
      <c r="CK87" s="110"/>
      <c r="CL87" s="110"/>
      <c r="CM87" s="110"/>
      <c r="CN87" s="110"/>
      <c r="CO87" s="110"/>
      <c r="CP87" s="110"/>
      <c r="CQ87" s="110"/>
      <c r="CR87" s="110"/>
      <c r="CS87" s="110"/>
      <c r="CT87" s="110"/>
      <c r="CU87" s="110"/>
      <c r="CV87" s="110"/>
      <c r="CW87" s="110"/>
      <c r="CX87" s="110"/>
      <c r="CY87" s="110"/>
      <c r="CZ87" s="110"/>
      <c r="DA87" s="110"/>
      <c r="DB87" s="110"/>
      <c r="DC87" s="110"/>
      <c r="DD87" s="110"/>
      <c r="DE87" s="110"/>
      <c r="DF87" s="110"/>
      <c r="DG87" s="110"/>
      <c r="DH87" s="110"/>
      <c r="DI87" s="110"/>
      <c r="DJ87" s="110"/>
      <c r="DK87" s="110"/>
      <c r="DL87" s="110"/>
      <c r="DM87" s="110"/>
      <c r="DN87" s="110"/>
      <c r="DO87" s="110"/>
      <c r="DP87" s="110"/>
      <c r="DQ87" s="111"/>
      <c r="DR87" s="110"/>
      <c r="DS87" s="110"/>
      <c r="DT87" s="110"/>
      <c r="DU87" s="110"/>
      <c r="DV87" s="110"/>
      <c r="DW87" s="110"/>
      <c r="DX87" s="110"/>
      <c r="DY87" s="110"/>
      <c r="DZ87" s="110"/>
      <c r="EA87" s="110"/>
      <c r="EB87" s="110"/>
      <c r="EC87" s="110"/>
      <c r="ED87" s="110"/>
      <c r="EE87" s="110"/>
      <c r="EF87" s="110"/>
      <c r="EG87" s="110"/>
      <c r="EH87" s="110"/>
      <c r="EI87" s="110"/>
      <c r="EJ87" s="110"/>
      <c r="EK87" s="110"/>
      <c r="EL87" s="110"/>
      <c r="EM87" s="110"/>
      <c r="EN87" s="110"/>
      <c r="EO87" s="110"/>
      <c r="EP87" s="110"/>
      <c r="EQ87" s="110"/>
      <c r="ER87" s="110"/>
      <c r="ES87" s="110"/>
      <c r="ET87" s="110"/>
      <c r="EU87" s="110"/>
      <c r="EV87" s="110"/>
      <c r="EW87" s="110"/>
      <c r="EX87" s="110"/>
      <c r="EY87" s="110"/>
      <c r="EZ87" s="110"/>
      <c r="FA87" s="110"/>
      <c r="FB87" s="110"/>
      <c r="FC87" s="110"/>
      <c r="FD87" s="110"/>
      <c r="FE87" s="110"/>
      <c r="FF87" s="110"/>
      <c r="FG87" s="110"/>
      <c r="FH87" s="110"/>
      <c r="FI87" s="110"/>
      <c r="FJ87" s="110"/>
      <c r="FK87" s="110"/>
      <c r="FL87" s="110"/>
      <c r="FM87" s="110"/>
      <c r="FN87" s="110"/>
      <c r="FO87" s="110"/>
      <c r="FP87" s="110"/>
      <c r="FQ87" s="110"/>
      <c r="FR87" s="110"/>
      <c r="FS87" s="110"/>
      <c r="FT87" s="110"/>
      <c r="FU87" s="110"/>
    </row>
    <row r="88" spans="1:177" ht="15" customHeight="1">
      <c r="A88" s="56"/>
      <c r="B88" s="56"/>
      <c r="C88" s="183"/>
      <c r="D88" s="105"/>
      <c r="E88" s="105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110"/>
      <c r="AN88" s="110"/>
      <c r="AO88" s="110"/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  <c r="BH88" s="110"/>
      <c r="BI88" s="110"/>
      <c r="BJ88" s="110"/>
      <c r="BK88" s="110"/>
      <c r="BL88" s="110"/>
      <c r="BM88" s="110"/>
      <c r="BN88" s="110"/>
      <c r="BO88" s="110"/>
      <c r="BP88" s="110"/>
      <c r="BQ88" s="110"/>
      <c r="BR88" s="110"/>
      <c r="BS88" s="110"/>
      <c r="BT88" s="110"/>
      <c r="BU88" s="110"/>
      <c r="BV88" s="110"/>
      <c r="BW88" s="110"/>
      <c r="BX88" s="110"/>
      <c r="BY88" s="110"/>
      <c r="BZ88" s="110"/>
      <c r="CA88" s="110"/>
      <c r="CB88" s="110"/>
      <c r="CC88" s="110"/>
      <c r="CD88" s="110"/>
      <c r="CE88" s="110"/>
      <c r="CF88" s="110"/>
      <c r="CG88" s="110"/>
      <c r="CH88" s="110"/>
      <c r="CI88" s="110"/>
      <c r="CJ88" s="110"/>
      <c r="CK88" s="110"/>
      <c r="CL88" s="110"/>
      <c r="CM88" s="110"/>
      <c r="CN88" s="110"/>
      <c r="CO88" s="110"/>
      <c r="CP88" s="110"/>
      <c r="CQ88" s="110"/>
      <c r="CR88" s="110"/>
      <c r="CS88" s="110"/>
      <c r="CT88" s="110"/>
      <c r="CU88" s="110"/>
      <c r="CV88" s="110"/>
      <c r="CW88" s="110"/>
      <c r="CX88" s="110"/>
      <c r="CY88" s="110"/>
      <c r="CZ88" s="110"/>
      <c r="DA88" s="110"/>
      <c r="DB88" s="110"/>
      <c r="DC88" s="110"/>
      <c r="DD88" s="110"/>
      <c r="DE88" s="110"/>
      <c r="DF88" s="110"/>
      <c r="DG88" s="110"/>
      <c r="DH88" s="110"/>
      <c r="DI88" s="110"/>
      <c r="DJ88" s="110"/>
      <c r="DK88" s="110"/>
      <c r="DL88" s="110"/>
      <c r="DM88" s="110"/>
      <c r="DN88" s="110"/>
      <c r="DO88" s="110"/>
      <c r="DP88" s="110"/>
      <c r="DQ88" s="111"/>
      <c r="DR88" s="110"/>
      <c r="DS88" s="110"/>
      <c r="DT88" s="110"/>
      <c r="DU88" s="110"/>
      <c r="DV88" s="110"/>
      <c r="DW88" s="110"/>
      <c r="DX88" s="110"/>
      <c r="DY88" s="110"/>
      <c r="DZ88" s="110"/>
      <c r="EA88" s="110"/>
      <c r="EB88" s="110"/>
      <c r="EC88" s="110"/>
      <c r="ED88" s="110"/>
      <c r="EE88" s="110"/>
      <c r="EF88" s="110"/>
      <c r="EG88" s="110"/>
      <c r="EH88" s="110"/>
      <c r="EI88" s="110"/>
      <c r="EJ88" s="110"/>
      <c r="EK88" s="110"/>
      <c r="EL88" s="110"/>
      <c r="EM88" s="110"/>
      <c r="EN88" s="110"/>
      <c r="EO88" s="110"/>
      <c r="EP88" s="110"/>
      <c r="EQ88" s="110"/>
      <c r="ER88" s="110"/>
      <c r="ES88" s="110"/>
      <c r="ET88" s="110"/>
      <c r="EU88" s="110"/>
      <c r="EV88" s="110"/>
      <c r="EW88" s="110"/>
      <c r="EX88" s="110"/>
      <c r="EY88" s="110"/>
      <c r="EZ88" s="110"/>
      <c r="FA88" s="110"/>
      <c r="FB88" s="110"/>
      <c r="FC88" s="110"/>
      <c r="FD88" s="110"/>
      <c r="FE88" s="110"/>
      <c r="FF88" s="110"/>
      <c r="FG88" s="110"/>
      <c r="FH88" s="110"/>
      <c r="FI88" s="110"/>
      <c r="FJ88" s="110"/>
      <c r="FK88" s="110"/>
      <c r="FL88" s="110"/>
      <c r="FM88" s="110"/>
      <c r="FN88" s="110"/>
      <c r="FO88" s="110"/>
      <c r="FP88" s="110"/>
      <c r="FQ88" s="110"/>
      <c r="FR88" s="110"/>
      <c r="FS88" s="110"/>
      <c r="FT88" s="110"/>
      <c r="FU88" s="110"/>
    </row>
    <row r="89" spans="1:177" ht="15" customHeight="1">
      <c r="A89" s="56"/>
      <c r="B89" s="56"/>
      <c r="C89" s="183"/>
      <c r="D89" s="105"/>
      <c r="E89" s="105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110"/>
      <c r="AN89" s="110"/>
      <c r="AO89" s="110"/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  <c r="BH89" s="110"/>
      <c r="BI89" s="110"/>
      <c r="BJ89" s="110"/>
      <c r="BK89" s="110"/>
      <c r="BL89" s="110"/>
      <c r="BM89" s="110"/>
      <c r="BN89" s="110"/>
      <c r="BO89" s="110"/>
      <c r="BP89" s="110"/>
      <c r="BQ89" s="110"/>
      <c r="BR89" s="110"/>
      <c r="BS89" s="110"/>
      <c r="BT89" s="110"/>
      <c r="BU89" s="110"/>
      <c r="BV89" s="110"/>
      <c r="BW89" s="110"/>
      <c r="BX89" s="110"/>
      <c r="BY89" s="110"/>
      <c r="BZ89" s="110"/>
      <c r="CA89" s="110"/>
      <c r="CB89" s="110"/>
      <c r="CC89" s="110"/>
      <c r="CD89" s="110"/>
      <c r="CE89" s="110"/>
      <c r="CF89" s="110"/>
      <c r="CG89" s="110"/>
      <c r="CH89" s="110"/>
      <c r="CI89" s="110"/>
      <c r="CJ89" s="110"/>
      <c r="CK89" s="110"/>
      <c r="CL89" s="110"/>
      <c r="CM89" s="110"/>
      <c r="CN89" s="110"/>
      <c r="CO89" s="110"/>
      <c r="CP89" s="110"/>
      <c r="CQ89" s="110"/>
      <c r="CR89" s="110"/>
      <c r="CS89" s="110"/>
      <c r="CT89" s="110"/>
      <c r="CU89" s="110"/>
      <c r="CV89" s="110"/>
      <c r="CW89" s="110"/>
      <c r="CX89" s="110"/>
      <c r="CY89" s="110"/>
      <c r="CZ89" s="110"/>
      <c r="DA89" s="110"/>
      <c r="DB89" s="110"/>
      <c r="DC89" s="110"/>
      <c r="DD89" s="110"/>
      <c r="DE89" s="110"/>
      <c r="DF89" s="110"/>
      <c r="DG89" s="110"/>
      <c r="DH89" s="110"/>
      <c r="DI89" s="110"/>
      <c r="DJ89" s="110"/>
      <c r="DK89" s="110"/>
      <c r="DL89" s="110"/>
      <c r="DM89" s="110"/>
      <c r="DN89" s="110"/>
      <c r="DO89" s="110"/>
      <c r="DP89" s="110"/>
      <c r="DQ89" s="111"/>
      <c r="DR89" s="110"/>
      <c r="DS89" s="110"/>
      <c r="DT89" s="110"/>
      <c r="DU89" s="110"/>
      <c r="DV89" s="110"/>
      <c r="DW89" s="110"/>
      <c r="DX89" s="110"/>
      <c r="DY89" s="110"/>
      <c r="DZ89" s="110"/>
      <c r="EA89" s="110"/>
      <c r="EB89" s="110"/>
      <c r="EC89" s="110"/>
      <c r="ED89" s="110"/>
      <c r="EE89" s="110"/>
      <c r="EF89" s="110"/>
      <c r="EG89" s="110"/>
      <c r="EH89" s="110"/>
      <c r="EI89" s="110"/>
      <c r="EJ89" s="110"/>
      <c r="EK89" s="110"/>
      <c r="EL89" s="110"/>
      <c r="EM89" s="110"/>
      <c r="EN89" s="110"/>
      <c r="EO89" s="110"/>
      <c r="EP89" s="110"/>
      <c r="EQ89" s="110"/>
      <c r="ER89" s="110"/>
      <c r="ES89" s="110"/>
      <c r="ET89" s="110"/>
      <c r="EU89" s="110"/>
      <c r="EV89" s="110"/>
      <c r="EW89" s="110"/>
      <c r="EX89" s="110"/>
      <c r="EY89" s="110"/>
      <c r="EZ89" s="110"/>
      <c r="FA89" s="110"/>
      <c r="FB89" s="110"/>
      <c r="FC89" s="110"/>
      <c r="FD89" s="110"/>
      <c r="FE89" s="110"/>
      <c r="FF89" s="110"/>
      <c r="FG89" s="110"/>
      <c r="FH89" s="110"/>
      <c r="FI89" s="110"/>
      <c r="FJ89" s="110"/>
      <c r="FK89" s="110"/>
      <c r="FL89" s="110"/>
      <c r="FM89" s="110"/>
      <c r="FN89" s="110"/>
      <c r="FO89" s="110"/>
      <c r="FP89" s="110"/>
      <c r="FQ89" s="110"/>
      <c r="FR89" s="110"/>
      <c r="FS89" s="110"/>
      <c r="FT89" s="110"/>
      <c r="FU89" s="110"/>
    </row>
    <row r="90" spans="1:177" ht="15" customHeight="1">
      <c r="A90" s="56"/>
      <c r="B90" s="56"/>
      <c r="C90" s="183"/>
      <c r="D90" s="105"/>
      <c r="E90" s="105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110"/>
      <c r="AN90" s="110"/>
      <c r="AO90" s="110"/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  <c r="BH90" s="110"/>
      <c r="BI90" s="110"/>
      <c r="BJ90" s="110"/>
      <c r="BK90" s="110"/>
      <c r="BL90" s="110"/>
      <c r="BM90" s="110"/>
      <c r="BN90" s="110"/>
      <c r="BO90" s="110"/>
      <c r="BP90" s="110"/>
      <c r="BQ90" s="110"/>
      <c r="BR90" s="110"/>
      <c r="BS90" s="110"/>
      <c r="BT90" s="110"/>
      <c r="BU90" s="110"/>
      <c r="BV90" s="110"/>
      <c r="BW90" s="110"/>
      <c r="BX90" s="110"/>
      <c r="BY90" s="110"/>
      <c r="BZ90" s="110"/>
      <c r="CA90" s="110"/>
      <c r="CB90" s="110"/>
      <c r="CC90" s="110"/>
      <c r="CD90" s="110"/>
      <c r="CE90" s="110"/>
      <c r="CF90" s="110"/>
      <c r="CG90" s="110"/>
      <c r="CH90" s="110"/>
      <c r="CI90" s="110"/>
      <c r="CJ90" s="110"/>
      <c r="CK90" s="110"/>
      <c r="CL90" s="110"/>
      <c r="CM90" s="110"/>
      <c r="CN90" s="110"/>
      <c r="CO90" s="110"/>
      <c r="CP90" s="110"/>
      <c r="CQ90" s="110"/>
      <c r="CR90" s="110"/>
      <c r="CS90" s="110"/>
      <c r="CT90" s="110"/>
      <c r="CU90" s="110"/>
      <c r="CV90" s="110"/>
      <c r="CW90" s="110"/>
      <c r="CX90" s="110"/>
      <c r="CY90" s="110"/>
      <c r="CZ90" s="110"/>
      <c r="DA90" s="110"/>
      <c r="DB90" s="110"/>
      <c r="DC90" s="110"/>
      <c r="DD90" s="110"/>
      <c r="DE90" s="110"/>
      <c r="DF90" s="110"/>
      <c r="DG90" s="110"/>
      <c r="DH90" s="110"/>
      <c r="DI90" s="110"/>
      <c r="DJ90" s="110"/>
      <c r="DK90" s="110"/>
      <c r="DL90" s="110"/>
      <c r="DM90" s="110"/>
      <c r="DN90" s="110"/>
      <c r="DO90" s="110"/>
      <c r="DP90" s="110"/>
      <c r="DQ90" s="111"/>
      <c r="DR90" s="110"/>
      <c r="DS90" s="110"/>
      <c r="DT90" s="110"/>
      <c r="DU90" s="110"/>
      <c r="DV90" s="110"/>
      <c r="DW90" s="110"/>
      <c r="DX90" s="110"/>
      <c r="DY90" s="110"/>
      <c r="DZ90" s="110"/>
      <c r="EA90" s="110"/>
      <c r="EB90" s="110"/>
      <c r="EC90" s="110"/>
      <c r="ED90" s="110"/>
      <c r="EE90" s="110"/>
      <c r="EF90" s="110"/>
      <c r="EG90" s="110"/>
      <c r="EH90" s="110"/>
      <c r="EI90" s="110"/>
      <c r="EJ90" s="110"/>
      <c r="EK90" s="110"/>
      <c r="EL90" s="110"/>
      <c r="EM90" s="110"/>
      <c r="EN90" s="110"/>
      <c r="EO90" s="110"/>
      <c r="EP90" s="110"/>
      <c r="EQ90" s="110"/>
      <c r="ER90" s="110"/>
      <c r="ES90" s="110"/>
      <c r="ET90" s="110"/>
      <c r="EU90" s="110"/>
      <c r="EV90" s="110"/>
      <c r="EW90" s="110"/>
      <c r="EX90" s="110"/>
      <c r="EY90" s="110"/>
      <c r="EZ90" s="110"/>
      <c r="FA90" s="110"/>
      <c r="FB90" s="110"/>
      <c r="FC90" s="110"/>
      <c r="FD90" s="110"/>
      <c r="FE90" s="110"/>
      <c r="FF90" s="110"/>
      <c r="FG90" s="110"/>
      <c r="FH90" s="110"/>
      <c r="FI90" s="110"/>
      <c r="FJ90" s="110"/>
      <c r="FK90" s="110"/>
      <c r="FL90" s="110"/>
      <c r="FM90" s="110"/>
      <c r="FN90" s="110"/>
      <c r="FO90" s="110"/>
      <c r="FP90" s="110"/>
      <c r="FQ90" s="110"/>
      <c r="FR90" s="110"/>
      <c r="FS90" s="110"/>
      <c r="FT90" s="110"/>
      <c r="FU90" s="110"/>
    </row>
    <row r="91" spans="1:177" ht="15" customHeight="1">
      <c r="A91" s="56"/>
      <c r="B91" s="56"/>
      <c r="C91" s="183"/>
      <c r="D91" s="105"/>
      <c r="E91" s="105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  <c r="BK91" s="110"/>
      <c r="BL91" s="110"/>
      <c r="BM91" s="110"/>
      <c r="BN91" s="110"/>
      <c r="BO91" s="110"/>
      <c r="BP91" s="110"/>
      <c r="BQ91" s="110"/>
      <c r="BR91" s="110"/>
      <c r="BS91" s="110"/>
      <c r="BT91" s="110"/>
      <c r="BU91" s="110"/>
      <c r="BV91" s="110"/>
      <c r="BW91" s="110"/>
      <c r="BX91" s="110"/>
      <c r="BY91" s="110"/>
      <c r="BZ91" s="110"/>
      <c r="CA91" s="110"/>
      <c r="CB91" s="110"/>
      <c r="CC91" s="110"/>
      <c r="CD91" s="110"/>
      <c r="CE91" s="110"/>
      <c r="CF91" s="110"/>
      <c r="CG91" s="110"/>
      <c r="CH91" s="110"/>
      <c r="CI91" s="110"/>
      <c r="CJ91" s="110"/>
      <c r="CK91" s="110"/>
      <c r="CL91" s="110"/>
      <c r="CM91" s="110"/>
      <c r="CN91" s="110"/>
      <c r="CO91" s="110"/>
      <c r="CP91" s="110"/>
      <c r="CQ91" s="110"/>
      <c r="CR91" s="110"/>
      <c r="CS91" s="110"/>
      <c r="CT91" s="110"/>
      <c r="CU91" s="110"/>
      <c r="CV91" s="110"/>
      <c r="CW91" s="110"/>
      <c r="CX91" s="110"/>
      <c r="CY91" s="110"/>
      <c r="CZ91" s="110"/>
      <c r="DA91" s="110"/>
      <c r="DB91" s="110"/>
      <c r="DC91" s="110"/>
      <c r="DD91" s="110"/>
      <c r="DE91" s="110"/>
      <c r="DF91" s="110"/>
      <c r="DG91" s="110"/>
      <c r="DH91" s="110"/>
      <c r="DI91" s="110"/>
      <c r="DJ91" s="110"/>
      <c r="DK91" s="110"/>
      <c r="DL91" s="110"/>
      <c r="DM91" s="110"/>
      <c r="DN91" s="110"/>
      <c r="DO91" s="110"/>
      <c r="DP91" s="110"/>
      <c r="DQ91" s="111"/>
      <c r="DR91" s="110"/>
      <c r="DS91" s="110"/>
      <c r="DT91" s="110"/>
      <c r="DU91" s="110"/>
      <c r="DV91" s="110"/>
      <c r="DW91" s="110"/>
      <c r="DX91" s="110"/>
      <c r="DY91" s="110"/>
      <c r="DZ91" s="110"/>
      <c r="EA91" s="110"/>
      <c r="EB91" s="110"/>
      <c r="EC91" s="110"/>
      <c r="ED91" s="110"/>
      <c r="EE91" s="110"/>
      <c r="EF91" s="110"/>
      <c r="EG91" s="110"/>
      <c r="EH91" s="110"/>
      <c r="EI91" s="110"/>
      <c r="EJ91" s="110"/>
      <c r="EK91" s="110"/>
      <c r="EL91" s="110"/>
      <c r="EM91" s="110"/>
      <c r="EN91" s="110"/>
      <c r="EO91" s="110"/>
      <c r="EP91" s="110"/>
      <c r="EQ91" s="110"/>
      <c r="ER91" s="110"/>
      <c r="ES91" s="110"/>
      <c r="ET91" s="110"/>
      <c r="EU91" s="110"/>
      <c r="EV91" s="110"/>
      <c r="EW91" s="110"/>
      <c r="EX91" s="110"/>
      <c r="EY91" s="110"/>
      <c r="EZ91" s="110"/>
      <c r="FA91" s="110"/>
      <c r="FB91" s="110"/>
      <c r="FC91" s="110"/>
      <c r="FD91" s="110"/>
      <c r="FE91" s="110"/>
      <c r="FF91" s="110"/>
      <c r="FG91" s="110"/>
      <c r="FH91" s="110"/>
      <c r="FI91" s="110"/>
      <c r="FJ91" s="110"/>
      <c r="FK91" s="110"/>
      <c r="FL91" s="110"/>
      <c r="FM91" s="110"/>
      <c r="FN91" s="110"/>
      <c r="FO91" s="110"/>
      <c r="FP91" s="110"/>
      <c r="FQ91" s="110"/>
      <c r="FR91" s="110"/>
      <c r="FS91" s="110"/>
      <c r="FT91" s="110"/>
      <c r="FU91" s="110"/>
    </row>
    <row r="92" spans="1:177" ht="15" customHeight="1">
      <c r="A92" s="56"/>
      <c r="B92" s="56"/>
      <c r="C92" s="183"/>
      <c r="D92" s="105"/>
      <c r="E92" s="105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110"/>
      <c r="BJ92" s="110"/>
      <c r="BK92" s="110"/>
      <c r="BL92" s="110"/>
      <c r="BM92" s="110"/>
      <c r="BN92" s="110"/>
      <c r="BO92" s="110"/>
      <c r="BP92" s="110"/>
      <c r="BQ92" s="110"/>
      <c r="BR92" s="110"/>
      <c r="BS92" s="110"/>
      <c r="BT92" s="110"/>
      <c r="BU92" s="110"/>
      <c r="BV92" s="110"/>
      <c r="BW92" s="110"/>
      <c r="BX92" s="110"/>
      <c r="BY92" s="110"/>
      <c r="BZ92" s="110"/>
      <c r="CA92" s="110"/>
      <c r="CB92" s="110"/>
      <c r="CC92" s="110"/>
      <c r="CD92" s="110"/>
      <c r="CE92" s="110"/>
      <c r="CF92" s="110"/>
      <c r="CG92" s="110"/>
      <c r="CH92" s="110"/>
      <c r="CI92" s="110"/>
      <c r="CJ92" s="110"/>
      <c r="CK92" s="110"/>
      <c r="CL92" s="110"/>
      <c r="CM92" s="110"/>
      <c r="CN92" s="110"/>
      <c r="CO92" s="110"/>
      <c r="CP92" s="110"/>
      <c r="CQ92" s="110"/>
      <c r="CR92" s="110"/>
      <c r="CS92" s="110"/>
      <c r="CT92" s="110"/>
      <c r="CU92" s="110"/>
      <c r="CV92" s="110"/>
      <c r="CW92" s="110"/>
      <c r="CX92" s="110"/>
      <c r="CY92" s="110"/>
      <c r="CZ92" s="110"/>
      <c r="DA92" s="110"/>
      <c r="DB92" s="110"/>
      <c r="DC92" s="110"/>
      <c r="DD92" s="110"/>
      <c r="DE92" s="110"/>
      <c r="DF92" s="110"/>
      <c r="DG92" s="110"/>
      <c r="DH92" s="110"/>
      <c r="DI92" s="110"/>
      <c r="DJ92" s="110"/>
      <c r="DK92" s="110"/>
      <c r="DL92" s="110"/>
      <c r="DM92" s="110"/>
      <c r="DN92" s="110"/>
      <c r="DO92" s="110"/>
      <c r="DP92" s="110"/>
      <c r="DQ92" s="111"/>
      <c r="DR92" s="110"/>
      <c r="DS92" s="110"/>
      <c r="DT92" s="110"/>
      <c r="DU92" s="110"/>
      <c r="DV92" s="110"/>
      <c r="DW92" s="110"/>
      <c r="DX92" s="110"/>
      <c r="DY92" s="110"/>
      <c r="DZ92" s="110"/>
      <c r="EA92" s="110"/>
      <c r="EB92" s="110"/>
      <c r="EC92" s="110"/>
      <c r="ED92" s="110"/>
      <c r="EE92" s="110"/>
      <c r="EF92" s="110"/>
      <c r="EG92" s="110"/>
      <c r="EH92" s="110"/>
      <c r="EI92" s="110"/>
      <c r="EJ92" s="110"/>
      <c r="EK92" s="110"/>
      <c r="EL92" s="110"/>
      <c r="EM92" s="110"/>
      <c r="EN92" s="110"/>
      <c r="EO92" s="110"/>
      <c r="EP92" s="110"/>
      <c r="EQ92" s="110"/>
      <c r="ER92" s="110"/>
      <c r="ES92" s="110"/>
      <c r="ET92" s="110"/>
      <c r="EU92" s="110"/>
      <c r="EV92" s="110"/>
      <c r="EW92" s="110"/>
      <c r="EX92" s="110"/>
      <c r="EY92" s="110"/>
      <c r="EZ92" s="110"/>
      <c r="FA92" s="110"/>
      <c r="FB92" s="110"/>
      <c r="FC92" s="110"/>
      <c r="FD92" s="110"/>
      <c r="FE92" s="110"/>
      <c r="FF92" s="110"/>
      <c r="FG92" s="110"/>
      <c r="FH92" s="110"/>
      <c r="FI92" s="110"/>
      <c r="FJ92" s="110"/>
      <c r="FK92" s="110"/>
      <c r="FL92" s="110"/>
      <c r="FM92" s="110"/>
      <c r="FN92" s="110"/>
      <c r="FO92" s="110"/>
      <c r="FP92" s="110"/>
      <c r="FQ92" s="110"/>
      <c r="FR92" s="110"/>
      <c r="FS92" s="110"/>
      <c r="FT92" s="110"/>
      <c r="FU92" s="110"/>
    </row>
    <row r="93" spans="1:177" ht="15" customHeight="1">
      <c r="A93" s="56"/>
      <c r="B93" s="56"/>
      <c r="C93" s="183"/>
      <c r="D93" s="105"/>
      <c r="E93" s="105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110"/>
      <c r="AN93" s="110"/>
      <c r="AO93" s="110"/>
      <c r="AP93" s="110"/>
      <c r="AQ93" s="110"/>
      <c r="AR93" s="110"/>
      <c r="AS93" s="110"/>
      <c r="AT93" s="110"/>
      <c r="AU93" s="110"/>
      <c r="AV93" s="110"/>
      <c r="AW93" s="110"/>
      <c r="AX93" s="110"/>
      <c r="AY93" s="110"/>
      <c r="AZ93" s="110"/>
      <c r="BA93" s="110"/>
      <c r="BB93" s="110"/>
      <c r="BC93" s="110"/>
      <c r="BD93" s="110"/>
      <c r="BE93" s="110"/>
      <c r="BF93" s="110"/>
      <c r="BG93" s="110"/>
      <c r="BH93" s="110"/>
      <c r="BI93" s="110"/>
      <c r="BJ93" s="110"/>
      <c r="BK93" s="110"/>
      <c r="BL93" s="110"/>
      <c r="BM93" s="110"/>
      <c r="BN93" s="110"/>
      <c r="BO93" s="110"/>
      <c r="BP93" s="110"/>
      <c r="BQ93" s="110"/>
      <c r="BR93" s="110"/>
      <c r="BS93" s="110"/>
      <c r="BT93" s="110"/>
      <c r="BU93" s="110"/>
      <c r="BV93" s="110"/>
      <c r="BW93" s="110"/>
      <c r="BX93" s="110"/>
      <c r="BY93" s="110"/>
      <c r="BZ93" s="110"/>
      <c r="CA93" s="110"/>
      <c r="CB93" s="110"/>
      <c r="CC93" s="110"/>
      <c r="CD93" s="110"/>
      <c r="CE93" s="110"/>
      <c r="CF93" s="110"/>
      <c r="CG93" s="110"/>
      <c r="CH93" s="110"/>
      <c r="CI93" s="110"/>
      <c r="CJ93" s="110"/>
      <c r="CK93" s="110"/>
      <c r="CL93" s="110"/>
      <c r="CM93" s="110"/>
      <c r="CN93" s="110"/>
      <c r="CO93" s="110"/>
      <c r="CP93" s="110"/>
      <c r="CQ93" s="110"/>
      <c r="CR93" s="110"/>
      <c r="CS93" s="110"/>
      <c r="CT93" s="110"/>
      <c r="CU93" s="110"/>
      <c r="CV93" s="110"/>
      <c r="CW93" s="110"/>
      <c r="CX93" s="110"/>
      <c r="CY93" s="110"/>
      <c r="CZ93" s="110"/>
      <c r="DA93" s="110"/>
      <c r="DB93" s="110"/>
      <c r="DC93" s="110"/>
      <c r="DD93" s="110"/>
      <c r="DE93" s="110"/>
      <c r="DF93" s="110"/>
      <c r="DG93" s="110"/>
      <c r="DH93" s="110"/>
      <c r="DI93" s="110"/>
      <c r="DJ93" s="110"/>
      <c r="DK93" s="110"/>
      <c r="DL93" s="110"/>
      <c r="DM93" s="110"/>
      <c r="DN93" s="110"/>
      <c r="DO93" s="110"/>
      <c r="DP93" s="110"/>
      <c r="DQ93" s="111"/>
      <c r="DR93" s="110"/>
      <c r="DS93" s="110"/>
      <c r="DT93" s="110"/>
      <c r="DU93" s="110"/>
      <c r="DV93" s="110"/>
      <c r="DW93" s="110"/>
      <c r="DX93" s="110"/>
      <c r="DY93" s="110"/>
      <c r="DZ93" s="110"/>
      <c r="EA93" s="110"/>
      <c r="EB93" s="110"/>
      <c r="EC93" s="110"/>
      <c r="ED93" s="110"/>
      <c r="EE93" s="110"/>
      <c r="EF93" s="110"/>
      <c r="EG93" s="110"/>
      <c r="EH93" s="110"/>
      <c r="EI93" s="110"/>
      <c r="EJ93" s="110"/>
      <c r="EK93" s="110"/>
      <c r="EL93" s="110"/>
      <c r="EM93" s="110"/>
      <c r="EN93" s="110"/>
      <c r="EO93" s="110"/>
      <c r="EP93" s="110"/>
      <c r="EQ93" s="110"/>
      <c r="ER93" s="110"/>
      <c r="ES93" s="110"/>
      <c r="ET93" s="110"/>
      <c r="EU93" s="110"/>
      <c r="EV93" s="110"/>
      <c r="EW93" s="110"/>
      <c r="EX93" s="110"/>
      <c r="EY93" s="110"/>
      <c r="EZ93" s="110"/>
      <c r="FA93" s="110"/>
      <c r="FB93" s="110"/>
      <c r="FC93" s="110"/>
      <c r="FD93" s="110"/>
      <c r="FE93" s="110"/>
      <c r="FF93" s="110"/>
      <c r="FG93" s="110"/>
      <c r="FH93" s="110"/>
      <c r="FI93" s="110"/>
      <c r="FJ93" s="110"/>
      <c r="FK93" s="110"/>
      <c r="FL93" s="110"/>
      <c r="FM93" s="110"/>
      <c r="FN93" s="110"/>
      <c r="FO93" s="110"/>
      <c r="FP93" s="110"/>
      <c r="FQ93" s="110"/>
      <c r="FR93" s="110"/>
      <c r="FS93" s="110"/>
      <c r="FT93" s="110"/>
      <c r="FU93" s="110"/>
    </row>
    <row r="94" spans="1:177" ht="15" customHeight="1">
      <c r="A94" s="56"/>
      <c r="B94" s="56"/>
      <c r="C94" s="183"/>
      <c r="D94" s="105"/>
      <c r="E94" s="105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  <c r="BH94" s="110"/>
      <c r="BI94" s="110"/>
      <c r="BJ94" s="110"/>
      <c r="BK94" s="110"/>
      <c r="BL94" s="110"/>
      <c r="BM94" s="110"/>
      <c r="BN94" s="110"/>
      <c r="BO94" s="110"/>
      <c r="BP94" s="110"/>
      <c r="BQ94" s="110"/>
      <c r="BR94" s="110"/>
      <c r="BS94" s="110"/>
      <c r="BT94" s="110"/>
      <c r="BU94" s="110"/>
      <c r="BV94" s="110"/>
      <c r="BW94" s="110"/>
      <c r="BX94" s="110"/>
      <c r="BY94" s="110"/>
      <c r="BZ94" s="110"/>
      <c r="CA94" s="110"/>
      <c r="CB94" s="110"/>
      <c r="CC94" s="110"/>
      <c r="CD94" s="110"/>
      <c r="CE94" s="110"/>
      <c r="CF94" s="110"/>
      <c r="CG94" s="110"/>
      <c r="CH94" s="110"/>
      <c r="CI94" s="110"/>
      <c r="CJ94" s="110"/>
      <c r="CK94" s="110"/>
      <c r="CL94" s="110"/>
      <c r="CM94" s="110"/>
      <c r="CN94" s="110"/>
      <c r="CO94" s="110"/>
      <c r="CP94" s="110"/>
      <c r="CQ94" s="110"/>
      <c r="CR94" s="110"/>
      <c r="CS94" s="110"/>
      <c r="CT94" s="110"/>
      <c r="CU94" s="110"/>
      <c r="CV94" s="110"/>
      <c r="CW94" s="110"/>
      <c r="CX94" s="110"/>
      <c r="CY94" s="110"/>
      <c r="CZ94" s="110"/>
      <c r="DA94" s="110"/>
      <c r="DB94" s="110"/>
      <c r="DC94" s="110"/>
      <c r="DD94" s="110"/>
      <c r="DE94" s="110"/>
      <c r="DF94" s="110"/>
      <c r="DG94" s="110"/>
      <c r="DH94" s="110"/>
      <c r="DI94" s="110"/>
      <c r="DJ94" s="110"/>
      <c r="DK94" s="110"/>
      <c r="DL94" s="110"/>
      <c r="DM94" s="110"/>
      <c r="DN94" s="110"/>
      <c r="DO94" s="110"/>
      <c r="DP94" s="110"/>
      <c r="DQ94" s="111"/>
      <c r="DR94" s="110"/>
      <c r="DS94" s="110"/>
      <c r="DT94" s="110"/>
      <c r="DU94" s="110"/>
      <c r="DV94" s="110"/>
      <c r="DW94" s="110"/>
      <c r="DX94" s="110"/>
      <c r="DY94" s="110"/>
      <c r="DZ94" s="110"/>
      <c r="EA94" s="110"/>
      <c r="EB94" s="110"/>
      <c r="EC94" s="110"/>
      <c r="ED94" s="110"/>
      <c r="EE94" s="110"/>
      <c r="EF94" s="110"/>
      <c r="EG94" s="110"/>
      <c r="EH94" s="110"/>
      <c r="EI94" s="110"/>
      <c r="EJ94" s="110"/>
      <c r="EK94" s="110"/>
      <c r="EL94" s="110"/>
      <c r="EM94" s="110"/>
      <c r="EN94" s="110"/>
      <c r="EO94" s="110"/>
      <c r="EP94" s="110"/>
      <c r="EQ94" s="110"/>
      <c r="ER94" s="110"/>
      <c r="ES94" s="110"/>
      <c r="ET94" s="110"/>
      <c r="EU94" s="110"/>
      <c r="EV94" s="110"/>
      <c r="EW94" s="110"/>
      <c r="EX94" s="110"/>
      <c r="EY94" s="110"/>
      <c r="EZ94" s="110"/>
      <c r="FA94" s="110"/>
      <c r="FB94" s="110"/>
      <c r="FC94" s="110"/>
      <c r="FD94" s="110"/>
      <c r="FE94" s="110"/>
      <c r="FF94" s="110"/>
      <c r="FG94" s="110"/>
      <c r="FH94" s="110"/>
      <c r="FI94" s="110"/>
      <c r="FJ94" s="110"/>
      <c r="FK94" s="110"/>
      <c r="FL94" s="110"/>
      <c r="FM94" s="110"/>
      <c r="FN94" s="110"/>
      <c r="FO94" s="110"/>
      <c r="FP94" s="110"/>
      <c r="FQ94" s="110"/>
      <c r="FR94" s="110"/>
      <c r="FS94" s="110"/>
      <c r="FT94" s="110"/>
      <c r="FU94" s="110"/>
    </row>
    <row r="95" spans="1:177" ht="15" customHeight="1">
      <c r="A95" s="56"/>
      <c r="B95" s="56"/>
      <c r="C95" s="183"/>
      <c r="D95" s="105"/>
      <c r="E95" s="105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110"/>
      <c r="AN95" s="110"/>
      <c r="AO95" s="110"/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  <c r="BH95" s="110"/>
      <c r="BI95" s="110"/>
      <c r="BJ95" s="110"/>
      <c r="BK95" s="110"/>
      <c r="BL95" s="110"/>
      <c r="BM95" s="110"/>
      <c r="BN95" s="110"/>
      <c r="BO95" s="110"/>
      <c r="BP95" s="110"/>
      <c r="BQ95" s="110"/>
      <c r="BR95" s="110"/>
      <c r="BS95" s="110"/>
      <c r="BT95" s="110"/>
      <c r="BU95" s="110"/>
      <c r="BV95" s="110"/>
      <c r="BW95" s="110"/>
      <c r="BX95" s="110"/>
      <c r="BY95" s="110"/>
      <c r="BZ95" s="110"/>
      <c r="CA95" s="110"/>
      <c r="CB95" s="110"/>
      <c r="CC95" s="110"/>
      <c r="CD95" s="110"/>
      <c r="CE95" s="110"/>
      <c r="CF95" s="110"/>
      <c r="CG95" s="110"/>
      <c r="CH95" s="110"/>
      <c r="CI95" s="110"/>
      <c r="CJ95" s="110"/>
      <c r="CK95" s="110"/>
      <c r="CL95" s="110"/>
      <c r="CM95" s="110"/>
      <c r="CN95" s="110"/>
      <c r="CO95" s="110"/>
      <c r="CP95" s="110"/>
      <c r="CQ95" s="110"/>
      <c r="CR95" s="110"/>
      <c r="CS95" s="110"/>
      <c r="CT95" s="110"/>
      <c r="CU95" s="110"/>
      <c r="CV95" s="110"/>
      <c r="CW95" s="110"/>
      <c r="CX95" s="110"/>
      <c r="CY95" s="110"/>
      <c r="CZ95" s="110"/>
      <c r="DA95" s="110"/>
      <c r="DB95" s="110"/>
      <c r="DC95" s="110"/>
      <c r="DD95" s="110"/>
      <c r="DE95" s="110"/>
      <c r="DF95" s="110"/>
      <c r="DG95" s="110"/>
      <c r="DH95" s="110"/>
      <c r="DI95" s="110"/>
      <c r="DJ95" s="110"/>
      <c r="DK95" s="110"/>
      <c r="DL95" s="110"/>
      <c r="DM95" s="110"/>
      <c r="DN95" s="110"/>
      <c r="DO95" s="110"/>
      <c r="DP95" s="110"/>
      <c r="DQ95" s="111"/>
      <c r="DR95" s="110"/>
      <c r="DS95" s="110"/>
      <c r="DT95" s="110"/>
      <c r="DU95" s="110"/>
      <c r="DV95" s="110"/>
      <c r="DW95" s="110"/>
      <c r="DX95" s="110"/>
      <c r="DY95" s="110"/>
      <c r="DZ95" s="110"/>
      <c r="EA95" s="110"/>
      <c r="EB95" s="110"/>
      <c r="EC95" s="110"/>
      <c r="ED95" s="110"/>
      <c r="EE95" s="110"/>
      <c r="EF95" s="110"/>
      <c r="EG95" s="110"/>
      <c r="EH95" s="110"/>
      <c r="EI95" s="110"/>
      <c r="EJ95" s="110"/>
      <c r="EK95" s="110"/>
      <c r="EL95" s="110"/>
      <c r="EM95" s="110"/>
      <c r="EN95" s="110"/>
      <c r="EO95" s="110"/>
      <c r="EP95" s="110"/>
      <c r="EQ95" s="110"/>
      <c r="ER95" s="110"/>
      <c r="ES95" s="110"/>
      <c r="ET95" s="110"/>
      <c r="EU95" s="110"/>
      <c r="EV95" s="110"/>
      <c r="EW95" s="110"/>
      <c r="EX95" s="110"/>
      <c r="EY95" s="110"/>
      <c r="EZ95" s="110"/>
      <c r="FA95" s="110"/>
      <c r="FB95" s="110"/>
      <c r="FC95" s="110"/>
      <c r="FD95" s="110"/>
      <c r="FE95" s="110"/>
      <c r="FF95" s="110"/>
      <c r="FG95" s="110"/>
      <c r="FH95" s="110"/>
      <c r="FI95" s="110"/>
      <c r="FJ95" s="110"/>
      <c r="FK95" s="110"/>
      <c r="FL95" s="110"/>
      <c r="FM95" s="110"/>
      <c r="FN95" s="110"/>
      <c r="FO95" s="110"/>
      <c r="FP95" s="110"/>
      <c r="FQ95" s="110"/>
      <c r="FR95" s="110"/>
      <c r="FS95" s="110"/>
      <c r="FT95" s="110"/>
      <c r="FU95" s="110"/>
    </row>
    <row r="96" spans="1:177" ht="15" customHeight="1">
      <c r="A96" s="56"/>
      <c r="B96" s="56"/>
      <c r="C96" s="183"/>
      <c r="D96" s="105"/>
      <c r="E96" s="105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110"/>
      <c r="AN96" s="110"/>
      <c r="AO96" s="110"/>
      <c r="AP96" s="110"/>
      <c r="AQ96" s="110"/>
      <c r="AR96" s="110"/>
      <c r="AS96" s="110"/>
      <c r="AT96" s="110"/>
      <c r="AU96" s="110"/>
      <c r="AV96" s="110"/>
      <c r="AW96" s="110"/>
      <c r="AX96" s="110"/>
      <c r="AY96" s="110"/>
      <c r="AZ96" s="110"/>
      <c r="BA96" s="110"/>
      <c r="BB96" s="110"/>
      <c r="BC96" s="110"/>
      <c r="BD96" s="110"/>
      <c r="BE96" s="110"/>
      <c r="BF96" s="110"/>
      <c r="BG96" s="110"/>
      <c r="BH96" s="110"/>
      <c r="BI96" s="110"/>
      <c r="BJ96" s="110"/>
      <c r="BK96" s="110"/>
      <c r="BL96" s="110"/>
      <c r="BM96" s="110"/>
      <c r="BN96" s="110"/>
      <c r="BO96" s="110"/>
      <c r="BP96" s="110"/>
      <c r="BQ96" s="110"/>
      <c r="BR96" s="110"/>
      <c r="BS96" s="110"/>
      <c r="BT96" s="110"/>
      <c r="BU96" s="110"/>
      <c r="BV96" s="110"/>
      <c r="BW96" s="110"/>
      <c r="BX96" s="110"/>
      <c r="BY96" s="110"/>
      <c r="BZ96" s="110"/>
      <c r="CA96" s="110"/>
      <c r="CB96" s="110"/>
      <c r="CC96" s="110"/>
      <c r="CD96" s="110"/>
      <c r="CE96" s="110"/>
      <c r="CF96" s="110"/>
      <c r="CG96" s="110"/>
      <c r="CH96" s="110"/>
      <c r="CI96" s="110"/>
      <c r="CJ96" s="110"/>
      <c r="CK96" s="110"/>
      <c r="CL96" s="110"/>
      <c r="CM96" s="110"/>
      <c r="CN96" s="110"/>
      <c r="CO96" s="110"/>
      <c r="CP96" s="110"/>
      <c r="CQ96" s="110"/>
      <c r="CR96" s="110"/>
      <c r="CS96" s="110"/>
      <c r="CT96" s="110"/>
      <c r="CU96" s="110"/>
      <c r="CV96" s="110"/>
      <c r="CW96" s="110"/>
      <c r="CX96" s="110"/>
      <c r="CY96" s="110"/>
      <c r="CZ96" s="110"/>
      <c r="DA96" s="110"/>
      <c r="DB96" s="110"/>
      <c r="DC96" s="110"/>
      <c r="DD96" s="110"/>
      <c r="DE96" s="110"/>
      <c r="DF96" s="110"/>
      <c r="DG96" s="110"/>
      <c r="DH96" s="110"/>
      <c r="DI96" s="110"/>
      <c r="DJ96" s="110"/>
      <c r="DK96" s="110"/>
      <c r="DL96" s="110"/>
      <c r="DM96" s="110"/>
      <c r="DN96" s="110"/>
      <c r="DO96" s="110"/>
      <c r="DP96" s="110"/>
      <c r="DQ96" s="111"/>
      <c r="DR96" s="110"/>
      <c r="DS96" s="110"/>
      <c r="DT96" s="110"/>
      <c r="DU96" s="110"/>
      <c r="DV96" s="110"/>
      <c r="DW96" s="110"/>
      <c r="DX96" s="110"/>
      <c r="DY96" s="110"/>
      <c r="DZ96" s="110"/>
      <c r="EA96" s="110"/>
      <c r="EB96" s="110"/>
      <c r="EC96" s="110"/>
      <c r="ED96" s="110"/>
      <c r="EE96" s="110"/>
      <c r="EF96" s="110"/>
      <c r="EG96" s="110"/>
      <c r="EH96" s="110"/>
      <c r="EI96" s="110"/>
      <c r="EJ96" s="110"/>
      <c r="EK96" s="110"/>
      <c r="EL96" s="110"/>
      <c r="EM96" s="110"/>
      <c r="EN96" s="110"/>
      <c r="EO96" s="110"/>
      <c r="EP96" s="110"/>
      <c r="EQ96" s="110"/>
      <c r="ER96" s="110"/>
      <c r="ES96" s="110"/>
      <c r="ET96" s="110"/>
      <c r="EU96" s="110"/>
      <c r="EV96" s="110"/>
      <c r="EW96" s="110"/>
      <c r="EX96" s="110"/>
      <c r="EY96" s="110"/>
      <c r="EZ96" s="110"/>
      <c r="FA96" s="110"/>
      <c r="FB96" s="110"/>
      <c r="FC96" s="110"/>
      <c r="FD96" s="110"/>
      <c r="FE96" s="110"/>
      <c r="FF96" s="110"/>
      <c r="FG96" s="110"/>
      <c r="FH96" s="110"/>
      <c r="FI96" s="110"/>
      <c r="FJ96" s="110"/>
      <c r="FK96" s="110"/>
      <c r="FL96" s="110"/>
      <c r="FM96" s="110"/>
      <c r="FN96" s="110"/>
      <c r="FO96" s="110"/>
      <c r="FP96" s="110"/>
      <c r="FQ96" s="110"/>
      <c r="FR96" s="110"/>
      <c r="FS96" s="110"/>
      <c r="FT96" s="110"/>
      <c r="FU96" s="110"/>
    </row>
    <row r="97" spans="1:177" ht="15" customHeight="1">
      <c r="A97" s="56"/>
      <c r="B97" s="56"/>
      <c r="C97" s="183"/>
      <c r="D97" s="105"/>
      <c r="E97" s="105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110"/>
      <c r="AN97" s="110"/>
      <c r="AO97" s="110"/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110"/>
      <c r="BC97" s="110"/>
      <c r="BD97" s="110"/>
      <c r="BE97" s="110"/>
      <c r="BF97" s="110"/>
      <c r="BG97" s="110"/>
      <c r="BH97" s="110"/>
      <c r="BI97" s="110"/>
      <c r="BJ97" s="110"/>
      <c r="BK97" s="110"/>
      <c r="BL97" s="110"/>
      <c r="BM97" s="110"/>
      <c r="BN97" s="110"/>
      <c r="BO97" s="110"/>
      <c r="BP97" s="110"/>
      <c r="BQ97" s="110"/>
      <c r="BR97" s="110"/>
      <c r="BS97" s="110"/>
      <c r="BT97" s="110"/>
      <c r="BU97" s="110"/>
      <c r="BV97" s="110"/>
      <c r="BW97" s="110"/>
      <c r="BX97" s="110"/>
      <c r="BY97" s="110"/>
      <c r="BZ97" s="110"/>
      <c r="CA97" s="110"/>
      <c r="CB97" s="110"/>
      <c r="CC97" s="110"/>
      <c r="CD97" s="110"/>
      <c r="CE97" s="110"/>
      <c r="CF97" s="110"/>
      <c r="CG97" s="110"/>
      <c r="CH97" s="110"/>
      <c r="CI97" s="110"/>
      <c r="CJ97" s="110"/>
      <c r="CK97" s="110"/>
      <c r="CL97" s="110"/>
      <c r="CM97" s="110"/>
      <c r="CN97" s="110"/>
      <c r="CO97" s="110"/>
      <c r="CP97" s="110"/>
      <c r="CQ97" s="110"/>
      <c r="CR97" s="110"/>
      <c r="CS97" s="110"/>
      <c r="CT97" s="110"/>
      <c r="CU97" s="110"/>
      <c r="CV97" s="110"/>
      <c r="CW97" s="110"/>
      <c r="CX97" s="110"/>
      <c r="CY97" s="110"/>
      <c r="CZ97" s="110"/>
      <c r="DA97" s="110"/>
      <c r="DB97" s="110"/>
      <c r="DC97" s="110"/>
      <c r="DD97" s="110"/>
      <c r="DE97" s="110"/>
      <c r="DF97" s="110"/>
      <c r="DG97" s="110"/>
      <c r="DH97" s="110"/>
      <c r="DI97" s="110"/>
      <c r="DJ97" s="110"/>
      <c r="DK97" s="110"/>
      <c r="DL97" s="110"/>
      <c r="DM97" s="110"/>
      <c r="DN97" s="110"/>
      <c r="DO97" s="110"/>
      <c r="DP97" s="110"/>
      <c r="DQ97" s="111"/>
      <c r="DR97" s="110"/>
      <c r="DS97" s="110"/>
      <c r="DT97" s="110"/>
      <c r="DU97" s="110"/>
      <c r="DV97" s="110"/>
      <c r="DW97" s="110"/>
      <c r="DX97" s="110"/>
      <c r="DY97" s="110"/>
      <c r="DZ97" s="110"/>
      <c r="EA97" s="110"/>
      <c r="EB97" s="110"/>
      <c r="EC97" s="110"/>
      <c r="ED97" s="110"/>
      <c r="EE97" s="110"/>
      <c r="EF97" s="110"/>
      <c r="EG97" s="110"/>
      <c r="EH97" s="110"/>
      <c r="EI97" s="110"/>
      <c r="EJ97" s="110"/>
      <c r="EK97" s="110"/>
      <c r="EL97" s="110"/>
      <c r="EM97" s="110"/>
      <c r="EN97" s="110"/>
      <c r="EO97" s="110"/>
      <c r="EP97" s="110"/>
      <c r="EQ97" s="110"/>
      <c r="ER97" s="110"/>
      <c r="ES97" s="110"/>
      <c r="ET97" s="110"/>
      <c r="EU97" s="110"/>
      <c r="EV97" s="110"/>
      <c r="EW97" s="110"/>
      <c r="EX97" s="110"/>
      <c r="EY97" s="110"/>
      <c r="EZ97" s="110"/>
      <c r="FA97" s="110"/>
      <c r="FB97" s="110"/>
      <c r="FC97" s="110"/>
      <c r="FD97" s="110"/>
      <c r="FE97" s="110"/>
      <c r="FF97" s="110"/>
      <c r="FG97" s="110"/>
      <c r="FH97" s="110"/>
      <c r="FI97" s="110"/>
      <c r="FJ97" s="110"/>
      <c r="FK97" s="110"/>
      <c r="FL97" s="110"/>
      <c r="FM97" s="110"/>
      <c r="FN97" s="110"/>
      <c r="FO97" s="110"/>
      <c r="FP97" s="110"/>
      <c r="FQ97" s="110"/>
      <c r="FR97" s="110"/>
      <c r="FS97" s="110"/>
      <c r="FT97" s="110"/>
      <c r="FU97" s="110"/>
    </row>
    <row r="98" spans="1:177" ht="15" customHeight="1">
      <c r="A98" s="56"/>
      <c r="B98" s="56"/>
      <c r="C98" s="183"/>
      <c r="D98" s="105"/>
      <c r="E98" s="105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110"/>
      <c r="AN98" s="110"/>
      <c r="AO98" s="110"/>
      <c r="AP98" s="110"/>
      <c r="AQ98" s="110"/>
      <c r="AR98" s="110"/>
      <c r="AS98" s="110"/>
      <c r="AT98" s="110"/>
      <c r="AU98" s="110"/>
      <c r="AV98" s="110"/>
      <c r="AW98" s="110"/>
      <c r="AX98" s="110"/>
      <c r="AY98" s="110"/>
      <c r="AZ98" s="110"/>
      <c r="BA98" s="110"/>
      <c r="BB98" s="110"/>
      <c r="BC98" s="110"/>
      <c r="BD98" s="110"/>
      <c r="BE98" s="110"/>
      <c r="BF98" s="110"/>
      <c r="BG98" s="110"/>
      <c r="BH98" s="110"/>
      <c r="BI98" s="110"/>
      <c r="BJ98" s="110"/>
      <c r="BK98" s="110"/>
      <c r="BL98" s="110"/>
      <c r="BM98" s="110"/>
      <c r="BN98" s="110"/>
      <c r="BO98" s="110"/>
      <c r="BP98" s="110"/>
      <c r="BQ98" s="110"/>
      <c r="BR98" s="110"/>
      <c r="BS98" s="110"/>
      <c r="BT98" s="110"/>
      <c r="BU98" s="110"/>
      <c r="BV98" s="110"/>
      <c r="BW98" s="110"/>
      <c r="BX98" s="110"/>
      <c r="BY98" s="110"/>
      <c r="BZ98" s="110"/>
      <c r="CA98" s="110"/>
      <c r="CB98" s="110"/>
      <c r="CC98" s="110"/>
      <c r="CD98" s="110"/>
      <c r="CE98" s="110"/>
      <c r="CF98" s="110"/>
      <c r="CG98" s="110"/>
      <c r="CH98" s="110"/>
      <c r="CI98" s="110"/>
      <c r="CJ98" s="110"/>
      <c r="CK98" s="110"/>
      <c r="CL98" s="110"/>
      <c r="CM98" s="110"/>
      <c r="CN98" s="110"/>
      <c r="CO98" s="110"/>
      <c r="CP98" s="110"/>
      <c r="CQ98" s="110"/>
      <c r="CR98" s="110"/>
      <c r="CS98" s="110"/>
      <c r="CT98" s="110"/>
      <c r="CU98" s="110"/>
      <c r="CV98" s="110"/>
      <c r="CW98" s="110"/>
      <c r="CX98" s="110"/>
      <c r="CY98" s="110"/>
      <c r="CZ98" s="110"/>
      <c r="DA98" s="110"/>
      <c r="DB98" s="110"/>
      <c r="DC98" s="110"/>
      <c r="DD98" s="110"/>
      <c r="DE98" s="110"/>
      <c r="DF98" s="110"/>
      <c r="DG98" s="110"/>
      <c r="DH98" s="110"/>
      <c r="DI98" s="110"/>
      <c r="DJ98" s="110"/>
      <c r="DK98" s="110"/>
      <c r="DL98" s="110"/>
      <c r="DM98" s="110"/>
      <c r="DN98" s="110"/>
      <c r="DO98" s="110"/>
      <c r="DP98" s="110"/>
      <c r="DQ98" s="111"/>
      <c r="DR98" s="110"/>
      <c r="DS98" s="110"/>
      <c r="DT98" s="110"/>
      <c r="DU98" s="110"/>
      <c r="DV98" s="110"/>
      <c r="DW98" s="110"/>
      <c r="DX98" s="110"/>
      <c r="DY98" s="110"/>
      <c r="DZ98" s="110"/>
      <c r="EA98" s="110"/>
      <c r="EB98" s="110"/>
      <c r="EC98" s="110"/>
      <c r="ED98" s="110"/>
      <c r="EE98" s="110"/>
      <c r="EF98" s="110"/>
      <c r="EG98" s="110"/>
      <c r="EH98" s="110"/>
      <c r="EI98" s="110"/>
      <c r="EJ98" s="110"/>
      <c r="EK98" s="110"/>
      <c r="EL98" s="110"/>
      <c r="EM98" s="110"/>
      <c r="EN98" s="110"/>
      <c r="EO98" s="110"/>
      <c r="EP98" s="110"/>
      <c r="EQ98" s="110"/>
      <c r="ER98" s="110"/>
      <c r="ES98" s="110"/>
      <c r="ET98" s="110"/>
      <c r="EU98" s="110"/>
      <c r="EV98" s="110"/>
      <c r="EW98" s="110"/>
      <c r="EX98" s="110"/>
      <c r="EY98" s="110"/>
      <c r="EZ98" s="110"/>
      <c r="FA98" s="110"/>
      <c r="FB98" s="110"/>
      <c r="FC98" s="110"/>
      <c r="FD98" s="110"/>
      <c r="FE98" s="110"/>
      <c r="FF98" s="110"/>
      <c r="FG98" s="110"/>
      <c r="FH98" s="110"/>
      <c r="FI98" s="110"/>
      <c r="FJ98" s="110"/>
      <c r="FK98" s="110"/>
      <c r="FL98" s="110"/>
      <c r="FM98" s="110"/>
      <c r="FN98" s="110"/>
      <c r="FO98" s="110"/>
      <c r="FP98" s="110"/>
      <c r="FQ98" s="110"/>
      <c r="FR98" s="110"/>
      <c r="FS98" s="110"/>
      <c r="FT98" s="110"/>
      <c r="FU98" s="110"/>
    </row>
    <row r="99" spans="1:177" ht="15" customHeight="1">
      <c r="A99" s="56"/>
      <c r="B99" s="56"/>
      <c r="C99" s="183"/>
      <c r="D99" s="105"/>
      <c r="E99" s="105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110"/>
      <c r="AN99" s="110"/>
      <c r="AO99" s="110"/>
      <c r="AP99" s="110"/>
      <c r="AQ99" s="110"/>
      <c r="AR99" s="110"/>
      <c r="AS99" s="110"/>
      <c r="AT99" s="110"/>
      <c r="AU99" s="110"/>
      <c r="AV99" s="110"/>
      <c r="AW99" s="110"/>
      <c r="AX99" s="110"/>
      <c r="AY99" s="110"/>
      <c r="AZ99" s="110"/>
      <c r="BA99" s="110"/>
      <c r="BB99" s="110"/>
      <c r="BC99" s="110"/>
      <c r="BD99" s="110"/>
      <c r="BE99" s="110"/>
      <c r="BF99" s="110"/>
      <c r="BG99" s="110"/>
      <c r="BH99" s="110"/>
      <c r="BI99" s="110"/>
      <c r="BJ99" s="110"/>
      <c r="BK99" s="110"/>
      <c r="BL99" s="110"/>
      <c r="BM99" s="110"/>
      <c r="BN99" s="110"/>
      <c r="BO99" s="110"/>
      <c r="BP99" s="110"/>
      <c r="BQ99" s="110"/>
      <c r="BR99" s="110"/>
      <c r="BS99" s="110"/>
      <c r="BT99" s="110"/>
      <c r="BU99" s="110"/>
      <c r="BV99" s="110"/>
      <c r="BW99" s="110"/>
      <c r="BX99" s="110"/>
      <c r="BY99" s="110"/>
      <c r="BZ99" s="110"/>
      <c r="CA99" s="110"/>
      <c r="CB99" s="110"/>
      <c r="CC99" s="110"/>
      <c r="CD99" s="110"/>
      <c r="CE99" s="110"/>
      <c r="CF99" s="110"/>
      <c r="CG99" s="110"/>
      <c r="CH99" s="110"/>
      <c r="CI99" s="110"/>
      <c r="CJ99" s="110"/>
      <c r="CK99" s="110"/>
      <c r="CL99" s="110"/>
      <c r="CM99" s="110"/>
      <c r="CN99" s="110"/>
      <c r="CO99" s="110"/>
      <c r="CP99" s="110"/>
      <c r="CQ99" s="110"/>
      <c r="CR99" s="110"/>
      <c r="CS99" s="110"/>
      <c r="CT99" s="110"/>
      <c r="CU99" s="110"/>
      <c r="CV99" s="110"/>
      <c r="CW99" s="110"/>
      <c r="CX99" s="110"/>
      <c r="CY99" s="110"/>
      <c r="CZ99" s="110"/>
      <c r="DA99" s="110"/>
      <c r="DB99" s="110"/>
      <c r="DC99" s="110"/>
      <c r="DD99" s="110"/>
      <c r="DE99" s="110"/>
      <c r="DF99" s="110"/>
      <c r="DG99" s="110"/>
      <c r="DH99" s="110"/>
      <c r="DI99" s="110"/>
      <c r="DJ99" s="110"/>
      <c r="DK99" s="110"/>
      <c r="DL99" s="110"/>
      <c r="DM99" s="110"/>
      <c r="DN99" s="110"/>
      <c r="DO99" s="110"/>
      <c r="DP99" s="110"/>
      <c r="DQ99" s="111"/>
      <c r="DR99" s="110"/>
      <c r="DS99" s="110"/>
      <c r="DT99" s="110"/>
      <c r="DU99" s="110"/>
      <c r="DV99" s="110"/>
      <c r="DW99" s="110"/>
      <c r="DX99" s="110"/>
      <c r="DY99" s="110"/>
      <c r="DZ99" s="110"/>
      <c r="EA99" s="110"/>
      <c r="EB99" s="110"/>
      <c r="EC99" s="110"/>
      <c r="ED99" s="110"/>
      <c r="EE99" s="110"/>
      <c r="EF99" s="110"/>
      <c r="EG99" s="110"/>
      <c r="EH99" s="110"/>
      <c r="EI99" s="110"/>
      <c r="EJ99" s="110"/>
      <c r="EK99" s="110"/>
      <c r="EL99" s="110"/>
      <c r="EM99" s="110"/>
      <c r="EN99" s="110"/>
      <c r="EO99" s="110"/>
      <c r="EP99" s="110"/>
      <c r="EQ99" s="110"/>
      <c r="ER99" s="110"/>
      <c r="ES99" s="110"/>
      <c r="ET99" s="110"/>
      <c r="EU99" s="110"/>
      <c r="EV99" s="110"/>
      <c r="EW99" s="110"/>
      <c r="EX99" s="110"/>
      <c r="EY99" s="110"/>
      <c r="EZ99" s="110"/>
      <c r="FA99" s="110"/>
      <c r="FB99" s="110"/>
      <c r="FC99" s="110"/>
      <c r="FD99" s="110"/>
      <c r="FE99" s="110"/>
      <c r="FF99" s="110"/>
      <c r="FG99" s="110"/>
      <c r="FH99" s="110"/>
      <c r="FI99" s="110"/>
      <c r="FJ99" s="110"/>
      <c r="FK99" s="110"/>
      <c r="FL99" s="110"/>
      <c r="FM99" s="110"/>
      <c r="FN99" s="110"/>
      <c r="FO99" s="110"/>
      <c r="FP99" s="110"/>
      <c r="FQ99" s="110"/>
      <c r="FR99" s="110"/>
      <c r="FS99" s="110"/>
      <c r="FT99" s="110"/>
      <c r="FU99" s="110"/>
    </row>
    <row r="100" spans="1:177" ht="15" customHeight="1">
      <c r="A100" s="56"/>
      <c r="B100" s="56"/>
      <c r="C100" s="183"/>
      <c r="D100" s="105"/>
      <c r="E100" s="105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110"/>
      <c r="AN100" s="110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  <c r="BH100" s="110"/>
      <c r="BI100" s="110"/>
      <c r="BJ100" s="110"/>
      <c r="BK100" s="110"/>
      <c r="BL100" s="110"/>
      <c r="BM100" s="110"/>
      <c r="BN100" s="110"/>
      <c r="BO100" s="110"/>
      <c r="BP100" s="110"/>
      <c r="BQ100" s="110"/>
      <c r="BR100" s="110"/>
      <c r="BS100" s="110"/>
      <c r="BT100" s="110"/>
      <c r="BU100" s="110"/>
      <c r="BV100" s="110"/>
      <c r="BW100" s="110"/>
      <c r="BX100" s="110"/>
      <c r="BY100" s="110"/>
      <c r="BZ100" s="110"/>
      <c r="CA100" s="110"/>
      <c r="CB100" s="110"/>
      <c r="CC100" s="110"/>
      <c r="CD100" s="110"/>
      <c r="CE100" s="110"/>
      <c r="CF100" s="110"/>
      <c r="CG100" s="110"/>
      <c r="CH100" s="110"/>
      <c r="CI100" s="110"/>
      <c r="CJ100" s="110"/>
      <c r="CK100" s="110"/>
      <c r="CL100" s="110"/>
      <c r="CM100" s="110"/>
      <c r="CN100" s="110"/>
      <c r="CO100" s="110"/>
      <c r="CP100" s="110"/>
      <c r="CQ100" s="110"/>
      <c r="CR100" s="110"/>
      <c r="CS100" s="110"/>
      <c r="CT100" s="110"/>
      <c r="CU100" s="110"/>
      <c r="CV100" s="110"/>
      <c r="CW100" s="110"/>
      <c r="CX100" s="110"/>
      <c r="CY100" s="110"/>
      <c r="CZ100" s="110"/>
      <c r="DA100" s="110"/>
      <c r="DB100" s="110"/>
      <c r="DC100" s="110"/>
      <c r="DD100" s="110"/>
      <c r="DE100" s="110"/>
      <c r="DF100" s="110"/>
      <c r="DG100" s="110"/>
      <c r="DH100" s="110"/>
      <c r="DI100" s="110"/>
      <c r="DJ100" s="110"/>
      <c r="DK100" s="110"/>
      <c r="DL100" s="110"/>
      <c r="DM100" s="110"/>
      <c r="DN100" s="110"/>
      <c r="DO100" s="110"/>
      <c r="DP100" s="110"/>
      <c r="DQ100" s="111"/>
      <c r="DR100" s="110"/>
      <c r="DS100" s="110"/>
      <c r="DT100" s="110"/>
      <c r="DU100" s="110"/>
      <c r="DV100" s="110"/>
      <c r="DW100" s="110"/>
      <c r="DX100" s="110"/>
      <c r="DY100" s="110"/>
      <c r="DZ100" s="110"/>
      <c r="EA100" s="110"/>
      <c r="EB100" s="110"/>
      <c r="EC100" s="110"/>
      <c r="ED100" s="110"/>
      <c r="EE100" s="110"/>
      <c r="EF100" s="110"/>
      <c r="EG100" s="110"/>
      <c r="EH100" s="110"/>
      <c r="EI100" s="110"/>
      <c r="EJ100" s="110"/>
      <c r="EK100" s="110"/>
      <c r="EL100" s="110"/>
      <c r="EM100" s="110"/>
      <c r="EN100" s="110"/>
      <c r="EO100" s="110"/>
      <c r="EP100" s="110"/>
      <c r="EQ100" s="110"/>
      <c r="ER100" s="110"/>
      <c r="ES100" s="110"/>
      <c r="ET100" s="110"/>
      <c r="EU100" s="110"/>
      <c r="EV100" s="110"/>
      <c r="EW100" s="110"/>
      <c r="EX100" s="110"/>
      <c r="EY100" s="110"/>
      <c r="EZ100" s="110"/>
      <c r="FA100" s="110"/>
      <c r="FB100" s="110"/>
      <c r="FC100" s="110"/>
      <c r="FD100" s="110"/>
      <c r="FE100" s="110"/>
      <c r="FF100" s="110"/>
      <c r="FG100" s="110"/>
      <c r="FH100" s="110"/>
      <c r="FI100" s="110"/>
      <c r="FJ100" s="110"/>
      <c r="FK100" s="110"/>
      <c r="FL100" s="110"/>
      <c r="FM100" s="110"/>
      <c r="FN100" s="110"/>
      <c r="FO100" s="110"/>
      <c r="FP100" s="110"/>
      <c r="FQ100" s="110"/>
      <c r="FR100" s="110"/>
      <c r="FS100" s="110"/>
      <c r="FT100" s="110"/>
      <c r="FU100" s="110"/>
    </row>
    <row r="101" spans="1:177" ht="15" customHeight="1">
      <c r="A101" s="56"/>
      <c r="B101" s="56"/>
      <c r="C101" s="183"/>
      <c r="D101" s="105"/>
      <c r="E101" s="105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110"/>
      <c r="AN101" s="110"/>
      <c r="AO101" s="110"/>
      <c r="AP101" s="110"/>
      <c r="AQ101" s="110"/>
      <c r="AR101" s="110"/>
      <c r="AS101" s="110"/>
      <c r="AT101" s="110"/>
      <c r="AU101" s="110"/>
      <c r="AV101" s="110"/>
      <c r="AW101" s="110"/>
      <c r="AX101" s="110"/>
      <c r="AY101" s="110"/>
      <c r="AZ101" s="110"/>
      <c r="BA101" s="110"/>
      <c r="BB101" s="110"/>
      <c r="BC101" s="110"/>
      <c r="BD101" s="110"/>
      <c r="BE101" s="110"/>
      <c r="BF101" s="110"/>
      <c r="BG101" s="110"/>
      <c r="BH101" s="110"/>
      <c r="BI101" s="110"/>
      <c r="BJ101" s="110"/>
      <c r="BK101" s="110"/>
      <c r="BL101" s="110"/>
      <c r="BM101" s="110"/>
      <c r="BN101" s="110"/>
      <c r="BO101" s="110"/>
      <c r="BP101" s="110"/>
      <c r="BQ101" s="110"/>
      <c r="BR101" s="110"/>
      <c r="BS101" s="110"/>
      <c r="BT101" s="110"/>
      <c r="BU101" s="110"/>
      <c r="BV101" s="110"/>
      <c r="BW101" s="110"/>
      <c r="BX101" s="110"/>
      <c r="BY101" s="110"/>
      <c r="BZ101" s="110"/>
      <c r="CA101" s="110"/>
      <c r="CB101" s="110"/>
      <c r="CC101" s="110"/>
      <c r="CD101" s="110"/>
      <c r="CE101" s="110"/>
      <c r="CF101" s="110"/>
      <c r="CG101" s="110"/>
      <c r="CH101" s="110"/>
      <c r="CI101" s="110"/>
      <c r="CJ101" s="110"/>
      <c r="CK101" s="110"/>
      <c r="CL101" s="110"/>
      <c r="CM101" s="110"/>
      <c r="CN101" s="110"/>
      <c r="CO101" s="110"/>
      <c r="CP101" s="110"/>
      <c r="CQ101" s="110"/>
      <c r="CR101" s="110"/>
      <c r="CS101" s="110"/>
      <c r="CT101" s="110"/>
      <c r="CU101" s="110"/>
      <c r="CV101" s="110"/>
      <c r="CW101" s="110"/>
      <c r="CX101" s="110"/>
      <c r="CY101" s="110"/>
      <c r="CZ101" s="110"/>
      <c r="DA101" s="110"/>
      <c r="DB101" s="110"/>
      <c r="DC101" s="110"/>
      <c r="DD101" s="110"/>
      <c r="DE101" s="110"/>
      <c r="DF101" s="110"/>
      <c r="DG101" s="110"/>
      <c r="DH101" s="110"/>
      <c r="DI101" s="110"/>
      <c r="DJ101" s="110"/>
      <c r="DK101" s="110"/>
      <c r="DL101" s="110"/>
      <c r="DM101" s="110"/>
      <c r="DN101" s="110"/>
      <c r="DO101" s="110"/>
      <c r="DP101" s="110"/>
      <c r="DQ101" s="111"/>
      <c r="DR101" s="110"/>
      <c r="DS101" s="110"/>
      <c r="DT101" s="110"/>
      <c r="DU101" s="110"/>
      <c r="DV101" s="110"/>
      <c r="DW101" s="110"/>
      <c r="DX101" s="110"/>
      <c r="DY101" s="110"/>
      <c r="DZ101" s="110"/>
      <c r="EA101" s="110"/>
      <c r="EB101" s="110"/>
      <c r="EC101" s="110"/>
      <c r="ED101" s="110"/>
      <c r="EE101" s="110"/>
      <c r="EF101" s="110"/>
      <c r="EG101" s="110"/>
      <c r="EH101" s="110"/>
      <c r="EI101" s="110"/>
      <c r="EJ101" s="110"/>
      <c r="EK101" s="110"/>
      <c r="EL101" s="110"/>
      <c r="EM101" s="110"/>
      <c r="EN101" s="110"/>
      <c r="EO101" s="110"/>
      <c r="EP101" s="110"/>
      <c r="EQ101" s="110"/>
      <c r="ER101" s="110"/>
      <c r="ES101" s="110"/>
      <c r="ET101" s="110"/>
      <c r="EU101" s="110"/>
      <c r="EV101" s="110"/>
      <c r="EW101" s="110"/>
      <c r="EX101" s="110"/>
      <c r="EY101" s="110"/>
      <c r="EZ101" s="110"/>
      <c r="FA101" s="110"/>
      <c r="FB101" s="110"/>
      <c r="FC101" s="110"/>
      <c r="FD101" s="110"/>
      <c r="FE101" s="110"/>
      <c r="FF101" s="110"/>
      <c r="FG101" s="110"/>
      <c r="FH101" s="110"/>
      <c r="FI101" s="110"/>
      <c r="FJ101" s="110"/>
      <c r="FK101" s="110"/>
      <c r="FL101" s="110"/>
      <c r="FM101" s="110"/>
      <c r="FN101" s="110"/>
      <c r="FO101" s="110"/>
      <c r="FP101" s="110"/>
      <c r="FQ101" s="110"/>
      <c r="FR101" s="110"/>
      <c r="FS101" s="110"/>
      <c r="FT101" s="110"/>
      <c r="FU101" s="110"/>
    </row>
    <row r="102" spans="1:177" ht="15" customHeight="1">
      <c r="A102" s="56"/>
      <c r="B102" s="56"/>
      <c r="C102" s="183"/>
      <c r="D102" s="105"/>
      <c r="E102" s="105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110"/>
      <c r="AN102" s="110"/>
      <c r="AO102" s="110"/>
      <c r="AP102" s="110"/>
      <c r="AQ102" s="110"/>
      <c r="AR102" s="110"/>
      <c r="AS102" s="110"/>
      <c r="AT102" s="110"/>
      <c r="AU102" s="110"/>
      <c r="AV102" s="110"/>
      <c r="AW102" s="110"/>
      <c r="AX102" s="110"/>
      <c r="AY102" s="110"/>
      <c r="AZ102" s="110"/>
      <c r="BA102" s="110"/>
      <c r="BB102" s="110"/>
      <c r="BC102" s="110"/>
      <c r="BD102" s="110"/>
      <c r="BE102" s="110"/>
      <c r="BF102" s="110"/>
      <c r="BG102" s="110"/>
      <c r="BH102" s="110"/>
      <c r="BI102" s="110"/>
      <c r="BJ102" s="110"/>
      <c r="BK102" s="110"/>
      <c r="BL102" s="110"/>
      <c r="BM102" s="110"/>
      <c r="BN102" s="110"/>
      <c r="BO102" s="110"/>
      <c r="BP102" s="110"/>
      <c r="BQ102" s="110"/>
      <c r="BR102" s="110"/>
      <c r="BS102" s="110"/>
      <c r="BT102" s="110"/>
      <c r="BU102" s="110"/>
      <c r="BV102" s="110"/>
      <c r="BW102" s="110"/>
      <c r="BX102" s="110"/>
      <c r="BY102" s="110"/>
      <c r="BZ102" s="110"/>
      <c r="CA102" s="110"/>
      <c r="CB102" s="110"/>
      <c r="CC102" s="110"/>
      <c r="CD102" s="110"/>
      <c r="CE102" s="110"/>
      <c r="CF102" s="110"/>
      <c r="CG102" s="110"/>
      <c r="CH102" s="110"/>
      <c r="CI102" s="110"/>
      <c r="CJ102" s="110"/>
      <c r="CK102" s="110"/>
      <c r="CL102" s="110"/>
      <c r="CM102" s="110"/>
      <c r="CN102" s="110"/>
      <c r="CO102" s="110"/>
      <c r="CP102" s="110"/>
      <c r="CQ102" s="110"/>
      <c r="CR102" s="110"/>
      <c r="CS102" s="110"/>
      <c r="CT102" s="110"/>
      <c r="CU102" s="110"/>
      <c r="CV102" s="110"/>
      <c r="CW102" s="110"/>
      <c r="CX102" s="110"/>
      <c r="CY102" s="110"/>
      <c r="CZ102" s="110"/>
      <c r="DA102" s="110"/>
      <c r="DB102" s="110"/>
      <c r="DC102" s="110"/>
      <c r="DD102" s="110"/>
      <c r="DE102" s="110"/>
      <c r="DF102" s="110"/>
      <c r="DG102" s="110"/>
      <c r="DH102" s="110"/>
      <c r="DI102" s="110"/>
      <c r="DJ102" s="110"/>
      <c r="DK102" s="110"/>
      <c r="DL102" s="110"/>
      <c r="DM102" s="110"/>
      <c r="DN102" s="110"/>
      <c r="DO102" s="110"/>
      <c r="DP102" s="110"/>
      <c r="DQ102" s="111"/>
      <c r="DR102" s="110"/>
      <c r="DS102" s="110"/>
      <c r="DT102" s="110"/>
      <c r="DU102" s="110"/>
      <c r="DV102" s="110"/>
      <c r="DW102" s="110"/>
      <c r="DX102" s="110"/>
      <c r="DY102" s="110"/>
      <c r="DZ102" s="110"/>
      <c r="EA102" s="110"/>
      <c r="EB102" s="110"/>
      <c r="EC102" s="110"/>
      <c r="ED102" s="110"/>
      <c r="EE102" s="110"/>
      <c r="EF102" s="110"/>
      <c r="EG102" s="110"/>
      <c r="EH102" s="110"/>
      <c r="EI102" s="110"/>
      <c r="EJ102" s="110"/>
      <c r="EK102" s="110"/>
      <c r="EL102" s="110"/>
      <c r="EM102" s="110"/>
      <c r="EN102" s="110"/>
      <c r="EO102" s="110"/>
      <c r="EP102" s="110"/>
      <c r="EQ102" s="110"/>
      <c r="ER102" s="110"/>
      <c r="ES102" s="110"/>
      <c r="ET102" s="110"/>
      <c r="EU102" s="110"/>
      <c r="EV102" s="110"/>
      <c r="EW102" s="110"/>
      <c r="EX102" s="110"/>
      <c r="EY102" s="110"/>
      <c r="EZ102" s="110"/>
      <c r="FA102" s="110"/>
      <c r="FB102" s="110"/>
      <c r="FC102" s="110"/>
      <c r="FD102" s="110"/>
      <c r="FE102" s="110"/>
      <c r="FF102" s="110"/>
      <c r="FG102" s="110"/>
      <c r="FH102" s="110"/>
      <c r="FI102" s="110"/>
      <c r="FJ102" s="110"/>
      <c r="FK102" s="110"/>
      <c r="FL102" s="110"/>
      <c r="FM102" s="110"/>
      <c r="FN102" s="110"/>
      <c r="FO102" s="110"/>
      <c r="FP102" s="110"/>
      <c r="FQ102" s="110"/>
      <c r="FR102" s="110"/>
      <c r="FS102" s="110"/>
      <c r="FT102" s="110"/>
      <c r="FU102" s="110"/>
    </row>
    <row r="103" spans="1:177" ht="15" customHeight="1">
      <c r="A103" s="56"/>
      <c r="B103" s="56"/>
      <c r="C103" s="183"/>
      <c r="D103" s="105"/>
      <c r="E103" s="105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110"/>
      <c r="AN103" s="110"/>
      <c r="AO103" s="110"/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  <c r="BH103" s="110"/>
      <c r="BI103" s="110"/>
      <c r="BJ103" s="110"/>
      <c r="BK103" s="110"/>
      <c r="BL103" s="110"/>
      <c r="BM103" s="110"/>
      <c r="BN103" s="110"/>
      <c r="BO103" s="110"/>
      <c r="BP103" s="110"/>
      <c r="BQ103" s="110"/>
      <c r="BR103" s="110"/>
      <c r="BS103" s="110"/>
      <c r="BT103" s="110"/>
      <c r="BU103" s="110"/>
      <c r="BV103" s="110"/>
      <c r="BW103" s="110"/>
      <c r="BX103" s="110"/>
      <c r="BY103" s="110"/>
      <c r="BZ103" s="110"/>
      <c r="CA103" s="110"/>
      <c r="CB103" s="110"/>
      <c r="CC103" s="110"/>
      <c r="CD103" s="110"/>
      <c r="CE103" s="110"/>
      <c r="CF103" s="110"/>
      <c r="CG103" s="110"/>
      <c r="CH103" s="110"/>
      <c r="CI103" s="110"/>
      <c r="CJ103" s="110"/>
      <c r="CK103" s="110"/>
      <c r="CL103" s="110"/>
      <c r="CM103" s="110"/>
      <c r="CN103" s="110"/>
      <c r="CO103" s="110"/>
      <c r="CP103" s="110"/>
      <c r="CQ103" s="110"/>
      <c r="CR103" s="110"/>
      <c r="CS103" s="110"/>
      <c r="CT103" s="110"/>
      <c r="CU103" s="110"/>
      <c r="CV103" s="110"/>
      <c r="CW103" s="110"/>
      <c r="CX103" s="110"/>
      <c r="CY103" s="110"/>
      <c r="CZ103" s="110"/>
      <c r="DA103" s="110"/>
      <c r="DB103" s="110"/>
      <c r="DC103" s="110"/>
      <c r="DD103" s="110"/>
      <c r="DE103" s="110"/>
      <c r="DF103" s="110"/>
      <c r="DG103" s="110"/>
      <c r="DH103" s="110"/>
      <c r="DI103" s="110"/>
      <c r="DJ103" s="110"/>
      <c r="DK103" s="110"/>
      <c r="DL103" s="110"/>
      <c r="DM103" s="110"/>
      <c r="DN103" s="110"/>
      <c r="DO103" s="110"/>
      <c r="DP103" s="110"/>
      <c r="DQ103" s="111"/>
      <c r="DR103" s="110"/>
      <c r="DS103" s="110"/>
      <c r="DT103" s="110"/>
      <c r="DU103" s="110"/>
      <c r="DV103" s="110"/>
      <c r="DW103" s="110"/>
      <c r="DX103" s="110"/>
      <c r="DY103" s="110"/>
      <c r="DZ103" s="110"/>
      <c r="EA103" s="110"/>
      <c r="EB103" s="110"/>
      <c r="EC103" s="110"/>
      <c r="ED103" s="110"/>
      <c r="EE103" s="110"/>
      <c r="EF103" s="110"/>
      <c r="EG103" s="110"/>
      <c r="EH103" s="110"/>
      <c r="EI103" s="110"/>
      <c r="EJ103" s="110"/>
      <c r="EK103" s="110"/>
      <c r="EL103" s="110"/>
      <c r="EM103" s="110"/>
      <c r="EN103" s="110"/>
      <c r="EO103" s="110"/>
      <c r="EP103" s="110"/>
      <c r="EQ103" s="110"/>
      <c r="ER103" s="110"/>
      <c r="ES103" s="110"/>
      <c r="ET103" s="110"/>
      <c r="EU103" s="110"/>
      <c r="EV103" s="110"/>
      <c r="EW103" s="110"/>
      <c r="EX103" s="110"/>
      <c r="EY103" s="110"/>
      <c r="EZ103" s="110"/>
      <c r="FA103" s="110"/>
      <c r="FB103" s="110"/>
      <c r="FC103" s="110"/>
      <c r="FD103" s="110"/>
      <c r="FE103" s="110"/>
      <c r="FF103" s="110"/>
      <c r="FG103" s="110"/>
      <c r="FH103" s="110"/>
      <c r="FI103" s="110"/>
      <c r="FJ103" s="110"/>
      <c r="FK103" s="110"/>
      <c r="FL103" s="110"/>
      <c r="FM103" s="110"/>
      <c r="FN103" s="110"/>
      <c r="FO103" s="110"/>
      <c r="FP103" s="110"/>
      <c r="FQ103" s="110"/>
      <c r="FR103" s="110"/>
      <c r="FS103" s="110"/>
      <c r="FT103" s="110"/>
      <c r="FU103" s="110"/>
    </row>
    <row r="104" spans="1:177" ht="15" customHeight="1">
      <c r="A104" s="56"/>
      <c r="B104" s="56"/>
      <c r="C104" s="183"/>
      <c r="D104" s="105"/>
      <c r="E104" s="105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110"/>
      <c r="AN104" s="110"/>
      <c r="AO104" s="110"/>
      <c r="AP104" s="110"/>
      <c r="AQ104" s="110"/>
      <c r="AR104" s="110"/>
      <c r="AS104" s="110"/>
      <c r="AT104" s="110"/>
      <c r="AU104" s="110"/>
      <c r="AV104" s="110"/>
      <c r="AW104" s="110"/>
      <c r="AX104" s="110"/>
      <c r="AY104" s="110"/>
      <c r="AZ104" s="110"/>
      <c r="BA104" s="110"/>
      <c r="BB104" s="110"/>
      <c r="BC104" s="110"/>
      <c r="BD104" s="110"/>
      <c r="BE104" s="110"/>
      <c r="BF104" s="110"/>
      <c r="BG104" s="110"/>
      <c r="BH104" s="110"/>
      <c r="BI104" s="110"/>
      <c r="BJ104" s="110"/>
      <c r="BK104" s="110"/>
      <c r="BL104" s="110"/>
      <c r="BM104" s="110"/>
      <c r="BN104" s="110"/>
      <c r="BO104" s="110"/>
      <c r="BP104" s="110"/>
      <c r="BQ104" s="110"/>
      <c r="BR104" s="110"/>
      <c r="BS104" s="110"/>
      <c r="BT104" s="110"/>
      <c r="BU104" s="110"/>
      <c r="BV104" s="110"/>
      <c r="BW104" s="110"/>
      <c r="BX104" s="110"/>
      <c r="BY104" s="110"/>
      <c r="BZ104" s="110"/>
      <c r="CA104" s="110"/>
      <c r="CB104" s="110"/>
      <c r="CC104" s="110"/>
      <c r="CD104" s="110"/>
      <c r="CE104" s="110"/>
      <c r="CF104" s="110"/>
      <c r="CG104" s="110"/>
      <c r="CH104" s="110"/>
      <c r="CI104" s="110"/>
      <c r="CJ104" s="110"/>
      <c r="CK104" s="110"/>
      <c r="CL104" s="110"/>
      <c r="CM104" s="110"/>
      <c r="CN104" s="110"/>
      <c r="CO104" s="110"/>
      <c r="CP104" s="110"/>
      <c r="CQ104" s="110"/>
      <c r="CR104" s="110"/>
      <c r="CS104" s="110"/>
      <c r="CT104" s="110"/>
      <c r="CU104" s="110"/>
      <c r="CV104" s="110"/>
      <c r="CW104" s="110"/>
      <c r="CX104" s="110"/>
      <c r="CY104" s="110"/>
      <c r="CZ104" s="110"/>
      <c r="DA104" s="110"/>
      <c r="DB104" s="110"/>
      <c r="DC104" s="110"/>
      <c r="DD104" s="110"/>
      <c r="DE104" s="110"/>
      <c r="DF104" s="110"/>
      <c r="DG104" s="110"/>
      <c r="DH104" s="110"/>
      <c r="DI104" s="110"/>
      <c r="DJ104" s="110"/>
      <c r="DK104" s="110"/>
      <c r="DL104" s="110"/>
      <c r="DM104" s="110"/>
      <c r="DN104" s="110"/>
      <c r="DO104" s="110"/>
      <c r="DP104" s="110"/>
      <c r="DQ104" s="111"/>
      <c r="DR104" s="110"/>
      <c r="DS104" s="110"/>
      <c r="DT104" s="110"/>
      <c r="DU104" s="110"/>
      <c r="DV104" s="110"/>
      <c r="DW104" s="110"/>
      <c r="DX104" s="110"/>
      <c r="DY104" s="110"/>
      <c r="DZ104" s="110"/>
      <c r="EA104" s="110"/>
      <c r="EB104" s="110"/>
      <c r="EC104" s="110"/>
      <c r="ED104" s="110"/>
      <c r="EE104" s="110"/>
      <c r="EF104" s="110"/>
      <c r="EG104" s="110"/>
      <c r="EH104" s="110"/>
      <c r="EI104" s="110"/>
      <c r="EJ104" s="110"/>
      <c r="EK104" s="110"/>
      <c r="EL104" s="110"/>
      <c r="EM104" s="110"/>
      <c r="EN104" s="110"/>
      <c r="EO104" s="110"/>
      <c r="EP104" s="110"/>
      <c r="EQ104" s="110"/>
      <c r="ER104" s="110"/>
      <c r="ES104" s="110"/>
      <c r="ET104" s="110"/>
      <c r="EU104" s="110"/>
      <c r="EV104" s="110"/>
      <c r="EW104" s="110"/>
      <c r="EX104" s="110"/>
      <c r="EY104" s="110"/>
      <c r="EZ104" s="110"/>
      <c r="FA104" s="110"/>
      <c r="FB104" s="110"/>
      <c r="FC104" s="110"/>
      <c r="FD104" s="110"/>
      <c r="FE104" s="110"/>
      <c r="FF104" s="110"/>
      <c r="FG104" s="110"/>
      <c r="FH104" s="110"/>
      <c r="FI104" s="110"/>
      <c r="FJ104" s="110"/>
      <c r="FK104" s="110"/>
      <c r="FL104" s="110"/>
      <c r="FM104" s="110"/>
      <c r="FN104" s="110"/>
      <c r="FO104" s="110"/>
      <c r="FP104" s="110"/>
      <c r="FQ104" s="110"/>
      <c r="FR104" s="110"/>
      <c r="FS104" s="110"/>
      <c r="FT104" s="110"/>
      <c r="FU104" s="110"/>
    </row>
    <row r="105" spans="1:177" ht="15" customHeight="1">
      <c r="A105" s="56"/>
      <c r="B105" s="56"/>
      <c r="C105" s="183"/>
      <c r="D105" s="105"/>
      <c r="E105" s="105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110"/>
      <c r="AN105" s="110"/>
      <c r="AO105" s="110"/>
      <c r="AP105" s="110"/>
      <c r="AQ105" s="110"/>
      <c r="AR105" s="110"/>
      <c r="AS105" s="110"/>
      <c r="AT105" s="110"/>
      <c r="AU105" s="110"/>
      <c r="AV105" s="110"/>
      <c r="AW105" s="110"/>
      <c r="AX105" s="110"/>
      <c r="AY105" s="110"/>
      <c r="AZ105" s="110"/>
      <c r="BA105" s="110"/>
      <c r="BB105" s="110"/>
      <c r="BC105" s="110"/>
      <c r="BD105" s="110"/>
      <c r="BE105" s="110"/>
      <c r="BF105" s="110"/>
      <c r="BG105" s="110"/>
      <c r="BH105" s="110"/>
      <c r="BI105" s="110"/>
      <c r="BJ105" s="110"/>
      <c r="BK105" s="110"/>
      <c r="BL105" s="110"/>
      <c r="BM105" s="110"/>
      <c r="BN105" s="110"/>
      <c r="BO105" s="110"/>
      <c r="BP105" s="110"/>
      <c r="BQ105" s="110"/>
      <c r="BR105" s="110"/>
      <c r="BS105" s="110"/>
      <c r="BT105" s="110"/>
      <c r="BU105" s="110"/>
      <c r="BV105" s="110"/>
      <c r="BW105" s="110"/>
      <c r="BX105" s="110"/>
      <c r="BY105" s="110"/>
      <c r="BZ105" s="110"/>
      <c r="CA105" s="110"/>
      <c r="CB105" s="110"/>
      <c r="CC105" s="110"/>
      <c r="CD105" s="110"/>
      <c r="CE105" s="110"/>
      <c r="CF105" s="110"/>
      <c r="CG105" s="110"/>
      <c r="CH105" s="110"/>
      <c r="CI105" s="110"/>
      <c r="CJ105" s="110"/>
      <c r="CK105" s="110"/>
      <c r="CL105" s="110"/>
      <c r="CM105" s="110"/>
      <c r="CN105" s="110"/>
      <c r="CO105" s="110"/>
      <c r="CP105" s="110"/>
      <c r="CQ105" s="110"/>
      <c r="CR105" s="110"/>
      <c r="CS105" s="110"/>
      <c r="CT105" s="110"/>
      <c r="CU105" s="110"/>
      <c r="CV105" s="110"/>
      <c r="CW105" s="110"/>
      <c r="CX105" s="110"/>
      <c r="CY105" s="110"/>
      <c r="CZ105" s="110"/>
      <c r="DA105" s="110"/>
      <c r="DB105" s="110"/>
      <c r="DC105" s="110"/>
      <c r="DD105" s="110"/>
      <c r="DE105" s="110"/>
      <c r="DF105" s="110"/>
      <c r="DG105" s="110"/>
      <c r="DH105" s="110"/>
      <c r="DI105" s="110"/>
      <c r="DJ105" s="110"/>
      <c r="DK105" s="110"/>
      <c r="DL105" s="110"/>
      <c r="DM105" s="110"/>
      <c r="DN105" s="110"/>
      <c r="DO105" s="110"/>
      <c r="DP105" s="110"/>
      <c r="DQ105" s="111"/>
      <c r="DR105" s="110"/>
      <c r="DS105" s="110"/>
      <c r="DT105" s="110"/>
      <c r="DU105" s="110"/>
      <c r="DV105" s="110"/>
      <c r="DW105" s="110"/>
      <c r="DX105" s="110"/>
      <c r="DY105" s="110"/>
      <c r="DZ105" s="110"/>
      <c r="EA105" s="110"/>
      <c r="EB105" s="110"/>
      <c r="EC105" s="110"/>
      <c r="ED105" s="110"/>
      <c r="EE105" s="110"/>
      <c r="EF105" s="110"/>
      <c r="EG105" s="110"/>
      <c r="EH105" s="110"/>
      <c r="EI105" s="110"/>
      <c r="EJ105" s="110"/>
      <c r="EK105" s="110"/>
      <c r="EL105" s="110"/>
      <c r="EM105" s="110"/>
      <c r="EN105" s="110"/>
      <c r="EO105" s="110"/>
      <c r="EP105" s="110"/>
      <c r="EQ105" s="110"/>
      <c r="ER105" s="110"/>
      <c r="ES105" s="110"/>
      <c r="ET105" s="110"/>
      <c r="EU105" s="110"/>
      <c r="EV105" s="110"/>
      <c r="EW105" s="110"/>
      <c r="EX105" s="110"/>
      <c r="EY105" s="110"/>
      <c r="EZ105" s="110"/>
      <c r="FA105" s="110"/>
      <c r="FB105" s="110"/>
      <c r="FC105" s="110"/>
      <c r="FD105" s="110"/>
      <c r="FE105" s="110"/>
      <c r="FF105" s="110"/>
      <c r="FG105" s="110"/>
      <c r="FH105" s="110"/>
      <c r="FI105" s="110"/>
      <c r="FJ105" s="110"/>
      <c r="FK105" s="110"/>
      <c r="FL105" s="110"/>
      <c r="FM105" s="110"/>
      <c r="FN105" s="110"/>
      <c r="FO105" s="110"/>
      <c r="FP105" s="110"/>
      <c r="FQ105" s="110"/>
      <c r="FR105" s="110"/>
      <c r="FS105" s="110"/>
      <c r="FT105" s="110"/>
      <c r="FU105" s="110"/>
    </row>
    <row r="106" spans="1:177" ht="15" customHeight="1">
      <c r="A106" s="56"/>
      <c r="B106" s="56"/>
      <c r="C106" s="183"/>
      <c r="D106" s="105"/>
      <c r="E106" s="105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110"/>
      <c r="AN106" s="110"/>
      <c r="AO106" s="110"/>
      <c r="AP106" s="110"/>
      <c r="AQ106" s="110"/>
      <c r="AR106" s="110"/>
      <c r="AS106" s="110"/>
      <c r="AT106" s="110"/>
      <c r="AU106" s="110"/>
      <c r="AV106" s="110"/>
      <c r="AW106" s="110"/>
      <c r="AX106" s="110"/>
      <c r="AY106" s="110"/>
      <c r="AZ106" s="110"/>
      <c r="BA106" s="110"/>
      <c r="BB106" s="110"/>
      <c r="BC106" s="110"/>
      <c r="BD106" s="110"/>
      <c r="BE106" s="110"/>
      <c r="BF106" s="110"/>
      <c r="BG106" s="110"/>
      <c r="BH106" s="110"/>
      <c r="BI106" s="110"/>
      <c r="BJ106" s="110"/>
      <c r="BK106" s="110"/>
      <c r="BL106" s="110"/>
      <c r="BM106" s="110"/>
      <c r="BN106" s="110"/>
      <c r="BO106" s="110"/>
      <c r="BP106" s="110"/>
      <c r="BQ106" s="110"/>
      <c r="BR106" s="110"/>
      <c r="BS106" s="110"/>
      <c r="BT106" s="110"/>
      <c r="BU106" s="110"/>
      <c r="BV106" s="110"/>
      <c r="BW106" s="110"/>
      <c r="BX106" s="110"/>
      <c r="BY106" s="110"/>
      <c r="BZ106" s="110"/>
      <c r="CA106" s="110"/>
      <c r="CB106" s="110"/>
      <c r="CC106" s="110"/>
      <c r="CD106" s="110"/>
      <c r="CE106" s="110"/>
      <c r="CF106" s="110"/>
      <c r="CG106" s="110"/>
      <c r="CH106" s="110"/>
      <c r="CI106" s="110"/>
      <c r="CJ106" s="110"/>
      <c r="CK106" s="110"/>
      <c r="CL106" s="110"/>
      <c r="CM106" s="110"/>
      <c r="CN106" s="110"/>
      <c r="CO106" s="110"/>
      <c r="CP106" s="110"/>
      <c r="CQ106" s="110"/>
      <c r="CR106" s="110"/>
      <c r="CS106" s="110"/>
      <c r="CT106" s="110"/>
      <c r="CU106" s="110"/>
      <c r="CV106" s="110"/>
      <c r="CW106" s="110"/>
      <c r="CX106" s="110"/>
      <c r="CY106" s="110"/>
      <c r="CZ106" s="110"/>
      <c r="DA106" s="110"/>
      <c r="DB106" s="110"/>
      <c r="DC106" s="110"/>
      <c r="DD106" s="110"/>
      <c r="DE106" s="110"/>
      <c r="DF106" s="110"/>
      <c r="DG106" s="110"/>
      <c r="DH106" s="110"/>
      <c r="DI106" s="110"/>
      <c r="DJ106" s="110"/>
      <c r="DK106" s="110"/>
      <c r="DL106" s="110"/>
      <c r="DM106" s="110"/>
      <c r="DN106" s="110"/>
      <c r="DO106" s="110"/>
      <c r="DP106" s="110"/>
      <c r="DQ106" s="111"/>
      <c r="DR106" s="110"/>
      <c r="DS106" s="110"/>
      <c r="DT106" s="110"/>
      <c r="DU106" s="110"/>
      <c r="DV106" s="110"/>
      <c r="DW106" s="110"/>
      <c r="DX106" s="110"/>
      <c r="DY106" s="110"/>
      <c r="DZ106" s="110"/>
      <c r="EA106" s="110"/>
      <c r="EB106" s="110"/>
      <c r="EC106" s="110"/>
      <c r="ED106" s="110"/>
      <c r="EE106" s="110"/>
      <c r="EF106" s="110"/>
      <c r="EG106" s="110"/>
      <c r="EH106" s="110"/>
      <c r="EI106" s="110"/>
      <c r="EJ106" s="110"/>
      <c r="EK106" s="110"/>
      <c r="EL106" s="110"/>
      <c r="EM106" s="110"/>
      <c r="EN106" s="110"/>
      <c r="EO106" s="110"/>
      <c r="EP106" s="110"/>
      <c r="EQ106" s="110"/>
      <c r="ER106" s="110"/>
      <c r="ES106" s="110"/>
      <c r="ET106" s="110"/>
      <c r="EU106" s="110"/>
      <c r="EV106" s="110"/>
      <c r="EW106" s="110"/>
      <c r="EX106" s="110"/>
      <c r="EY106" s="110"/>
      <c r="EZ106" s="110"/>
      <c r="FA106" s="110"/>
      <c r="FB106" s="110"/>
      <c r="FC106" s="110"/>
      <c r="FD106" s="110"/>
      <c r="FE106" s="110"/>
      <c r="FF106" s="110"/>
      <c r="FG106" s="110"/>
      <c r="FH106" s="110"/>
      <c r="FI106" s="110"/>
      <c r="FJ106" s="110"/>
      <c r="FK106" s="110"/>
      <c r="FL106" s="110"/>
      <c r="FM106" s="110"/>
      <c r="FN106" s="110"/>
      <c r="FO106" s="110"/>
      <c r="FP106" s="110"/>
      <c r="FQ106" s="110"/>
      <c r="FR106" s="110"/>
      <c r="FS106" s="110"/>
      <c r="FT106" s="110"/>
      <c r="FU106" s="110"/>
    </row>
    <row r="107" spans="1:177" ht="15" customHeight="1">
      <c r="A107" s="56"/>
      <c r="B107" s="56"/>
      <c r="C107" s="183"/>
      <c r="D107" s="105"/>
      <c r="E107" s="105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110"/>
      <c r="AN107" s="110"/>
      <c r="AO107" s="110"/>
      <c r="AP107" s="110"/>
      <c r="AQ107" s="110"/>
      <c r="AR107" s="110"/>
      <c r="AS107" s="110"/>
      <c r="AT107" s="110"/>
      <c r="AU107" s="110"/>
      <c r="AV107" s="110"/>
      <c r="AW107" s="110"/>
      <c r="AX107" s="110"/>
      <c r="AY107" s="110"/>
      <c r="AZ107" s="110"/>
      <c r="BA107" s="110"/>
      <c r="BB107" s="110"/>
      <c r="BC107" s="110"/>
      <c r="BD107" s="110"/>
      <c r="BE107" s="110"/>
      <c r="BF107" s="110"/>
      <c r="BG107" s="110"/>
      <c r="BH107" s="110"/>
      <c r="BI107" s="110"/>
      <c r="BJ107" s="110"/>
      <c r="BK107" s="110"/>
      <c r="BL107" s="110"/>
      <c r="BM107" s="110"/>
      <c r="BN107" s="110"/>
      <c r="BO107" s="110"/>
      <c r="BP107" s="110"/>
      <c r="BQ107" s="110"/>
      <c r="BR107" s="110"/>
      <c r="BS107" s="110"/>
      <c r="BT107" s="110"/>
      <c r="BU107" s="110"/>
      <c r="BV107" s="110"/>
      <c r="BW107" s="110"/>
      <c r="BX107" s="110"/>
      <c r="BY107" s="110"/>
      <c r="BZ107" s="110"/>
      <c r="CA107" s="110"/>
      <c r="CB107" s="110"/>
      <c r="CC107" s="110"/>
      <c r="CD107" s="110"/>
      <c r="CE107" s="110"/>
      <c r="CF107" s="110"/>
      <c r="CG107" s="110"/>
      <c r="CH107" s="110"/>
      <c r="CI107" s="110"/>
      <c r="CJ107" s="110"/>
      <c r="CK107" s="110"/>
      <c r="CL107" s="110"/>
      <c r="CM107" s="110"/>
      <c r="CN107" s="110"/>
      <c r="CO107" s="110"/>
      <c r="CP107" s="110"/>
      <c r="CQ107" s="110"/>
      <c r="CR107" s="110"/>
      <c r="CS107" s="110"/>
      <c r="CT107" s="110"/>
      <c r="CU107" s="110"/>
      <c r="CV107" s="110"/>
      <c r="CW107" s="110"/>
      <c r="CX107" s="110"/>
      <c r="CY107" s="110"/>
      <c r="CZ107" s="110"/>
      <c r="DA107" s="110"/>
      <c r="DB107" s="110"/>
      <c r="DC107" s="110"/>
      <c r="DD107" s="110"/>
      <c r="DE107" s="110"/>
      <c r="DF107" s="110"/>
      <c r="DG107" s="110"/>
      <c r="DH107" s="110"/>
      <c r="DI107" s="110"/>
      <c r="DJ107" s="110"/>
      <c r="DK107" s="110"/>
      <c r="DL107" s="110"/>
      <c r="DM107" s="110"/>
      <c r="DN107" s="110"/>
      <c r="DO107" s="110"/>
      <c r="DP107" s="110"/>
      <c r="DQ107" s="111"/>
      <c r="DR107" s="110"/>
      <c r="DS107" s="110"/>
      <c r="DT107" s="110"/>
      <c r="DU107" s="110"/>
      <c r="DV107" s="110"/>
      <c r="DW107" s="110"/>
      <c r="DX107" s="110"/>
      <c r="DY107" s="110"/>
      <c r="DZ107" s="110"/>
      <c r="EA107" s="110"/>
      <c r="EB107" s="110"/>
      <c r="EC107" s="110"/>
      <c r="ED107" s="110"/>
      <c r="EE107" s="110"/>
      <c r="EF107" s="110"/>
      <c r="EG107" s="110"/>
      <c r="EH107" s="110"/>
      <c r="EI107" s="110"/>
      <c r="EJ107" s="110"/>
      <c r="EK107" s="110"/>
      <c r="EL107" s="110"/>
      <c r="EM107" s="110"/>
      <c r="EN107" s="110"/>
      <c r="EO107" s="110"/>
      <c r="EP107" s="110"/>
      <c r="EQ107" s="110"/>
      <c r="ER107" s="110"/>
      <c r="ES107" s="110"/>
      <c r="ET107" s="110"/>
      <c r="EU107" s="110"/>
      <c r="EV107" s="110"/>
      <c r="EW107" s="110"/>
      <c r="EX107" s="110"/>
      <c r="EY107" s="110"/>
      <c r="EZ107" s="110"/>
      <c r="FA107" s="110"/>
      <c r="FB107" s="110"/>
      <c r="FC107" s="110"/>
      <c r="FD107" s="110"/>
      <c r="FE107" s="110"/>
      <c r="FF107" s="110"/>
      <c r="FG107" s="110"/>
      <c r="FH107" s="110"/>
      <c r="FI107" s="110"/>
      <c r="FJ107" s="110"/>
      <c r="FK107" s="110"/>
      <c r="FL107" s="110"/>
      <c r="FM107" s="110"/>
      <c r="FN107" s="110"/>
      <c r="FO107" s="110"/>
      <c r="FP107" s="110"/>
      <c r="FQ107" s="110"/>
      <c r="FR107" s="110"/>
      <c r="FS107" s="110"/>
      <c r="FT107" s="110"/>
      <c r="FU107" s="110"/>
    </row>
    <row r="108" spans="1:177" ht="15" customHeight="1">
      <c r="A108" s="56"/>
      <c r="B108" s="56"/>
      <c r="C108" s="183"/>
      <c r="D108" s="105"/>
      <c r="E108" s="105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110"/>
      <c r="AN108" s="110"/>
      <c r="AO108" s="110"/>
      <c r="AP108" s="110"/>
      <c r="AQ108" s="110"/>
      <c r="AR108" s="110"/>
      <c r="AS108" s="110"/>
      <c r="AT108" s="110"/>
      <c r="AU108" s="110"/>
      <c r="AV108" s="110"/>
      <c r="AW108" s="110"/>
      <c r="AX108" s="110"/>
      <c r="AY108" s="110"/>
      <c r="AZ108" s="110"/>
      <c r="BA108" s="110"/>
      <c r="BB108" s="110"/>
      <c r="BC108" s="110"/>
      <c r="BD108" s="110"/>
      <c r="BE108" s="110"/>
      <c r="BF108" s="110"/>
      <c r="BG108" s="110"/>
      <c r="BH108" s="110"/>
      <c r="BI108" s="110"/>
      <c r="BJ108" s="110"/>
      <c r="BK108" s="110"/>
      <c r="BL108" s="110"/>
      <c r="BM108" s="110"/>
      <c r="BN108" s="110"/>
      <c r="BO108" s="110"/>
      <c r="BP108" s="110"/>
      <c r="BQ108" s="110"/>
      <c r="BR108" s="110"/>
      <c r="BS108" s="110"/>
      <c r="BT108" s="110"/>
      <c r="BU108" s="110"/>
      <c r="BV108" s="110"/>
      <c r="BW108" s="110"/>
      <c r="BX108" s="110"/>
      <c r="BY108" s="110"/>
      <c r="BZ108" s="110"/>
      <c r="CA108" s="110"/>
      <c r="CB108" s="110"/>
      <c r="CC108" s="110"/>
      <c r="CD108" s="110"/>
      <c r="CE108" s="110"/>
      <c r="CF108" s="110"/>
      <c r="CG108" s="110"/>
      <c r="CH108" s="110"/>
      <c r="CI108" s="110"/>
      <c r="CJ108" s="110"/>
      <c r="CK108" s="110"/>
      <c r="CL108" s="110"/>
      <c r="CM108" s="110"/>
      <c r="CN108" s="110"/>
      <c r="CO108" s="110"/>
      <c r="CP108" s="110"/>
      <c r="CQ108" s="110"/>
      <c r="CR108" s="110"/>
      <c r="CS108" s="110"/>
      <c r="CT108" s="110"/>
      <c r="CU108" s="110"/>
      <c r="CV108" s="110"/>
      <c r="CW108" s="110"/>
      <c r="CX108" s="110"/>
      <c r="CY108" s="110"/>
      <c r="CZ108" s="110"/>
      <c r="DA108" s="110"/>
      <c r="DB108" s="110"/>
      <c r="DC108" s="110"/>
      <c r="DD108" s="110"/>
      <c r="DE108" s="110"/>
      <c r="DF108" s="110"/>
      <c r="DG108" s="110"/>
      <c r="DH108" s="110"/>
      <c r="DI108" s="110"/>
      <c r="DJ108" s="110"/>
      <c r="DK108" s="110"/>
      <c r="DL108" s="110"/>
      <c r="DM108" s="110"/>
      <c r="DN108" s="110"/>
      <c r="DO108" s="110"/>
      <c r="DP108" s="110"/>
      <c r="DQ108" s="111"/>
      <c r="DR108" s="110"/>
      <c r="DS108" s="110"/>
      <c r="DT108" s="110"/>
      <c r="DU108" s="110"/>
      <c r="DV108" s="110"/>
      <c r="DW108" s="110"/>
      <c r="DX108" s="110"/>
      <c r="DY108" s="110"/>
      <c r="DZ108" s="110"/>
      <c r="EA108" s="110"/>
      <c r="EB108" s="110"/>
      <c r="EC108" s="110"/>
      <c r="ED108" s="110"/>
      <c r="EE108" s="110"/>
      <c r="EF108" s="110"/>
      <c r="EG108" s="110"/>
      <c r="EH108" s="110"/>
      <c r="EI108" s="110"/>
      <c r="EJ108" s="110"/>
      <c r="EK108" s="110"/>
      <c r="EL108" s="110"/>
      <c r="EM108" s="110"/>
      <c r="EN108" s="110"/>
      <c r="EO108" s="110"/>
      <c r="EP108" s="110"/>
      <c r="EQ108" s="110"/>
      <c r="ER108" s="110"/>
      <c r="ES108" s="110"/>
      <c r="ET108" s="110"/>
      <c r="EU108" s="110"/>
      <c r="EV108" s="110"/>
      <c r="EW108" s="110"/>
      <c r="EX108" s="110"/>
      <c r="EY108" s="110"/>
      <c r="EZ108" s="110"/>
      <c r="FA108" s="110"/>
      <c r="FB108" s="110"/>
      <c r="FC108" s="110"/>
      <c r="FD108" s="110"/>
      <c r="FE108" s="110"/>
      <c r="FF108" s="110"/>
      <c r="FG108" s="110"/>
      <c r="FH108" s="110"/>
      <c r="FI108" s="110"/>
      <c r="FJ108" s="110"/>
      <c r="FK108" s="110"/>
      <c r="FL108" s="110"/>
      <c r="FM108" s="110"/>
      <c r="FN108" s="110"/>
      <c r="FO108" s="110"/>
      <c r="FP108" s="110"/>
      <c r="FQ108" s="110"/>
      <c r="FR108" s="110"/>
      <c r="FS108" s="110"/>
      <c r="FT108" s="110"/>
      <c r="FU108" s="110"/>
    </row>
    <row r="109" spans="1:177" ht="15" customHeight="1">
      <c r="A109" s="56"/>
      <c r="B109" s="56"/>
      <c r="C109" s="183"/>
      <c r="D109" s="105"/>
      <c r="E109" s="105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110"/>
      <c r="AN109" s="110"/>
      <c r="AO109" s="110"/>
      <c r="AP109" s="110"/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  <c r="BI109" s="110"/>
      <c r="BJ109" s="110"/>
      <c r="BK109" s="110"/>
      <c r="BL109" s="110"/>
      <c r="BM109" s="110"/>
      <c r="BN109" s="110"/>
      <c r="BO109" s="110"/>
      <c r="BP109" s="110"/>
      <c r="BQ109" s="110"/>
      <c r="BR109" s="110"/>
      <c r="BS109" s="110"/>
      <c r="BT109" s="110"/>
      <c r="BU109" s="110"/>
      <c r="BV109" s="110"/>
      <c r="BW109" s="110"/>
      <c r="BX109" s="110"/>
      <c r="BY109" s="110"/>
      <c r="BZ109" s="110"/>
      <c r="CA109" s="110"/>
      <c r="CB109" s="110"/>
      <c r="CC109" s="110"/>
      <c r="CD109" s="110"/>
      <c r="CE109" s="110"/>
      <c r="CF109" s="110"/>
      <c r="CG109" s="110"/>
      <c r="CH109" s="110"/>
      <c r="CI109" s="110"/>
      <c r="CJ109" s="110"/>
      <c r="CK109" s="110"/>
      <c r="CL109" s="110"/>
      <c r="CM109" s="110"/>
      <c r="CN109" s="110"/>
      <c r="CO109" s="110"/>
      <c r="CP109" s="110"/>
      <c r="CQ109" s="110"/>
      <c r="CR109" s="110"/>
      <c r="CS109" s="110"/>
      <c r="CT109" s="110"/>
      <c r="CU109" s="110"/>
      <c r="CV109" s="110"/>
      <c r="CW109" s="110"/>
      <c r="CX109" s="110"/>
      <c r="CY109" s="110"/>
      <c r="CZ109" s="110"/>
      <c r="DA109" s="110"/>
      <c r="DB109" s="110"/>
      <c r="DC109" s="110"/>
      <c r="DD109" s="110"/>
      <c r="DE109" s="110"/>
      <c r="DF109" s="110"/>
      <c r="DG109" s="110"/>
      <c r="DH109" s="110"/>
      <c r="DI109" s="110"/>
      <c r="DJ109" s="110"/>
      <c r="DK109" s="110"/>
      <c r="DL109" s="110"/>
      <c r="DM109" s="110"/>
      <c r="DN109" s="110"/>
      <c r="DO109" s="110"/>
      <c r="DP109" s="110"/>
      <c r="DQ109" s="111"/>
      <c r="DR109" s="110"/>
      <c r="DS109" s="110"/>
      <c r="DT109" s="110"/>
      <c r="DU109" s="110"/>
      <c r="DV109" s="110"/>
      <c r="DW109" s="110"/>
      <c r="DX109" s="110"/>
      <c r="DY109" s="110"/>
      <c r="DZ109" s="110"/>
      <c r="EA109" s="110"/>
      <c r="EB109" s="110"/>
      <c r="EC109" s="110"/>
      <c r="ED109" s="110"/>
      <c r="EE109" s="110"/>
      <c r="EF109" s="110"/>
      <c r="EG109" s="110"/>
      <c r="EH109" s="110"/>
      <c r="EI109" s="110"/>
      <c r="EJ109" s="110"/>
      <c r="EK109" s="110"/>
      <c r="EL109" s="110"/>
      <c r="EM109" s="110"/>
      <c r="EN109" s="110"/>
      <c r="EO109" s="110"/>
      <c r="EP109" s="110"/>
      <c r="EQ109" s="110"/>
      <c r="ER109" s="110"/>
      <c r="ES109" s="110"/>
      <c r="ET109" s="110"/>
      <c r="EU109" s="110"/>
      <c r="EV109" s="110"/>
      <c r="EW109" s="110"/>
      <c r="EX109" s="110"/>
      <c r="EY109" s="110"/>
      <c r="EZ109" s="110"/>
      <c r="FA109" s="110"/>
      <c r="FB109" s="110"/>
      <c r="FC109" s="110"/>
      <c r="FD109" s="110"/>
      <c r="FE109" s="110"/>
      <c r="FF109" s="110"/>
      <c r="FG109" s="110"/>
      <c r="FH109" s="110"/>
      <c r="FI109" s="110"/>
      <c r="FJ109" s="110"/>
      <c r="FK109" s="110"/>
      <c r="FL109" s="110"/>
      <c r="FM109" s="110"/>
      <c r="FN109" s="110"/>
      <c r="FO109" s="110"/>
      <c r="FP109" s="110"/>
      <c r="FQ109" s="110"/>
      <c r="FR109" s="110"/>
      <c r="FS109" s="110"/>
      <c r="FT109" s="110"/>
      <c r="FU109" s="110"/>
    </row>
    <row r="110" spans="1:177" ht="15" customHeight="1">
      <c r="A110" s="56"/>
      <c r="B110" s="56"/>
      <c r="C110" s="183"/>
      <c r="D110" s="105"/>
      <c r="E110" s="105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110"/>
      <c r="AN110" s="110"/>
      <c r="AO110" s="110"/>
      <c r="AP110" s="110"/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110"/>
      <c r="BH110" s="110"/>
      <c r="BI110" s="110"/>
      <c r="BJ110" s="110"/>
      <c r="BK110" s="110"/>
      <c r="BL110" s="110"/>
      <c r="BM110" s="110"/>
      <c r="BN110" s="110"/>
      <c r="BO110" s="110"/>
      <c r="BP110" s="110"/>
      <c r="BQ110" s="110"/>
      <c r="BR110" s="110"/>
      <c r="BS110" s="110"/>
      <c r="BT110" s="110"/>
      <c r="BU110" s="110"/>
      <c r="BV110" s="110"/>
      <c r="BW110" s="110"/>
      <c r="BX110" s="110"/>
      <c r="BY110" s="110"/>
      <c r="BZ110" s="110"/>
      <c r="CA110" s="110"/>
      <c r="CB110" s="110"/>
      <c r="CC110" s="110"/>
      <c r="CD110" s="110"/>
      <c r="CE110" s="110"/>
      <c r="CF110" s="110"/>
      <c r="CG110" s="110"/>
      <c r="CH110" s="110"/>
      <c r="CI110" s="110"/>
      <c r="CJ110" s="110"/>
      <c r="CK110" s="110"/>
      <c r="CL110" s="110"/>
      <c r="CM110" s="110"/>
      <c r="CN110" s="110"/>
      <c r="CO110" s="110"/>
      <c r="CP110" s="110"/>
      <c r="CQ110" s="110"/>
      <c r="CR110" s="110"/>
      <c r="CS110" s="110"/>
      <c r="CT110" s="110"/>
      <c r="CU110" s="110"/>
      <c r="CV110" s="110"/>
      <c r="CW110" s="110"/>
      <c r="CX110" s="110"/>
      <c r="CY110" s="110"/>
      <c r="CZ110" s="110"/>
      <c r="DA110" s="110"/>
      <c r="DB110" s="110"/>
      <c r="DC110" s="110"/>
      <c r="DD110" s="110"/>
      <c r="DE110" s="110"/>
      <c r="DF110" s="110"/>
      <c r="DG110" s="110"/>
      <c r="DH110" s="110"/>
      <c r="DI110" s="110"/>
      <c r="DJ110" s="110"/>
      <c r="DK110" s="110"/>
      <c r="DL110" s="110"/>
      <c r="DM110" s="110"/>
      <c r="DN110" s="110"/>
      <c r="DO110" s="110"/>
      <c r="DP110" s="110"/>
      <c r="DQ110" s="111"/>
      <c r="DR110" s="110"/>
      <c r="DS110" s="110"/>
      <c r="DT110" s="110"/>
      <c r="DU110" s="110"/>
      <c r="DV110" s="110"/>
      <c r="DW110" s="110"/>
      <c r="DX110" s="110"/>
      <c r="DY110" s="110"/>
      <c r="DZ110" s="110"/>
      <c r="EA110" s="110"/>
      <c r="EB110" s="110"/>
      <c r="EC110" s="110"/>
      <c r="ED110" s="110"/>
      <c r="EE110" s="110"/>
      <c r="EF110" s="110"/>
      <c r="EG110" s="110"/>
      <c r="EH110" s="110"/>
      <c r="EI110" s="110"/>
      <c r="EJ110" s="110"/>
      <c r="EK110" s="110"/>
      <c r="EL110" s="110"/>
      <c r="EM110" s="110"/>
      <c r="EN110" s="110"/>
      <c r="EO110" s="110"/>
      <c r="EP110" s="110"/>
      <c r="EQ110" s="110"/>
      <c r="ER110" s="110"/>
      <c r="ES110" s="110"/>
      <c r="ET110" s="110"/>
      <c r="EU110" s="110"/>
      <c r="EV110" s="110"/>
      <c r="EW110" s="110"/>
      <c r="EX110" s="110"/>
      <c r="EY110" s="110"/>
      <c r="EZ110" s="110"/>
      <c r="FA110" s="110"/>
      <c r="FB110" s="110"/>
      <c r="FC110" s="110"/>
      <c r="FD110" s="110"/>
      <c r="FE110" s="110"/>
      <c r="FF110" s="110"/>
      <c r="FG110" s="110"/>
      <c r="FH110" s="110"/>
      <c r="FI110" s="110"/>
      <c r="FJ110" s="110"/>
      <c r="FK110" s="110"/>
      <c r="FL110" s="110"/>
      <c r="FM110" s="110"/>
      <c r="FN110" s="110"/>
      <c r="FO110" s="110"/>
      <c r="FP110" s="110"/>
      <c r="FQ110" s="110"/>
      <c r="FR110" s="110"/>
      <c r="FS110" s="110"/>
      <c r="FT110" s="110"/>
      <c r="FU110" s="110"/>
    </row>
    <row r="111" spans="1:177" ht="15" customHeight="1">
      <c r="A111" s="56"/>
      <c r="B111" s="56"/>
      <c r="C111" s="183"/>
      <c r="D111" s="105"/>
      <c r="E111" s="105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110"/>
      <c r="AN111" s="110"/>
      <c r="AO111" s="110"/>
      <c r="AP111" s="110"/>
      <c r="AQ111" s="110"/>
      <c r="AR111" s="110"/>
      <c r="AS111" s="110"/>
      <c r="AT111" s="110"/>
      <c r="AU111" s="110"/>
      <c r="AV111" s="110"/>
      <c r="AW111" s="110"/>
      <c r="AX111" s="110"/>
      <c r="AY111" s="110"/>
      <c r="AZ111" s="110"/>
      <c r="BA111" s="110"/>
      <c r="BB111" s="110"/>
      <c r="BC111" s="110"/>
      <c r="BD111" s="110"/>
      <c r="BE111" s="110"/>
      <c r="BF111" s="110"/>
      <c r="BG111" s="110"/>
      <c r="BH111" s="110"/>
      <c r="BI111" s="110"/>
      <c r="BJ111" s="110"/>
      <c r="BK111" s="110"/>
      <c r="BL111" s="110"/>
      <c r="BM111" s="110"/>
      <c r="BN111" s="110"/>
      <c r="BO111" s="110"/>
      <c r="BP111" s="110"/>
      <c r="BQ111" s="110"/>
      <c r="BR111" s="110"/>
      <c r="BS111" s="110"/>
      <c r="BT111" s="110"/>
      <c r="BU111" s="110"/>
      <c r="BV111" s="110"/>
      <c r="BW111" s="110"/>
      <c r="BX111" s="110"/>
      <c r="BY111" s="110"/>
      <c r="BZ111" s="110"/>
      <c r="CA111" s="110"/>
      <c r="CB111" s="110"/>
      <c r="CC111" s="110"/>
      <c r="CD111" s="110"/>
      <c r="CE111" s="110"/>
      <c r="CF111" s="110"/>
      <c r="CG111" s="110"/>
      <c r="CH111" s="110"/>
      <c r="CI111" s="110"/>
      <c r="CJ111" s="110"/>
      <c r="CK111" s="110"/>
      <c r="CL111" s="110"/>
      <c r="CM111" s="110"/>
      <c r="CN111" s="110"/>
      <c r="CO111" s="110"/>
      <c r="CP111" s="110"/>
      <c r="CQ111" s="110"/>
      <c r="CR111" s="110"/>
      <c r="CS111" s="110"/>
      <c r="CT111" s="110"/>
      <c r="CU111" s="110"/>
      <c r="CV111" s="110"/>
      <c r="CW111" s="110"/>
      <c r="CX111" s="110"/>
      <c r="CY111" s="110"/>
      <c r="CZ111" s="110"/>
      <c r="DA111" s="110"/>
      <c r="DB111" s="110"/>
      <c r="DC111" s="110"/>
      <c r="DD111" s="110"/>
      <c r="DE111" s="110"/>
      <c r="DF111" s="110"/>
      <c r="DG111" s="110"/>
      <c r="DH111" s="110"/>
      <c r="DI111" s="110"/>
      <c r="DJ111" s="110"/>
      <c r="DK111" s="110"/>
      <c r="DL111" s="110"/>
      <c r="DM111" s="110"/>
      <c r="DN111" s="110"/>
      <c r="DO111" s="110"/>
      <c r="DP111" s="110"/>
      <c r="DQ111" s="111"/>
      <c r="DR111" s="110"/>
      <c r="DS111" s="110"/>
      <c r="DT111" s="110"/>
      <c r="DU111" s="110"/>
      <c r="DV111" s="110"/>
      <c r="DW111" s="110"/>
      <c r="DX111" s="110"/>
      <c r="DY111" s="110"/>
      <c r="DZ111" s="110"/>
      <c r="EA111" s="110"/>
      <c r="EB111" s="110"/>
      <c r="EC111" s="110"/>
      <c r="ED111" s="110"/>
      <c r="EE111" s="110"/>
      <c r="EF111" s="110"/>
      <c r="EG111" s="110"/>
      <c r="EH111" s="110"/>
      <c r="EI111" s="110"/>
      <c r="EJ111" s="110"/>
      <c r="EK111" s="110"/>
      <c r="EL111" s="110"/>
      <c r="EM111" s="110"/>
      <c r="EN111" s="110"/>
      <c r="EO111" s="110"/>
      <c r="EP111" s="110"/>
      <c r="EQ111" s="110"/>
      <c r="ER111" s="110"/>
      <c r="ES111" s="110"/>
      <c r="ET111" s="110"/>
      <c r="EU111" s="110"/>
      <c r="EV111" s="110"/>
      <c r="EW111" s="110"/>
      <c r="EX111" s="110"/>
      <c r="EY111" s="110"/>
      <c r="EZ111" s="110"/>
      <c r="FA111" s="110"/>
      <c r="FB111" s="110"/>
      <c r="FC111" s="110"/>
      <c r="FD111" s="110"/>
      <c r="FE111" s="110"/>
      <c r="FF111" s="110"/>
      <c r="FG111" s="110"/>
      <c r="FH111" s="110"/>
      <c r="FI111" s="110"/>
      <c r="FJ111" s="110"/>
      <c r="FK111" s="110"/>
      <c r="FL111" s="110"/>
      <c r="FM111" s="110"/>
      <c r="FN111" s="110"/>
      <c r="FO111" s="110"/>
      <c r="FP111" s="110"/>
      <c r="FQ111" s="110"/>
      <c r="FR111" s="110"/>
      <c r="FS111" s="110"/>
      <c r="FT111" s="110"/>
      <c r="FU111" s="110"/>
    </row>
    <row r="112" spans="1:177" ht="15" customHeight="1">
      <c r="A112" s="56"/>
      <c r="B112" s="56"/>
      <c r="C112" s="183"/>
      <c r="D112" s="105"/>
      <c r="E112" s="105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110"/>
      <c r="AN112" s="110"/>
      <c r="AO112" s="110"/>
      <c r="AP112" s="110"/>
      <c r="AQ112" s="110"/>
      <c r="AR112" s="110"/>
      <c r="AS112" s="110"/>
      <c r="AT112" s="110"/>
      <c r="AU112" s="110"/>
      <c r="AV112" s="110"/>
      <c r="AW112" s="110"/>
      <c r="AX112" s="110"/>
      <c r="AY112" s="110"/>
      <c r="AZ112" s="110"/>
      <c r="BA112" s="110"/>
      <c r="BB112" s="110"/>
      <c r="BC112" s="110"/>
      <c r="BD112" s="110"/>
      <c r="BE112" s="110"/>
      <c r="BF112" s="110"/>
      <c r="BG112" s="110"/>
      <c r="BH112" s="110"/>
      <c r="BI112" s="110"/>
      <c r="BJ112" s="110"/>
      <c r="BK112" s="110"/>
      <c r="BL112" s="110"/>
      <c r="BM112" s="110"/>
      <c r="BN112" s="110"/>
      <c r="BO112" s="110"/>
      <c r="BP112" s="110"/>
      <c r="BQ112" s="110"/>
      <c r="BR112" s="110"/>
      <c r="BS112" s="110"/>
      <c r="BT112" s="110"/>
      <c r="BU112" s="110"/>
      <c r="BV112" s="110"/>
      <c r="BW112" s="110"/>
      <c r="BX112" s="110"/>
      <c r="BY112" s="110"/>
      <c r="BZ112" s="110"/>
      <c r="CA112" s="110"/>
      <c r="CB112" s="110"/>
      <c r="CC112" s="110"/>
      <c r="CD112" s="110"/>
      <c r="CE112" s="110"/>
      <c r="CF112" s="110"/>
      <c r="CG112" s="110"/>
      <c r="CH112" s="110"/>
      <c r="CI112" s="110"/>
      <c r="CJ112" s="110"/>
      <c r="CK112" s="110"/>
      <c r="CL112" s="110"/>
      <c r="CM112" s="110"/>
      <c r="CN112" s="110"/>
      <c r="CO112" s="110"/>
      <c r="CP112" s="110"/>
      <c r="CQ112" s="110"/>
      <c r="CR112" s="110"/>
      <c r="CS112" s="110"/>
      <c r="CT112" s="110"/>
      <c r="CU112" s="110"/>
      <c r="CV112" s="110"/>
      <c r="CW112" s="110"/>
      <c r="CX112" s="110"/>
      <c r="CY112" s="110"/>
      <c r="CZ112" s="110"/>
      <c r="DA112" s="110"/>
      <c r="DB112" s="110"/>
      <c r="DC112" s="110"/>
      <c r="DD112" s="110"/>
      <c r="DE112" s="110"/>
      <c r="DF112" s="110"/>
      <c r="DG112" s="110"/>
      <c r="DH112" s="110"/>
      <c r="DI112" s="110"/>
      <c r="DJ112" s="110"/>
      <c r="DK112" s="110"/>
      <c r="DL112" s="110"/>
      <c r="DM112" s="110"/>
      <c r="DN112" s="110"/>
      <c r="DO112" s="110"/>
      <c r="DP112" s="110"/>
      <c r="DQ112" s="111"/>
      <c r="DR112" s="110"/>
      <c r="DS112" s="110"/>
      <c r="DT112" s="110"/>
      <c r="DU112" s="110"/>
      <c r="DV112" s="110"/>
      <c r="DW112" s="110"/>
      <c r="DX112" s="110"/>
      <c r="DY112" s="110"/>
      <c r="DZ112" s="110"/>
      <c r="EA112" s="110"/>
      <c r="EB112" s="110"/>
      <c r="EC112" s="110"/>
      <c r="ED112" s="110"/>
      <c r="EE112" s="110"/>
      <c r="EF112" s="110"/>
      <c r="EG112" s="110"/>
      <c r="EH112" s="110"/>
      <c r="EI112" s="110"/>
      <c r="EJ112" s="110"/>
      <c r="EK112" s="110"/>
      <c r="EL112" s="110"/>
      <c r="EM112" s="110"/>
      <c r="EN112" s="110"/>
      <c r="EO112" s="110"/>
      <c r="EP112" s="110"/>
      <c r="EQ112" s="110"/>
      <c r="ER112" s="110"/>
      <c r="ES112" s="110"/>
      <c r="ET112" s="110"/>
      <c r="EU112" s="110"/>
      <c r="EV112" s="110"/>
      <c r="EW112" s="110"/>
      <c r="EX112" s="110"/>
      <c r="EY112" s="110"/>
      <c r="EZ112" s="110"/>
      <c r="FA112" s="110"/>
      <c r="FB112" s="110"/>
      <c r="FC112" s="110"/>
      <c r="FD112" s="110"/>
      <c r="FE112" s="110"/>
      <c r="FF112" s="110"/>
      <c r="FG112" s="110"/>
      <c r="FH112" s="110"/>
      <c r="FI112" s="110"/>
      <c r="FJ112" s="110"/>
      <c r="FK112" s="110"/>
      <c r="FL112" s="110"/>
      <c r="FM112" s="110"/>
      <c r="FN112" s="110"/>
      <c r="FO112" s="110"/>
      <c r="FP112" s="110"/>
      <c r="FQ112" s="110"/>
      <c r="FR112" s="110"/>
      <c r="FS112" s="110"/>
      <c r="FT112" s="110"/>
      <c r="FU112" s="110"/>
    </row>
    <row r="113" spans="1:177" ht="15" customHeight="1">
      <c r="A113" s="56"/>
      <c r="B113" s="56"/>
      <c r="C113" s="183"/>
      <c r="D113" s="105"/>
      <c r="E113" s="105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110"/>
      <c r="AN113" s="110"/>
      <c r="AO113" s="110"/>
      <c r="AP113" s="110"/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  <c r="BI113" s="110"/>
      <c r="BJ113" s="110"/>
      <c r="BK113" s="110"/>
      <c r="BL113" s="110"/>
      <c r="BM113" s="110"/>
      <c r="BN113" s="110"/>
      <c r="BO113" s="110"/>
      <c r="BP113" s="110"/>
      <c r="BQ113" s="110"/>
      <c r="BR113" s="110"/>
      <c r="BS113" s="110"/>
      <c r="BT113" s="110"/>
      <c r="BU113" s="110"/>
      <c r="BV113" s="110"/>
      <c r="BW113" s="110"/>
      <c r="BX113" s="110"/>
      <c r="BY113" s="110"/>
      <c r="BZ113" s="110"/>
      <c r="CA113" s="110"/>
      <c r="CB113" s="110"/>
      <c r="CC113" s="110"/>
      <c r="CD113" s="110"/>
      <c r="CE113" s="110"/>
      <c r="CF113" s="110"/>
      <c r="CG113" s="110"/>
      <c r="CH113" s="110"/>
      <c r="CI113" s="110"/>
      <c r="CJ113" s="110"/>
      <c r="CK113" s="110"/>
      <c r="CL113" s="110"/>
      <c r="CM113" s="110"/>
      <c r="CN113" s="110"/>
      <c r="CO113" s="110"/>
      <c r="CP113" s="110"/>
      <c r="CQ113" s="110"/>
      <c r="CR113" s="110"/>
      <c r="CS113" s="110"/>
      <c r="CT113" s="110"/>
      <c r="CU113" s="110"/>
      <c r="CV113" s="110"/>
      <c r="CW113" s="110"/>
      <c r="CX113" s="110"/>
      <c r="CY113" s="110"/>
      <c r="CZ113" s="110"/>
      <c r="DA113" s="110"/>
      <c r="DB113" s="110"/>
      <c r="DC113" s="110"/>
      <c r="DD113" s="110"/>
      <c r="DE113" s="110"/>
      <c r="DF113" s="110"/>
      <c r="DG113" s="110"/>
      <c r="DH113" s="110"/>
      <c r="DI113" s="110"/>
      <c r="DJ113" s="110"/>
      <c r="DK113" s="110"/>
      <c r="DL113" s="110"/>
      <c r="DM113" s="110"/>
      <c r="DN113" s="110"/>
      <c r="DO113" s="110"/>
      <c r="DP113" s="110"/>
      <c r="DQ113" s="111"/>
      <c r="DR113" s="110"/>
      <c r="DS113" s="110"/>
      <c r="DT113" s="110"/>
      <c r="DU113" s="110"/>
      <c r="DV113" s="110"/>
      <c r="DW113" s="110"/>
      <c r="DX113" s="110"/>
      <c r="DY113" s="110"/>
      <c r="DZ113" s="110"/>
      <c r="EA113" s="110"/>
      <c r="EB113" s="110"/>
      <c r="EC113" s="110"/>
      <c r="ED113" s="110"/>
      <c r="EE113" s="110"/>
      <c r="EF113" s="110"/>
      <c r="EG113" s="110"/>
      <c r="EH113" s="110"/>
      <c r="EI113" s="110"/>
      <c r="EJ113" s="110"/>
      <c r="EK113" s="110"/>
      <c r="EL113" s="110"/>
      <c r="EM113" s="110"/>
      <c r="EN113" s="110"/>
      <c r="EO113" s="110"/>
      <c r="EP113" s="110"/>
      <c r="EQ113" s="110"/>
      <c r="ER113" s="110"/>
      <c r="ES113" s="110"/>
      <c r="ET113" s="110"/>
      <c r="EU113" s="110"/>
      <c r="EV113" s="110"/>
      <c r="EW113" s="110"/>
      <c r="EX113" s="110"/>
      <c r="EY113" s="110"/>
      <c r="EZ113" s="110"/>
      <c r="FA113" s="110"/>
      <c r="FB113" s="110"/>
      <c r="FC113" s="110"/>
      <c r="FD113" s="110"/>
      <c r="FE113" s="110"/>
      <c r="FF113" s="110"/>
      <c r="FG113" s="110"/>
      <c r="FH113" s="110"/>
      <c r="FI113" s="110"/>
      <c r="FJ113" s="110"/>
      <c r="FK113" s="110"/>
      <c r="FL113" s="110"/>
      <c r="FM113" s="110"/>
      <c r="FN113" s="110"/>
      <c r="FO113" s="110"/>
      <c r="FP113" s="110"/>
      <c r="FQ113" s="110"/>
      <c r="FR113" s="110"/>
      <c r="FS113" s="110"/>
      <c r="FT113" s="110"/>
      <c r="FU113" s="110"/>
    </row>
    <row r="114" spans="1:177" ht="15" customHeight="1">
      <c r="A114" s="56"/>
      <c r="B114" s="56"/>
      <c r="C114" s="183"/>
      <c r="D114" s="105"/>
      <c r="E114" s="105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110"/>
      <c r="AN114" s="110"/>
      <c r="AO114" s="110"/>
      <c r="AP114" s="110"/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110"/>
      <c r="BH114" s="110"/>
      <c r="BI114" s="110"/>
      <c r="BJ114" s="110"/>
      <c r="BK114" s="110"/>
      <c r="BL114" s="110"/>
      <c r="BM114" s="110"/>
      <c r="BN114" s="110"/>
      <c r="BO114" s="110"/>
      <c r="BP114" s="110"/>
      <c r="BQ114" s="110"/>
      <c r="BR114" s="110"/>
      <c r="BS114" s="110"/>
      <c r="BT114" s="110"/>
      <c r="BU114" s="110"/>
      <c r="BV114" s="110"/>
      <c r="BW114" s="110"/>
      <c r="BX114" s="110"/>
      <c r="BY114" s="110"/>
      <c r="BZ114" s="110"/>
      <c r="CA114" s="110"/>
      <c r="CB114" s="110"/>
      <c r="CC114" s="110"/>
      <c r="CD114" s="110"/>
      <c r="CE114" s="110"/>
      <c r="CF114" s="110"/>
      <c r="CG114" s="110"/>
      <c r="CH114" s="110"/>
      <c r="CI114" s="110"/>
      <c r="CJ114" s="110"/>
      <c r="CK114" s="110"/>
      <c r="CL114" s="110"/>
      <c r="CM114" s="110"/>
      <c r="CN114" s="110"/>
      <c r="CO114" s="110"/>
      <c r="CP114" s="110"/>
      <c r="CQ114" s="110"/>
      <c r="CR114" s="110"/>
      <c r="CS114" s="110"/>
      <c r="CT114" s="110"/>
      <c r="CU114" s="110"/>
      <c r="CV114" s="110"/>
      <c r="CW114" s="110"/>
      <c r="CX114" s="110"/>
      <c r="CY114" s="110"/>
      <c r="CZ114" s="110"/>
      <c r="DA114" s="110"/>
      <c r="DB114" s="110"/>
      <c r="DC114" s="110"/>
      <c r="DD114" s="110"/>
      <c r="DE114" s="110"/>
      <c r="DF114" s="110"/>
      <c r="DG114" s="110"/>
      <c r="DH114" s="110"/>
      <c r="DI114" s="110"/>
      <c r="DJ114" s="110"/>
      <c r="DK114" s="110"/>
      <c r="DL114" s="110"/>
      <c r="DM114" s="110"/>
      <c r="DN114" s="110"/>
      <c r="DO114" s="110"/>
      <c r="DP114" s="110"/>
      <c r="DQ114" s="111"/>
      <c r="DR114" s="110"/>
      <c r="DS114" s="110"/>
      <c r="DT114" s="110"/>
      <c r="DU114" s="110"/>
      <c r="DV114" s="110"/>
      <c r="DW114" s="110"/>
      <c r="DX114" s="110"/>
      <c r="DY114" s="110"/>
      <c r="DZ114" s="110"/>
      <c r="EA114" s="110"/>
      <c r="EB114" s="110"/>
      <c r="EC114" s="110"/>
      <c r="ED114" s="110"/>
      <c r="EE114" s="110"/>
      <c r="EF114" s="110"/>
      <c r="EG114" s="110"/>
      <c r="EH114" s="110"/>
      <c r="EI114" s="110"/>
      <c r="EJ114" s="110"/>
      <c r="EK114" s="110"/>
      <c r="EL114" s="110"/>
      <c r="EM114" s="110"/>
      <c r="EN114" s="110"/>
      <c r="EO114" s="110"/>
      <c r="EP114" s="110"/>
      <c r="EQ114" s="110"/>
      <c r="ER114" s="110"/>
      <c r="ES114" s="110"/>
      <c r="ET114" s="110"/>
      <c r="EU114" s="110"/>
      <c r="EV114" s="110"/>
      <c r="EW114" s="110"/>
      <c r="EX114" s="110"/>
      <c r="EY114" s="110"/>
      <c r="EZ114" s="110"/>
      <c r="FA114" s="110"/>
      <c r="FB114" s="110"/>
      <c r="FC114" s="110"/>
      <c r="FD114" s="110"/>
      <c r="FE114" s="110"/>
      <c r="FF114" s="110"/>
      <c r="FG114" s="110"/>
      <c r="FH114" s="110"/>
      <c r="FI114" s="110"/>
      <c r="FJ114" s="110"/>
      <c r="FK114" s="110"/>
      <c r="FL114" s="110"/>
      <c r="FM114" s="110"/>
      <c r="FN114" s="110"/>
      <c r="FO114" s="110"/>
      <c r="FP114" s="110"/>
      <c r="FQ114" s="110"/>
      <c r="FR114" s="110"/>
      <c r="FS114" s="110"/>
      <c r="FT114" s="110"/>
      <c r="FU114" s="110"/>
    </row>
    <row r="115" spans="1:177" ht="15" customHeight="1">
      <c r="A115" s="56"/>
      <c r="B115" s="56"/>
      <c r="C115" s="183"/>
      <c r="D115" s="105"/>
      <c r="E115" s="105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110"/>
      <c r="AN115" s="110"/>
      <c r="AO115" s="110"/>
      <c r="AP115" s="110"/>
      <c r="AQ115" s="110"/>
      <c r="AR115" s="110"/>
      <c r="AS115" s="110"/>
      <c r="AT115" s="110"/>
      <c r="AU115" s="110"/>
      <c r="AV115" s="110"/>
      <c r="AW115" s="110"/>
      <c r="AX115" s="110"/>
      <c r="AY115" s="110"/>
      <c r="AZ115" s="110"/>
      <c r="BA115" s="110"/>
      <c r="BB115" s="110"/>
      <c r="BC115" s="110"/>
      <c r="BD115" s="110"/>
      <c r="BE115" s="110"/>
      <c r="BF115" s="110"/>
      <c r="BG115" s="110"/>
      <c r="BH115" s="110"/>
      <c r="BI115" s="110"/>
      <c r="BJ115" s="110"/>
      <c r="BK115" s="110"/>
      <c r="BL115" s="110"/>
      <c r="BM115" s="110"/>
      <c r="BN115" s="110"/>
      <c r="BO115" s="110"/>
      <c r="BP115" s="110"/>
      <c r="BQ115" s="110"/>
      <c r="BR115" s="110"/>
      <c r="BS115" s="110"/>
      <c r="BT115" s="110"/>
      <c r="BU115" s="110"/>
      <c r="BV115" s="110"/>
      <c r="BW115" s="110"/>
      <c r="BX115" s="110"/>
      <c r="BY115" s="110"/>
      <c r="BZ115" s="110"/>
      <c r="CA115" s="110"/>
      <c r="CB115" s="110"/>
      <c r="CC115" s="110"/>
      <c r="CD115" s="110"/>
      <c r="CE115" s="110"/>
      <c r="CF115" s="110"/>
      <c r="CG115" s="110"/>
      <c r="CH115" s="110"/>
      <c r="CI115" s="110"/>
      <c r="CJ115" s="110"/>
      <c r="CK115" s="110"/>
      <c r="CL115" s="110"/>
      <c r="CM115" s="110"/>
      <c r="CN115" s="110"/>
      <c r="CO115" s="110"/>
      <c r="CP115" s="110"/>
      <c r="CQ115" s="110"/>
      <c r="CR115" s="110"/>
      <c r="CS115" s="110"/>
      <c r="CT115" s="110"/>
      <c r="CU115" s="110"/>
      <c r="CV115" s="110"/>
      <c r="CW115" s="110"/>
      <c r="CX115" s="110"/>
      <c r="CY115" s="110"/>
      <c r="CZ115" s="110"/>
      <c r="DA115" s="110"/>
      <c r="DB115" s="110"/>
      <c r="DC115" s="110"/>
      <c r="DD115" s="110"/>
      <c r="DE115" s="110"/>
      <c r="DF115" s="110"/>
      <c r="DG115" s="110"/>
      <c r="DH115" s="110"/>
      <c r="DI115" s="110"/>
      <c r="DJ115" s="110"/>
      <c r="DK115" s="110"/>
      <c r="DL115" s="110"/>
      <c r="DM115" s="110"/>
      <c r="DN115" s="110"/>
      <c r="DO115" s="110"/>
      <c r="DP115" s="110"/>
      <c r="DQ115" s="111"/>
      <c r="DR115" s="110"/>
      <c r="DS115" s="110"/>
      <c r="DT115" s="110"/>
      <c r="DU115" s="110"/>
      <c r="DV115" s="110"/>
      <c r="DW115" s="110"/>
      <c r="DX115" s="110"/>
      <c r="DY115" s="110"/>
      <c r="DZ115" s="110"/>
      <c r="EA115" s="110"/>
      <c r="EB115" s="110"/>
      <c r="EC115" s="110"/>
      <c r="ED115" s="110"/>
      <c r="EE115" s="110"/>
      <c r="EF115" s="110"/>
      <c r="EG115" s="110"/>
      <c r="EH115" s="110"/>
      <c r="EI115" s="110"/>
      <c r="EJ115" s="110"/>
      <c r="EK115" s="110"/>
      <c r="EL115" s="110"/>
      <c r="EM115" s="110"/>
      <c r="EN115" s="110"/>
      <c r="EO115" s="110"/>
      <c r="EP115" s="110"/>
      <c r="EQ115" s="110"/>
      <c r="ER115" s="110"/>
      <c r="ES115" s="110"/>
      <c r="ET115" s="110"/>
      <c r="EU115" s="110"/>
      <c r="EV115" s="110"/>
      <c r="EW115" s="110"/>
      <c r="EX115" s="110"/>
      <c r="EY115" s="110"/>
      <c r="EZ115" s="110"/>
      <c r="FA115" s="110"/>
      <c r="FB115" s="110"/>
      <c r="FC115" s="110"/>
      <c r="FD115" s="110"/>
      <c r="FE115" s="110"/>
      <c r="FF115" s="110"/>
      <c r="FG115" s="110"/>
      <c r="FH115" s="110"/>
      <c r="FI115" s="110"/>
      <c r="FJ115" s="110"/>
      <c r="FK115" s="110"/>
      <c r="FL115" s="110"/>
      <c r="FM115" s="110"/>
      <c r="FN115" s="110"/>
      <c r="FO115" s="110"/>
      <c r="FP115" s="110"/>
      <c r="FQ115" s="110"/>
      <c r="FR115" s="110"/>
      <c r="FS115" s="110"/>
      <c r="FT115" s="110"/>
      <c r="FU115" s="110"/>
    </row>
    <row r="116" spans="1:177" ht="15" customHeight="1">
      <c r="A116" s="56"/>
      <c r="B116" s="56"/>
      <c r="C116" s="183"/>
      <c r="D116" s="105"/>
      <c r="E116" s="105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110"/>
      <c r="AN116" s="110"/>
      <c r="AO116" s="110"/>
      <c r="AP116" s="110"/>
      <c r="AQ116" s="110"/>
      <c r="AR116" s="110"/>
      <c r="AS116" s="110"/>
      <c r="AT116" s="110"/>
      <c r="AU116" s="110"/>
      <c r="AV116" s="110"/>
      <c r="AW116" s="110"/>
      <c r="AX116" s="110"/>
      <c r="AY116" s="110"/>
      <c r="AZ116" s="110"/>
      <c r="BA116" s="110"/>
      <c r="BB116" s="110"/>
      <c r="BC116" s="110"/>
      <c r="BD116" s="110"/>
      <c r="BE116" s="110"/>
      <c r="BF116" s="110"/>
      <c r="BG116" s="110"/>
      <c r="BH116" s="110"/>
      <c r="BI116" s="110"/>
      <c r="BJ116" s="110"/>
      <c r="BK116" s="110"/>
      <c r="BL116" s="110"/>
      <c r="BM116" s="110"/>
      <c r="BN116" s="110"/>
      <c r="BO116" s="110"/>
      <c r="BP116" s="110"/>
      <c r="BQ116" s="110"/>
      <c r="BR116" s="110"/>
      <c r="BS116" s="110"/>
      <c r="BT116" s="110"/>
      <c r="BU116" s="110"/>
      <c r="BV116" s="110"/>
      <c r="BW116" s="110"/>
      <c r="BX116" s="110"/>
      <c r="BY116" s="110"/>
      <c r="BZ116" s="110"/>
      <c r="CA116" s="110"/>
      <c r="CB116" s="110"/>
      <c r="CC116" s="110"/>
      <c r="CD116" s="110"/>
      <c r="CE116" s="110"/>
      <c r="CF116" s="110"/>
      <c r="CG116" s="110"/>
      <c r="CH116" s="110"/>
      <c r="CI116" s="110"/>
      <c r="CJ116" s="110"/>
      <c r="CK116" s="110"/>
      <c r="CL116" s="110"/>
      <c r="CM116" s="110"/>
      <c r="CN116" s="110"/>
      <c r="CO116" s="110"/>
      <c r="CP116" s="110"/>
      <c r="CQ116" s="110"/>
      <c r="CR116" s="110"/>
      <c r="CS116" s="110"/>
      <c r="CT116" s="110"/>
      <c r="CU116" s="110"/>
      <c r="CV116" s="110"/>
      <c r="CW116" s="110"/>
      <c r="CX116" s="110"/>
      <c r="CY116" s="110"/>
      <c r="CZ116" s="110"/>
      <c r="DA116" s="110"/>
      <c r="DB116" s="110"/>
      <c r="DC116" s="110"/>
      <c r="DD116" s="110"/>
      <c r="DE116" s="110"/>
      <c r="DF116" s="110"/>
      <c r="DG116" s="110"/>
      <c r="DH116" s="110"/>
      <c r="DI116" s="110"/>
      <c r="DJ116" s="110"/>
      <c r="DK116" s="110"/>
      <c r="DL116" s="110"/>
      <c r="DM116" s="110"/>
      <c r="DN116" s="110"/>
      <c r="DO116" s="110"/>
      <c r="DP116" s="110"/>
      <c r="DQ116" s="111"/>
      <c r="DR116" s="110"/>
      <c r="DS116" s="110"/>
      <c r="DT116" s="110"/>
      <c r="DU116" s="110"/>
      <c r="DV116" s="110"/>
      <c r="DW116" s="110"/>
      <c r="DX116" s="110"/>
      <c r="DY116" s="110"/>
      <c r="DZ116" s="110"/>
      <c r="EA116" s="110"/>
      <c r="EB116" s="110"/>
      <c r="EC116" s="110"/>
      <c r="ED116" s="110"/>
      <c r="EE116" s="110"/>
      <c r="EF116" s="110"/>
      <c r="EG116" s="110"/>
      <c r="EH116" s="110"/>
      <c r="EI116" s="110"/>
      <c r="EJ116" s="110"/>
      <c r="EK116" s="110"/>
      <c r="EL116" s="110"/>
      <c r="EM116" s="110"/>
      <c r="EN116" s="110"/>
      <c r="EO116" s="110"/>
      <c r="EP116" s="110"/>
      <c r="EQ116" s="110"/>
      <c r="ER116" s="110"/>
      <c r="ES116" s="110"/>
      <c r="ET116" s="110"/>
      <c r="EU116" s="110"/>
      <c r="EV116" s="110"/>
      <c r="EW116" s="110"/>
      <c r="EX116" s="110"/>
      <c r="EY116" s="110"/>
      <c r="EZ116" s="110"/>
      <c r="FA116" s="110"/>
      <c r="FB116" s="110"/>
      <c r="FC116" s="110"/>
      <c r="FD116" s="110"/>
      <c r="FE116" s="110"/>
      <c r="FF116" s="110"/>
      <c r="FG116" s="110"/>
      <c r="FH116" s="110"/>
      <c r="FI116" s="110"/>
      <c r="FJ116" s="110"/>
      <c r="FK116" s="110"/>
      <c r="FL116" s="110"/>
      <c r="FM116" s="110"/>
      <c r="FN116" s="110"/>
      <c r="FO116" s="110"/>
      <c r="FP116" s="110"/>
      <c r="FQ116" s="110"/>
      <c r="FR116" s="110"/>
      <c r="FS116" s="110"/>
      <c r="FT116" s="110"/>
      <c r="FU116" s="110"/>
    </row>
    <row r="117" spans="1:177" ht="15" customHeight="1">
      <c r="A117" s="56"/>
      <c r="B117" s="56"/>
      <c r="C117" s="183"/>
      <c r="D117" s="105"/>
      <c r="E117" s="105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110"/>
      <c r="AN117" s="110"/>
      <c r="AO117" s="110"/>
      <c r="AP117" s="110"/>
      <c r="AQ117" s="110"/>
      <c r="AR117" s="110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110"/>
      <c r="BH117" s="110"/>
      <c r="BI117" s="110"/>
      <c r="BJ117" s="110"/>
      <c r="BK117" s="110"/>
      <c r="BL117" s="110"/>
      <c r="BM117" s="110"/>
      <c r="BN117" s="110"/>
      <c r="BO117" s="110"/>
      <c r="BP117" s="110"/>
      <c r="BQ117" s="110"/>
      <c r="BR117" s="110"/>
      <c r="BS117" s="110"/>
      <c r="BT117" s="110"/>
      <c r="BU117" s="110"/>
      <c r="BV117" s="110"/>
      <c r="BW117" s="110"/>
      <c r="BX117" s="110"/>
      <c r="BY117" s="110"/>
      <c r="BZ117" s="110"/>
      <c r="CA117" s="110"/>
      <c r="CB117" s="110"/>
      <c r="CC117" s="110"/>
      <c r="CD117" s="110"/>
      <c r="CE117" s="110"/>
      <c r="CF117" s="110"/>
      <c r="CG117" s="110"/>
      <c r="CH117" s="110"/>
      <c r="CI117" s="110"/>
      <c r="CJ117" s="110"/>
      <c r="CK117" s="110"/>
      <c r="CL117" s="110"/>
      <c r="CM117" s="110"/>
      <c r="CN117" s="110"/>
      <c r="CO117" s="110"/>
      <c r="CP117" s="110"/>
      <c r="CQ117" s="110"/>
      <c r="CR117" s="110"/>
      <c r="CS117" s="110"/>
      <c r="CT117" s="110"/>
      <c r="CU117" s="110"/>
      <c r="CV117" s="110"/>
      <c r="CW117" s="110"/>
      <c r="CX117" s="110"/>
      <c r="CY117" s="110"/>
      <c r="CZ117" s="110"/>
      <c r="DA117" s="110"/>
      <c r="DB117" s="110"/>
      <c r="DC117" s="110"/>
      <c r="DD117" s="110"/>
      <c r="DE117" s="110"/>
      <c r="DF117" s="110"/>
      <c r="DG117" s="110"/>
      <c r="DH117" s="110"/>
      <c r="DI117" s="110"/>
      <c r="DJ117" s="110"/>
      <c r="DK117" s="110"/>
      <c r="DL117" s="110"/>
      <c r="DM117" s="110"/>
      <c r="DN117" s="110"/>
      <c r="DO117" s="110"/>
      <c r="DP117" s="110"/>
      <c r="DQ117" s="111"/>
      <c r="DR117" s="110"/>
      <c r="DS117" s="110"/>
      <c r="DT117" s="110"/>
      <c r="DU117" s="110"/>
      <c r="DV117" s="110"/>
      <c r="DW117" s="110"/>
      <c r="DX117" s="110"/>
      <c r="DY117" s="110"/>
      <c r="DZ117" s="110"/>
      <c r="EA117" s="110"/>
      <c r="EB117" s="110"/>
      <c r="EC117" s="110"/>
      <c r="ED117" s="110"/>
      <c r="EE117" s="110"/>
      <c r="EF117" s="110"/>
      <c r="EG117" s="110"/>
      <c r="EH117" s="110"/>
      <c r="EI117" s="110"/>
      <c r="EJ117" s="110"/>
      <c r="EK117" s="110"/>
      <c r="EL117" s="110"/>
      <c r="EM117" s="110"/>
      <c r="EN117" s="110"/>
      <c r="EO117" s="110"/>
      <c r="EP117" s="110"/>
      <c r="EQ117" s="110"/>
      <c r="ER117" s="110"/>
      <c r="ES117" s="110"/>
      <c r="ET117" s="110"/>
      <c r="EU117" s="110"/>
      <c r="EV117" s="110"/>
      <c r="EW117" s="110"/>
      <c r="EX117" s="110"/>
      <c r="EY117" s="110"/>
      <c r="EZ117" s="110"/>
      <c r="FA117" s="110"/>
      <c r="FB117" s="110"/>
      <c r="FC117" s="110"/>
      <c r="FD117" s="110"/>
      <c r="FE117" s="110"/>
      <c r="FF117" s="110"/>
      <c r="FG117" s="110"/>
      <c r="FH117" s="110"/>
      <c r="FI117" s="110"/>
      <c r="FJ117" s="110"/>
      <c r="FK117" s="110"/>
      <c r="FL117" s="110"/>
      <c r="FM117" s="110"/>
      <c r="FN117" s="110"/>
      <c r="FO117" s="110"/>
      <c r="FP117" s="110"/>
      <c r="FQ117" s="110"/>
      <c r="FR117" s="110"/>
      <c r="FS117" s="110"/>
      <c r="FT117" s="110"/>
      <c r="FU117" s="110"/>
    </row>
    <row r="118" spans="1:177" ht="15" customHeight="1">
      <c r="A118" s="56"/>
      <c r="B118" s="56"/>
      <c r="C118" s="183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DQ118" s="188"/>
    </row>
    <row r="119" spans="1:177" ht="15" customHeight="1">
      <c r="A119" s="56"/>
      <c r="B119" s="56"/>
      <c r="C119" s="183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</row>
    <row r="120" spans="1:177" ht="15" customHeight="1">
      <c r="A120" s="56"/>
      <c r="B120" s="56"/>
      <c r="C120" s="183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</row>
    <row r="121" spans="1:177" ht="15" customHeight="1">
      <c r="A121" s="56"/>
      <c r="B121" s="56"/>
      <c r="C121" s="183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</row>
    <row r="122" spans="1:177" ht="15" customHeight="1">
      <c r="A122" s="56"/>
      <c r="B122" s="56"/>
      <c r="C122" s="183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</row>
    <row r="123" spans="1:177" ht="15" customHeight="1">
      <c r="A123" s="56"/>
      <c r="B123" s="56"/>
      <c r="C123" s="183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</row>
    <row r="124" spans="1:177" ht="15" customHeight="1">
      <c r="A124" s="56"/>
      <c r="B124" s="56"/>
      <c r="C124" s="183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</row>
    <row r="125" spans="1:177" ht="15" customHeight="1">
      <c r="A125" s="56"/>
      <c r="B125" s="56"/>
      <c r="C125" s="183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</row>
    <row r="126" spans="1:177" ht="15" customHeight="1">
      <c r="A126" s="56"/>
      <c r="B126" s="56"/>
      <c r="C126" s="183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</row>
    <row r="127" spans="1:177" ht="15" customHeight="1">
      <c r="A127" s="56"/>
      <c r="B127" s="56"/>
      <c r="C127" s="183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</row>
    <row r="128" spans="1:177" ht="15" customHeight="1">
      <c r="A128" s="56"/>
      <c r="B128" s="56"/>
      <c r="C128" s="183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56"/>
      <c r="AL128" s="56"/>
    </row>
    <row r="129" spans="3:38" ht="15" customHeight="1">
      <c r="C129" s="189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</row>
    <row r="130" spans="3:38" ht="15" customHeight="1">
      <c r="C130" s="189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56"/>
      <c r="AL130" s="56"/>
    </row>
    <row r="131" spans="3:38" ht="15" customHeight="1">
      <c r="C131" s="189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56"/>
      <c r="AL131" s="56"/>
    </row>
    <row r="132" spans="3:38" ht="15" customHeight="1">
      <c r="C132" s="189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56"/>
      <c r="AL132" s="56"/>
    </row>
    <row r="133" spans="3:38" ht="15" customHeight="1">
      <c r="C133" s="189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  <c r="AJ133" s="56"/>
      <c r="AK133" s="56"/>
      <c r="AL133" s="56"/>
    </row>
    <row r="134" spans="3:38" ht="15" customHeight="1">
      <c r="C134" s="189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</row>
    <row r="135" spans="3:38" ht="15" customHeight="1">
      <c r="C135" s="189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6"/>
      <c r="AJ135" s="56"/>
      <c r="AK135" s="56"/>
      <c r="AL135" s="56"/>
    </row>
    <row r="136" spans="3:38" ht="15" customHeight="1">
      <c r="C136" s="189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</row>
    <row r="137" spans="3:38" ht="15" customHeight="1">
      <c r="C137" s="189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</row>
    <row r="138" spans="3:38" ht="15" customHeight="1">
      <c r="C138" s="189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</row>
    <row r="139" spans="3:38" ht="15" customHeight="1">
      <c r="C139" s="189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</row>
    <row r="140" spans="3:38" ht="15" customHeight="1">
      <c r="C140" s="189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56"/>
      <c r="AL140" s="56"/>
    </row>
    <row r="141" spans="3:38" ht="15" customHeight="1">
      <c r="C141" s="189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</row>
    <row r="142" spans="3:38" ht="15" customHeight="1">
      <c r="C142" s="189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6"/>
      <c r="AJ142" s="56"/>
      <c r="AK142" s="56"/>
      <c r="AL142" s="56"/>
    </row>
    <row r="143" spans="3:38" ht="15" customHeight="1">
      <c r="C143" s="189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6"/>
      <c r="AH143" s="56"/>
      <c r="AI143" s="56"/>
      <c r="AJ143" s="56"/>
      <c r="AK143" s="56"/>
      <c r="AL143" s="56"/>
    </row>
    <row r="144" spans="3:38" ht="15" customHeight="1">
      <c r="C144" s="189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  <c r="AG144" s="56"/>
      <c r="AH144" s="56"/>
      <c r="AI144" s="56"/>
      <c r="AJ144" s="56"/>
      <c r="AK144" s="56"/>
      <c r="AL144" s="56"/>
    </row>
    <row r="145" spans="3:38" ht="15" customHeight="1">
      <c r="C145" s="189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6"/>
      <c r="AH145" s="56"/>
      <c r="AI145" s="56"/>
      <c r="AJ145" s="56"/>
      <c r="AK145" s="56"/>
      <c r="AL145" s="56"/>
    </row>
    <row r="146" spans="3:38" ht="15" customHeight="1">
      <c r="C146" s="189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6"/>
      <c r="AI146" s="56"/>
      <c r="AJ146" s="56"/>
      <c r="AK146" s="56"/>
      <c r="AL146" s="56"/>
    </row>
    <row r="147" spans="3:38" ht="15" customHeight="1">
      <c r="C147" s="189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56"/>
      <c r="AH147" s="56"/>
      <c r="AI147" s="56"/>
      <c r="AJ147" s="56"/>
      <c r="AK147" s="56"/>
      <c r="AL147" s="56"/>
    </row>
    <row r="148" spans="3:38" ht="15" customHeight="1">
      <c r="C148" s="189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  <c r="AG148" s="56"/>
      <c r="AH148" s="56"/>
      <c r="AI148" s="56"/>
      <c r="AJ148" s="56"/>
      <c r="AK148" s="56"/>
      <c r="AL148" s="56"/>
    </row>
    <row r="149" spans="3:38" ht="15" customHeight="1">
      <c r="C149" s="189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6"/>
      <c r="AJ149" s="56"/>
      <c r="AK149" s="56"/>
      <c r="AL149" s="56"/>
    </row>
    <row r="150" spans="3:38" ht="15" customHeight="1">
      <c r="C150" s="189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  <c r="AG150" s="56"/>
      <c r="AH150" s="56"/>
      <c r="AI150" s="56"/>
      <c r="AJ150" s="56"/>
      <c r="AK150" s="56"/>
      <c r="AL150" s="56"/>
    </row>
    <row r="151" spans="3:38" ht="15" customHeight="1">
      <c r="C151" s="189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6"/>
      <c r="AJ151" s="56"/>
      <c r="AK151" s="56"/>
      <c r="AL151" s="56"/>
    </row>
    <row r="152" spans="3:38" ht="15" customHeight="1">
      <c r="C152" s="189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6"/>
      <c r="AL152" s="56"/>
    </row>
    <row r="153" spans="3:38" ht="15" customHeight="1">
      <c r="C153" s="189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6"/>
      <c r="AJ153" s="56"/>
      <c r="AK153" s="56"/>
      <c r="AL153" s="56"/>
    </row>
    <row r="154" spans="3:38" ht="15" customHeight="1">
      <c r="C154" s="189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6"/>
      <c r="AJ154" s="56"/>
      <c r="AK154" s="56"/>
      <c r="AL154" s="56"/>
    </row>
    <row r="155" spans="3:38" ht="15" customHeight="1">
      <c r="C155" s="189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6"/>
      <c r="AJ155" s="56"/>
      <c r="AK155" s="56"/>
      <c r="AL155" s="56"/>
    </row>
    <row r="156" spans="3:38" ht="15" customHeight="1">
      <c r="C156" s="189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6"/>
      <c r="AI156" s="56"/>
      <c r="AJ156" s="56"/>
      <c r="AK156" s="56"/>
      <c r="AL156" s="56"/>
    </row>
    <row r="157" spans="3:38" ht="15" customHeight="1">
      <c r="C157" s="189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  <c r="AJ157" s="56"/>
      <c r="AK157" s="56"/>
      <c r="AL157" s="56"/>
    </row>
    <row r="158" spans="3:38" ht="15" customHeight="1">
      <c r="C158" s="189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6"/>
      <c r="AI158" s="56"/>
      <c r="AJ158" s="56"/>
      <c r="AK158" s="56"/>
      <c r="AL158" s="56"/>
    </row>
    <row r="159" spans="3:38" ht="15" customHeight="1">
      <c r="C159" s="189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6"/>
      <c r="AJ159" s="56"/>
      <c r="AK159" s="56"/>
      <c r="AL159" s="56"/>
    </row>
    <row r="160" spans="3:38" ht="15" customHeight="1">
      <c r="C160" s="189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  <c r="AH160" s="56"/>
      <c r="AI160" s="56"/>
      <c r="AJ160" s="56"/>
      <c r="AK160" s="56"/>
      <c r="AL160" s="56"/>
    </row>
    <row r="161" spans="3:38" ht="15" customHeight="1">
      <c r="C161" s="189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  <c r="AH161" s="56"/>
      <c r="AI161" s="56"/>
      <c r="AJ161" s="56"/>
      <c r="AK161" s="56"/>
      <c r="AL161" s="56"/>
    </row>
    <row r="162" spans="3:38" ht="15" customHeight="1">
      <c r="C162" s="189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6"/>
      <c r="AH162" s="56"/>
      <c r="AI162" s="56"/>
      <c r="AJ162" s="56"/>
      <c r="AK162" s="56"/>
      <c r="AL162" s="56"/>
    </row>
    <row r="163" spans="3:38" ht="15" customHeight="1">
      <c r="C163" s="189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56"/>
      <c r="AL163" s="56"/>
    </row>
    <row r="164" spans="3:38" ht="15" customHeight="1">
      <c r="C164" s="189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56"/>
      <c r="AI164" s="56"/>
      <c r="AJ164" s="56"/>
      <c r="AK164" s="56"/>
      <c r="AL164" s="56"/>
    </row>
    <row r="165" spans="3:38" ht="15" customHeight="1">
      <c r="C165" s="189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6"/>
      <c r="AH165" s="56"/>
      <c r="AI165" s="56"/>
      <c r="AJ165" s="56"/>
      <c r="AK165" s="56"/>
      <c r="AL165" s="56"/>
    </row>
    <row r="166" spans="3:38" ht="15" customHeight="1">
      <c r="C166" s="189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  <c r="AI166" s="56"/>
      <c r="AJ166" s="56"/>
      <c r="AK166" s="56"/>
      <c r="AL166" s="56"/>
    </row>
    <row r="167" spans="3:38" ht="15" customHeight="1">
      <c r="C167" s="189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6"/>
      <c r="AI167" s="56"/>
      <c r="AJ167" s="56"/>
      <c r="AK167" s="56"/>
      <c r="AL167" s="56"/>
    </row>
    <row r="168" spans="3:38" ht="15" customHeight="1">
      <c r="C168" s="189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6"/>
      <c r="AH168" s="56"/>
      <c r="AI168" s="56"/>
      <c r="AJ168" s="56"/>
      <c r="AK168" s="56"/>
      <c r="AL168" s="56"/>
    </row>
    <row r="169" spans="3:38" ht="15" customHeight="1">
      <c r="C169" s="189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6"/>
      <c r="AH169" s="56"/>
      <c r="AI169" s="56"/>
      <c r="AJ169" s="56"/>
      <c r="AK169" s="56"/>
      <c r="AL169" s="56"/>
    </row>
    <row r="170" spans="3:38" ht="15" customHeight="1">
      <c r="C170" s="189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  <c r="AI170" s="56"/>
      <c r="AJ170" s="56"/>
      <c r="AK170" s="56"/>
      <c r="AL170" s="56"/>
    </row>
    <row r="171" spans="3:38" ht="15" customHeight="1">
      <c r="C171" s="189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6"/>
      <c r="AH171" s="56"/>
      <c r="AI171" s="56"/>
      <c r="AJ171" s="56"/>
      <c r="AK171" s="56"/>
      <c r="AL171" s="56"/>
    </row>
    <row r="172" spans="3:38" ht="15" customHeight="1">
      <c r="C172" s="189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  <c r="AH172" s="56"/>
      <c r="AI172" s="56"/>
      <c r="AJ172" s="56"/>
      <c r="AK172" s="56"/>
      <c r="AL172" s="56"/>
    </row>
    <row r="173" spans="3:38" ht="15" customHeight="1">
      <c r="C173" s="189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56"/>
      <c r="AI173" s="56"/>
      <c r="AJ173" s="56"/>
      <c r="AK173" s="56"/>
      <c r="AL173" s="56"/>
    </row>
    <row r="174" spans="3:38" ht="15" customHeight="1">
      <c r="C174" s="189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56"/>
      <c r="AI174" s="56"/>
      <c r="AJ174" s="56"/>
      <c r="AK174" s="56"/>
      <c r="AL174" s="56"/>
    </row>
    <row r="175" spans="3:38" ht="15" customHeight="1">
      <c r="C175" s="189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  <c r="AF175" s="56"/>
      <c r="AG175" s="56"/>
      <c r="AH175" s="56"/>
      <c r="AI175" s="56"/>
      <c r="AJ175" s="56"/>
      <c r="AK175" s="56"/>
      <c r="AL175" s="56"/>
    </row>
    <row r="176" spans="3:38" ht="15" customHeight="1">
      <c r="C176" s="189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  <c r="AG176" s="56"/>
      <c r="AH176" s="56"/>
      <c r="AI176" s="56"/>
      <c r="AJ176" s="56"/>
      <c r="AK176" s="56"/>
      <c r="AL176" s="56"/>
    </row>
    <row r="177" spans="3:38" ht="15" customHeight="1">
      <c r="C177" s="189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6"/>
      <c r="AI177" s="56"/>
      <c r="AJ177" s="56"/>
      <c r="AK177" s="56"/>
      <c r="AL177" s="56"/>
    </row>
    <row r="178" spans="3:38" ht="15" customHeight="1">
      <c r="C178" s="189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6"/>
      <c r="AI178" s="56"/>
      <c r="AJ178" s="56"/>
      <c r="AK178" s="56"/>
      <c r="AL178" s="56"/>
    </row>
    <row r="179" spans="3:38" ht="15" customHeight="1">
      <c r="C179" s="189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  <c r="AH179" s="56"/>
      <c r="AI179" s="56"/>
      <c r="AJ179" s="56"/>
      <c r="AK179" s="56"/>
      <c r="AL179" s="56"/>
    </row>
    <row r="180" spans="3:38" ht="15" customHeight="1">
      <c r="C180" s="189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6"/>
      <c r="AK180" s="56"/>
      <c r="AL180" s="56"/>
    </row>
    <row r="181" spans="3:38" ht="15" customHeight="1">
      <c r="C181" s="189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6"/>
      <c r="AK181" s="56"/>
      <c r="AL181" s="56"/>
    </row>
    <row r="182" spans="3:38" ht="15" customHeight="1">
      <c r="C182" s="189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6"/>
      <c r="AH182" s="56"/>
      <c r="AI182" s="56"/>
      <c r="AJ182" s="56"/>
      <c r="AK182" s="56"/>
      <c r="AL182" s="56"/>
    </row>
    <row r="183" spans="3:38" ht="15" customHeight="1">
      <c r="C183" s="189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  <c r="AG183" s="56"/>
      <c r="AH183" s="56"/>
      <c r="AI183" s="56"/>
      <c r="AJ183" s="56"/>
      <c r="AK183" s="56"/>
      <c r="AL183" s="56"/>
    </row>
    <row r="184" spans="3:38" ht="15" customHeight="1">
      <c r="C184" s="189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  <c r="AH184" s="56"/>
      <c r="AI184" s="56"/>
      <c r="AJ184" s="56"/>
      <c r="AK184" s="56"/>
      <c r="AL184" s="56"/>
    </row>
    <row r="185" spans="3:38" ht="15" customHeight="1">
      <c r="C185" s="189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  <c r="AG185" s="56"/>
      <c r="AH185" s="56"/>
      <c r="AI185" s="56"/>
      <c r="AJ185" s="56"/>
      <c r="AK185" s="56"/>
      <c r="AL185" s="56"/>
    </row>
    <row r="186" spans="3:38" ht="15" customHeight="1">
      <c r="C186" s="189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  <c r="AG186" s="56"/>
      <c r="AH186" s="56"/>
      <c r="AI186" s="56"/>
      <c r="AJ186" s="56"/>
      <c r="AK186" s="56"/>
      <c r="AL186" s="56"/>
    </row>
    <row r="187" spans="3:38" ht="15" customHeight="1">
      <c r="C187" s="189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6"/>
      <c r="AH187" s="56"/>
      <c r="AI187" s="56"/>
      <c r="AJ187" s="56"/>
      <c r="AK187" s="56"/>
      <c r="AL187" s="56"/>
    </row>
    <row r="188" spans="3:38" ht="15" customHeight="1">
      <c r="C188" s="189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56"/>
      <c r="AJ188" s="56"/>
      <c r="AK188" s="56"/>
      <c r="AL188" s="56"/>
    </row>
    <row r="189" spans="3:38" ht="15" customHeight="1">
      <c r="C189" s="189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6"/>
      <c r="AH189" s="56"/>
      <c r="AI189" s="56"/>
      <c r="AJ189" s="56"/>
      <c r="AK189" s="56"/>
      <c r="AL189" s="56"/>
    </row>
    <row r="190" spans="3:38" ht="15" customHeight="1">
      <c r="C190" s="189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6"/>
      <c r="AH190" s="56"/>
      <c r="AI190" s="56"/>
      <c r="AJ190" s="56"/>
      <c r="AK190" s="56"/>
      <c r="AL190" s="56"/>
    </row>
    <row r="191" spans="3:38" ht="15" customHeight="1">
      <c r="C191" s="189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  <c r="AH191" s="56"/>
      <c r="AI191" s="56"/>
      <c r="AJ191" s="56"/>
      <c r="AK191" s="56"/>
      <c r="AL191" s="56"/>
    </row>
    <row r="192" spans="3:38" ht="15" customHeight="1">
      <c r="C192" s="189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6"/>
      <c r="AJ192" s="56"/>
      <c r="AK192" s="56"/>
      <c r="AL192" s="56"/>
    </row>
    <row r="193" spans="3:38" ht="15" customHeight="1">
      <c r="C193" s="189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  <c r="AH193" s="56"/>
      <c r="AI193" s="56"/>
      <c r="AJ193" s="56"/>
      <c r="AK193" s="56"/>
      <c r="AL193" s="56"/>
    </row>
    <row r="194" spans="3:38" ht="15" customHeight="1">
      <c r="C194" s="189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  <c r="AH194" s="56"/>
      <c r="AI194" s="56"/>
      <c r="AJ194" s="56"/>
      <c r="AK194" s="56"/>
      <c r="AL194" s="56"/>
    </row>
    <row r="195" spans="3:38" ht="15" customHeight="1">
      <c r="C195" s="189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  <c r="AH195" s="56"/>
      <c r="AI195" s="56"/>
      <c r="AJ195" s="56"/>
      <c r="AK195" s="56"/>
      <c r="AL195" s="56"/>
    </row>
    <row r="196" spans="3:38" ht="15" customHeight="1">
      <c r="C196" s="189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  <c r="AH196" s="56"/>
      <c r="AI196" s="56"/>
      <c r="AJ196" s="56"/>
      <c r="AK196" s="56"/>
      <c r="AL196" s="56"/>
    </row>
    <row r="197" spans="3:38" ht="15" customHeight="1"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  <c r="AG197" s="56"/>
      <c r="AH197" s="56"/>
      <c r="AI197" s="56"/>
      <c r="AJ197" s="56"/>
      <c r="AK197" s="56"/>
      <c r="AL197" s="56"/>
    </row>
    <row r="198" spans="3:38" ht="15" customHeight="1"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6"/>
      <c r="AI198" s="56"/>
      <c r="AJ198" s="56"/>
      <c r="AK198" s="56"/>
      <c r="AL198" s="56"/>
    </row>
    <row r="199" spans="3:38" ht="15" customHeight="1"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  <c r="AH199" s="56"/>
      <c r="AI199" s="56"/>
      <c r="AJ199" s="56"/>
      <c r="AK199" s="56"/>
      <c r="AL199" s="56"/>
    </row>
    <row r="200" spans="3:38" ht="15" customHeight="1"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6"/>
      <c r="AI200" s="56"/>
      <c r="AJ200" s="56"/>
      <c r="AK200" s="56"/>
      <c r="AL200" s="56"/>
    </row>
    <row r="201" spans="3:38" ht="15" customHeight="1"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  <c r="AH201" s="56"/>
      <c r="AI201" s="56"/>
      <c r="AJ201" s="56"/>
      <c r="AK201" s="56"/>
      <c r="AL201" s="56"/>
    </row>
    <row r="202" spans="3:38" ht="15" customHeight="1"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6"/>
      <c r="AJ202" s="56"/>
      <c r="AK202" s="56"/>
      <c r="AL202" s="56"/>
    </row>
    <row r="203" spans="3:38" ht="15" customHeight="1"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  <c r="AH203" s="56"/>
      <c r="AI203" s="56"/>
      <c r="AJ203" s="56"/>
      <c r="AK203" s="56"/>
      <c r="AL203" s="56"/>
    </row>
    <row r="204" spans="3:38" ht="15" customHeight="1"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  <c r="AH204" s="56"/>
      <c r="AI204" s="56"/>
      <c r="AJ204" s="56"/>
      <c r="AK204" s="56"/>
      <c r="AL204" s="56"/>
    </row>
    <row r="205" spans="3:38" ht="15" customHeight="1"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  <c r="AG205" s="56"/>
      <c r="AH205" s="56"/>
      <c r="AI205" s="56"/>
      <c r="AJ205" s="56"/>
      <c r="AK205" s="56"/>
      <c r="AL205" s="56"/>
    </row>
    <row r="206" spans="3:38" ht="15" customHeight="1"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  <c r="AH206" s="56"/>
      <c r="AI206" s="56"/>
      <c r="AJ206" s="56"/>
      <c r="AK206" s="56"/>
      <c r="AL206" s="56"/>
    </row>
    <row r="207" spans="3:38" ht="15" customHeight="1"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6"/>
      <c r="AI207" s="56"/>
      <c r="AJ207" s="56"/>
      <c r="AK207" s="56"/>
      <c r="AL207" s="56"/>
    </row>
    <row r="208" spans="3:38" ht="15" customHeight="1"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  <c r="AH208" s="56"/>
      <c r="AI208" s="56"/>
      <c r="AJ208" s="56"/>
      <c r="AK208" s="56"/>
      <c r="AL208" s="56"/>
    </row>
    <row r="209" spans="6:38" ht="15" customHeight="1"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6"/>
      <c r="AH209" s="56"/>
      <c r="AI209" s="56"/>
      <c r="AJ209" s="56"/>
      <c r="AK209" s="56"/>
      <c r="AL209" s="56"/>
    </row>
    <row r="210" spans="6:38" ht="15" customHeight="1"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6"/>
      <c r="AI210" s="56"/>
      <c r="AJ210" s="56"/>
      <c r="AK210" s="56"/>
      <c r="AL210" s="56"/>
    </row>
    <row r="211" spans="6:38" ht="15" customHeight="1"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  <c r="AG211" s="56"/>
      <c r="AH211" s="56"/>
      <c r="AI211" s="56"/>
      <c r="AJ211" s="56"/>
      <c r="AK211" s="56"/>
      <c r="AL211" s="56"/>
    </row>
    <row r="212" spans="6:38" ht="15" customHeight="1"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  <c r="AG212" s="56"/>
      <c r="AH212" s="56"/>
      <c r="AI212" s="56"/>
      <c r="AJ212" s="56"/>
      <c r="AK212" s="56"/>
      <c r="AL212" s="56"/>
    </row>
    <row r="213" spans="6:38" ht="15" customHeight="1"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  <c r="AG213" s="56"/>
      <c r="AH213" s="56"/>
      <c r="AI213" s="56"/>
      <c r="AJ213" s="56"/>
      <c r="AK213" s="56"/>
      <c r="AL213" s="56"/>
    </row>
    <row r="214" spans="6:38" ht="15" customHeight="1"/>
    <row r="215" spans="6:38" ht="15" customHeight="1"/>
    <row r="216" spans="6:38" ht="15" customHeight="1"/>
    <row r="217" spans="6:38" ht="15" customHeight="1"/>
    <row r="218" spans="6:38" ht="15" customHeight="1"/>
    <row r="219" spans="6:38" ht="15" customHeight="1"/>
    <row r="220" spans="6:38" ht="15" customHeight="1"/>
    <row r="221" spans="6:38" ht="15" customHeight="1"/>
    <row r="222" spans="6:38" ht="15" customHeight="1"/>
    <row r="223" spans="6:38" ht="15" customHeight="1"/>
    <row r="224" spans="6:38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</sheetData>
  <sheetProtection algorithmName="SHA-512" hashValue="rErfwAoNj3nyNCfyuRKcjRGnun9YIdOBnyCeDvUAVuQCiOTZZxDtFYwgLUQJUX2YQ1EmPF9PSz731aj8f6xSDw==" saltValue="QOVmRoKiNf6FGhWD/6QasQ==" spinCount="100000" sheet="1" formatCells="0" formatColumns="0" formatRows="0" sort="0" autoFilter="0" pivotTables="0"/>
  <mergeCells count="4">
    <mergeCell ref="D6:E6"/>
    <mergeCell ref="C7:C8"/>
    <mergeCell ref="D7:E7"/>
    <mergeCell ref="AY15:BJ15"/>
  </mergeCells>
  <printOptions horizontalCentered="1" verticalCentered="1"/>
  <pageMargins left="0" right="0" top="0" bottom="0" header="0" footer="0"/>
  <pageSetup paperSize="9" scale="8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9873" r:id="rId4" name="List Box 1">
              <controlPr defaultSize="0" autoLine="0" autoPict="0">
                <anchor moveWithCells="1">
                  <from>
                    <xdr:col>0</xdr:col>
                    <xdr:colOff>0</xdr:colOff>
                    <xdr:row>0</xdr:row>
                    <xdr:rowOff>9525</xdr:rowOff>
                  </from>
                  <to>
                    <xdr:col>2</xdr:col>
                    <xdr:colOff>933450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W445"/>
  <sheetViews>
    <sheetView topLeftCell="A133" workbookViewId="0">
      <selection activeCell="B141" sqref="B141"/>
    </sheetView>
  </sheetViews>
  <sheetFormatPr defaultColWidth="9.140625" defaultRowHeight="12.75"/>
  <cols>
    <col min="1" max="1" width="2" style="22" customWidth="1"/>
    <col min="2" max="2" width="62" style="22" customWidth="1"/>
    <col min="3" max="3" width="63.140625" style="22" customWidth="1"/>
    <col min="4" max="4" width="41.7109375" style="22" customWidth="1"/>
    <col min="5" max="5" width="20" style="22" customWidth="1"/>
    <col min="6" max="6" width="8.5703125" style="22" customWidth="1"/>
    <col min="7" max="7" width="5.42578125" style="22" customWidth="1"/>
    <col min="8" max="8" width="6.42578125" style="22" customWidth="1"/>
    <col min="9" max="9" width="8" style="22" customWidth="1"/>
    <col min="10" max="10" width="6.42578125" style="22" customWidth="1"/>
    <col min="11" max="11" width="9.28515625" style="22" customWidth="1"/>
    <col min="12" max="12" width="7.42578125" style="22" customWidth="1"/>
    <col min="13" max="13" width="17" style="22" customWidth="1"/>
    <col min="14" max="14" width="8.85546875" style="22" customWidth="1"/>
    <col min="15" max="15" width="83.140625" style="22" customWidth="1"/>
    <col min="16" max="16" width="6.42578125" style="22" customWidth="1"/>
    <col min="17" max="17" width="5.42578125" style="22" customWidth="1"/>
    <col min="18" max="18" width="6.42578125" style="22" customWidth="1"/>
    <col min="19" max="19" width="2.7109375" style="22" customWidth="1"/>
    <col min="20" max="20" width="6.5703125" style="22" customWidth="1"/>
    <col min="21" max="21" width="5.7109375" style="22" customWidth="1"/>
    <col min="22" max="22" width="11.7109375" style="11" customWidth="1"/>
    <col min="23" max="16384" width="9.140625" style="11"/>
  </cols>
  <sheetData>
    <row r="1" spans="1:3">
      <c r="A1" s="21">
        <v>1</v>
      </c>
      <c r="B1" s="22" t="s">
        <v>247</v>
      </c>
    </row>
    <row r="3" spans="1:3">
      <c r="B3" s="260" t="s">
        <v>193</v>
      </c>
      <c r="C3" s="260"/>
    </row>
    <row r="5" spans="1:3" ht="15" customHeight="1">
      <c r="B5" s="22" t="s">
        <v>196</v>
      </c>
      <c r="C5" s="22" t="s">
        <v>194</v>
      </c>
    </row>
    <row r="6" spans="1:3">
      <c r="B6" s="22" t="s">
        <v>197</v>
      </c>
      <c r="C6" s="22" t="s">
        <v>195</v>
      </c>
    </row>
    <row r="8" spans="1:3">
      <c r="B8" s="22" t="s">
        <v>205</v>
      </c>
      <c r="C8" s="22" t="s">
        <v>360</v>
      </c>
    </row>
    <row r="9" spans="1:3">
      <c r="B9" s="22" t="s">
        <v>203</v>
      </c>
      <c r="C9" s="22" t="s">
        <v>204</v>
      </c>
    </row>
    <row r="10" spans="1:3">
      <c r="B10" s="22" t="s">
        <v>210</v>
      </c>
      <c r="C10" s="22" t="s">
        <v>212</v>
      </c>
    </row>
    <row r="11" spans="1:3">
      <c r="B11" s="22" t="s">
        <v>211</v>
      </c>
      <c r="C11" s="22" t="s">
        <v>209</v>
      </c>
    </row>
    <row r="12" spans="1:3">
      <c r="B12" s="22" t="s">
        <v>213</v>
      </c>
      <c r="C12" s="22" t="s">
        <v>214</v>
      </c>
    </row>
    <row r="13" spans="1:3">
      <c r="B13" s="22" t="s">
        <v>208</v>
      </c>
      <c r="C13" s="22" t="s">
        <v>361</v>
      </c>
    </row>
    <row r="14" spans="1:3">
      <c r="B14" s="22" t="s">
        <v>362</v>
      </c>
      <c r="C14" s="22" t="s">
        <v>363</v>
      </c>
    </row>
    <row r="15" spans="1:3">
      <c r="B15" s="22" t="s">
        <v>206</v>
      </c>
      <c r="C15" s="22" t="s">
        <v>207</v>
      </c>
    </row>
    <row r="16" spans="1:3">
      <c r="B16" s="22" t="s">
        <v>198</v>
      </c>
      <c r="C16" s="22" t="s">
        <v>199</v>
      </c>
    </row>
    <row r="17" spans="2:3" ht="15" customHeight="1">
      <c r="B17" s="22" t="s">
        <v>200</v>
      </c>
      <c r="C17" s="22" t="s">
        <v>285</v>
      </c>
    </row>
    <row r="18" spans="2:3">
      <c r="B18" s="22" t="s">
        <v>364</v>
      </c>
      <c r="C18" s="22" t="s">
        <v>365</v>
      </c>
    </row>
    <row r="19" spans="2:3">
      <c r="B19" s="22" t="s">
        <v>286</v>
      </c>
      <c r="C19" s="22" t="s">
        <v>287</v>
      </c>
    </row>
    <row r="21" spans="2:3">
      <c r="B21" s="22" t="s">
        <v>217</v>
      </c>
      <c r="C21" s="22" t="s">
        <v>218</v>
      </c>
    </row>
    <row r="22" spans="2:3">
      <c r="B22" s="22" t="s">
        <v>201</v>
      </c>
      <c r="C22" s="22" t="s">
        <v>202</v>
      </c>
    </row>
    <row r="24" spans="2:3">
      <c r="B24" s="22" t="s">
        <v>326</v>
      </c>
    </row>
    <row r="25" spans="2:3">
      <c r="B25" s="22" t="s">
        <v>216</v>
      </c>
    </row>
    <row r="27" spans="2:3">
      <c r="B27" s="23" t="s">
        <v>169</v>
      </c>
    </row>
    <row r="28" spans="2:3">
      <c r="B28" s="23" t="s">
        <v>168</v>
      </c>
    </row>
    <row r="30" spans="2:3">
      <c r="B30" s="22" t="s">
        <v>215</v>
      </c>
    </row>
    <row r="31" spans="2:3">
      <c r="B31" s="22" t="s">
        <v>390</v>
      </c>
    </row>
    <row r="37" spans="2:20">
      <c r="B37" s="260" t="s">
        <v>240</v>
      </c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</row>
    <row r="40" spans="2:20" ht="12.75" customHeight="1">
      <c r="B40" s="263" t="s">
        <v>235</v>
      </c>
      <c r="C40" s="263"/>
      <c r="D40" s="266" t="s">
        <v>241</v>
      </c>
      <c r="E40" s="266"/>
      <c r="F40" s="263" t="s">
        <v>236</v>
      </c>
      <c r="G40" s="263"/>
      <c r="H40" s="263"/>
      <c r="I40" s="12" t="s">
        <v>237</v>
      </c>
      <c r="J40" s="263" t="s">
        <v>238</v>
      </c>
      <c r="K40" s="263"/>
      <c r="L40" s="263"/>
      <c r="M40" s="263" t="s">
        <v>239</v>
      </c>
      <c r="N40" s="263"/>
      <c r="O40" s="263"/>
      <c r="P40" s="263"/>
    </row>
    <row r="41" spans="2:20">
      <c r="B41" s="263"/>
      <c r="C41" s="263"/>
      <c r="D41" s="266"/>
      <c r="E41" s="266"/>
      <c r="F41" s="24">
        <v>2008</v>
      </c>
      <c r="G41" s="25">
        <v>2009</v>
      </c>
      <c r="H41" s="25">
        <v>2010</v>
      </c>
      <c r="I41" s="25">
        <v>2011</v>
      </c>
      <c r="J41" s="25">
        <v>2012</v>
      </c>
      <c r="K41" s="25">
        <v>2013</v>
      </c>
      <c r="L41" s="25">
        <v>2014</v>
      </c>
      <c r="M41" s="25">
        <v>2011</v>
      </c>
      <c r="N41" s="25">
        <v>2012</v>
      </c>
      <c r="O41" s="25">
        <v>2013</v>
      </c>
      <c r="P41" s="25">
        <v>2014</v>
      </c>
    </row>
    <row r="42" spans="2:20">
      <c r="B42" s="265" t="s">
        <v>219</v>
      </c>
      <c r="C42" s="26" t="s">
        <v>220</v>
      </c>
      <c r="D42" s="261" t="s">
        <v>178</v>
      </c>
      <c r="E42" s="27" t="s">
        <v>179</v>
      </c>
      <c r="F42" s="261" t="s">
        <v>243</v>
      </c>
      <c r="G42" s="261"/>
      <c r="H42" s="261"/>
      <c r="I42" s="28" t="s">
        <v>244</v>
      </c>
      <c r="J42" s="264" t="s">
        <v>245</v>
      </c>
      <c r="K42" s="264"/>
      <c r="L42" s="264"/>
      <c r="M42" s="261" t="s">
        <v>246</v>
      </c>
      <c r="N42" s="261"/>
      <c r="O42" s="261"/>
      <c r="P42" s="261"/>
    </row>
    <row r="43" spans="2:20">
      <c r="B43" s="265"/>
      <c r="C43" s="29" t="s">
        <v>221</v>
      </c>
      <c r="D43" s="261"/>
      <c r="E43" s="27" t="s">
        <v>180</v>
      </c>
      <c r="G43" s="27"/>
      <c r="H43" s="27"/>
      <c r="I43" s="28"/>
      <c r="J43" s="27"/>
      <c r="K43" s="28"/>
      <c r="L43" s="27"/>
      <c r="M43" s="28"/>
      <c r="N43" s="27"/>
    </row>
    <row r="44" spans="2:20">
      <c r="B44" s="265"/>
      <c r="C44" s="26" t="s">
        <v>222</v>
      </c>
      <c r="D44" s="261"/>
      <c r="E44" s="27" t="s">
        <v>181</v>
      </c>
      <c r="F44" s="27"/>
      <c r="G44" s="28"/>
      <c r="H44" s="27"/>
      <c r="I44" s="28"/>
      <c r="J44" s="28"/>
      <c r="K44" s="28"/>
      <c r="L44" s="27"/>
      <c r="M44" s="27"/>
      <c r="N44" s="27"/>
    </row>
    <row r="45" spans="2:20">
      <c r="B45" s="265"/>
      <c r="C45" s="26" t="s">
        <v>223</v>
      </c>
      <c r="D45" s="261"/>
      <c r="E45" s="28" t="s">
        <v>182</v>
      </c>
      <c r="F45" s="28"/>
      <c r="G45" s="28"/>
      <c r="H45" s="28"/>
      <c r="I45" s="28"/>
      <c r="J45" s="28"/>
      <c r="K45" s="28"/>
      <c r="L45" s="28"/>
      <c r="M45" s="28"/>
      <c r="N45" s="28"/>
    </row>
    <row r="46" spans="2:20">
      <c r="B46" s="265"/>
      <c r="C46" s="26" t="s">
        <v>224</v>
      </c>
      <c r="D46" s="261"/>
      <c r="E46" s="28" t="s">
        <v>183</v>
      </c>
      <c r="F46" s="28"/>
      <c r="G46" s="28"/>
      <c r="H46" s="28"/>
      <c r="I46" s="28"/>
      <c r="J46" s="28"/>
      <c r="K46" s="28"/>
      <c r="L46" s="28"/>
      <c r="M46" s="28"/>
      <c r="N46" s="28"/>
    </row>
    <row r="47" spans="2:20">
      <c r="B47" s="265"/>
      <c r="C47" s="26" t="s">
        <v>225</v>
      </c>
      <c r="D47" s="261"/>
      <c r="E47" s="27" t="s">
        <v>184</v>
      </c>
      <c r="F47" s="28"/>
      <c r="G47" s="28"/>
      <c r="H47" s="28"/>
      <c r="I47" s="27"/>
      <c r="J47" s="27"/>
      <c r="K47" s="27"/>
      <c r="L47" s="27"/>
      <c r="M47" s="27"/>
      <c r="N47" s="27"/>
    </row>
    <row r="48" spans="2:20">
      <c r="B48" s="265"/>
      <c r="C48" s="26" t="s">
        <v>226</v>
      </c>
      <c r="D48" s="261"/>
      <c r="E48" s="28" t="s">
        <v>185</v>
      </c>
      <c r="F48" s="28"/>
      <c r="G48" s="28"/>
      <c r="H48" s="28"/>
      <c r="I48" s="28"/>
      <c r="J48" s="28"/>
      <c r="K48" s="28"/>
      <c r="L48" s="28"/>
      <c r="M48" s="28"/>
      <c r="N48" s="28"/>
    </row>
    <row r="49" spans="2:20">
      <c r="B49" s="265"/>
      <c r="C49" s="30" t="s">
        <v>227</v>
      </c>
      <c r="D49" s="261"/>
      <c r="E49" s="27" t="s">
        <v>242</v>
      </c>
      <c r="F49" s="28"/>
      <c r="G49" s="27"/>
      <c r="H49" s="27"/>
      <c r="I49" s="27"/>
      <c r="J49" s="27"/>
      <c r="K49" s="27"/>
      <c r="L49" s="27"/>
      <c r="M49" s="27"/>
      <c r="N49" s="27"/>
    </row>
    <row r="50" spans="2:20">
      <c r="B50" s="265"/>
      <c r="C50" s="26" t="s">
        <v>228</v>
      </c>
      <c r="D50" s="261"/>
      <c r="E50" s="28" t="s">
        <v>186</v>
      </c>
      <c r="F50" s="28"/>
      <c r="G50" s="28"/>
      <c r="H50" s="28"/>
      <c r="I50" s="28"/>
      <c r="J50" s="28"/>
      <c r="K50" s="28"/>
      <c r="L50" s="28"/>
      <c r="M50" s="28"/>
      <c r="N50" s="28"/>
    </row>
    <row r="51" spans="2:20">
      <c r="B51" s="265"/>
      <c r="C51" s="26" t="s">
        <v>374</v>
      </c>
      <c r="D51" s="261"/>
      <c r="E51" s="28" t="s">
        <v>375</v>
      </c>
      <c r="F51" s="28"/>
      <c r="G51" s="28"/>
      <c r="H51" s="28"/>
      <c r="I51" s="28"/>
      <c r="J51" s="28"/>
      <c r="K51" s="28"/>
      <c r="L51" s="28"/>
      <c r="M51" s="28"/>
      <c r="N51" s="28"/>
    </row>
    <row r="52" spans="2:20">
      <c r="B52" s="262" t="s">
        <v>229</v>
      </c>
      <c r="C52" s="31" t="s">
        <v>230</v>
      </c>
      <c r="D52" s="261" t="s">
        <v>187</v>
      </c>
      <c r="E52" s="28" t="s">
        <v>188</v>
      </c>
      <c r="F52" s="28"/>
      <c r="G52" s="28"/>
      <c r="H52" s="28"/>
      <c r="I52" s="28"/>
      <c r="J52" s="28"/>
      <c r="K52" s="28"/>
      <c r="L52" s="28"/>
      <c r="M52" s="28"/>
      <c r="N52" s="28"/>
    </row>
    <row r="53" spans="2:20">
      <c r="B53" s="262"/>
      <c r="C53" s="31" t="s">
        <v>231</v>
      </c>
      <c r="D53" s="261"/>
      <c r="E53" s="28" t="s">
        <v>189</v>
      </c>
      <c r="F53" s="28"/>
      <c r="G53" s="28"/>
      <c r="H53" s="28"/>
      <c r="I53" s="28"/>
      <c r="J53" s="28"/>
      <c r="K53" s="28"/>
      <c r="L53" s="28"/>
      <c r="M53" s="28"/>
      <c r="N53" s="28"/>
    </row>
    <row r="54" spans="2:20">
      <c r="B54" s="262"/>
      <c r="C54" s="31" t="s">
        <v>232</v>
      </c>
      <c r="D54" s="261"/>
      <c r="E54" s="28" t="s">
        <v>369</v>
      </c>
      <c r="F54" s="28"/>
      <c r="G54" s="28"/>
      <c r="H54" s="28"/>
      <c r="I54" s="28"/>
      <c r="J54" s="28"/>
      <c r="K54" s="27"/>
      <c r="L54" s="28"/>
      <c r="M54" s="28"/>
      <c r="N54" s="28"/>
    </row>
    <row r="55" spans="2:20">
      <c r="B55" s="262"/>
      <c r="C55" s="31" t="s">
        <v>370</v>
      </c>
      <c r="D55" s="261"/>
      <c r="E55" s="31" t="s">
        <v>372</v>
      </c>
      <c r="F55" s="28"/>
      <c r="G55" s="28"/>
      <c r="H55" s="28"/>
      <c r="I55" s="28"/>
      <c r="J55" s="28"/>
      <c r="K55" s="27"/>
      <c r="L55" s="28"/>
      <c r="M55" s="28"/>
      <c r="N55" s="28"/>
    </row>
    <row r="56" spans="2:20">
      <c r="B56" s="262"/>
      <c r="C56" s="31" t="s">
        <v>79</v>
      </c>
      <c r="D56" s="261"/>
      <c r="E56" s="28" t="s">
        <v>190</v>
      </c>
      <c r="F56" s="28"/>
      <c r="G56" s="27"/>
      <c r="H56" s="32"/>
      <c r="I56" s="32"/>
      <c r="J56" s="32"/>
      <c r="K56" s="32"/>
      <c r="L56" s="32"/>
      <c r="M56" s="32"/>
      <c r="N56" s="27"/>
    </row>
    <row r="57" spans="2:20">
      <c r="B57" s="262"/>
      <c r="C57" s="31" t="s">
        <v>233</v>
      </c>
      <c r="D57" s="261"/>
      <c r="E57" s="28" t="s">
        <v>191</v>
      </c>
      <c r="F57" s="28"/>
      <c r="G57" s="28"/>
      <c r="H57" s="28"/>
      <c r="I57" s="28"/>
      <c r="J57" s="32"/>
      <c r="K57" s="27"/>
      <c r="L57" s="28"/>
      <c r="M57" s="28"/>
      <c r="N57" s="28"/>
    </row>
    <row r="58" spans="2:20">
      <c r="B58" s="262"/>
      <c r="C58" s="31" t="s">
        <v>371</v>
      </c>
      <c r="D58" s="261"/>
      <c r="E58" s="28" t="s">
        <v>373</v>
      </c>
      <c r="F58" s="28"/>
      <c r="G58" s="28"/>
      <c r="H58" s="28"/>
      <c r="I58" s="28"/>
      <c r="J58" s="32"/>
      <c r="K58" s="27"/>
      <c r="L58" s="28"/>
      <c r="M58" s="28"/>
      <c r="N58" s="28"/>
    </row>
    <row r="59" spans="2:20">
      <c r="B59" s="262"/>
      <c r="C59" s="31" t="s">
        <v>234</v>
      </c>
      <c r="D59" s="261"/>
      <c r="E59" s="28" t="s">
        <v>192</v>
      </c>
      <c r="F59" s="28"/>
      <c r="G59" s="28"/>
      <c r="H59" s="28"/>
      <c r="I59" s="28"/>
      <c r="J59" s="28"/>
      <c r="K59" s="28"/>
      <c r="L59" s="32"/>
      <c r="M59" s="28"/>
      <c r="N59" s="28"/>
    </row>
    <row r="60" spans="2:20">
      <c r="B60" s="22" t="s">
        <v>328</v>
      </c>
      <c r="D60" s="22" t="s">
        <v>327</v>
      </c>
    </row>
    <row r="62" spans="2:20">
      <c r="B62" s="260" t="s">
        <v>248</v>
      </c>
      <c r="C62" s="260"/>
      <c r="D62" s="260"/>
      <c r="E62" s="260"/>
      <c r="F62" s="260"/>
      <c r="G62" s="260"/>
      <c r="H62" s="260"/>
      <c r="I62" s="260"/>
      <c r="J62" s="260"/>
      <c r="K62" s="260"/>
      <c r="L62" s="260"/>
      <c r="M62" s="260"/>
      <c r="N62" s="260"/>
      <c r="O62" s="260"/>
      <c r="P62" s="260"/>
      <c r="Q62" s="260"/>
      <c r="R62" s="260"/>
      <c r="S62" s="260"/>
      <c r="T62" s="260"/>
    </row>
    <row r="66" spans="2:22">
      <c r="B66" s="22" t="s">
        <v>366</v>
      </c>
    </row>
    <row r="67" spans="2:22">
      <c r="B67" s="22" t="s">
        <v>367</v>
      </c>
      <c r="M67" s="22" t="s">
        <v>333</v>
      </c>
      <c r="O67" s="22" t="s">
        <v>376</v>
      </c>
    </row>
    <row r="68" spans="2:22">
      <c r="D68" s="33"/>
      <c r="E68" s="34"/>
      <c r="F68" s="33"/>
      <c r="G68" s="34"/>
      <c r="H68" s="33"/>
      <c r="I68" s="34"/>
      <c r="J68" s="33"/>
      <c r="K68" s="34"/>
      <c r="L68" s="33"/>
      <c r="M68" s="34" t="s">
        <v>332</v>
      </c>
      <c r="N68" s="33"/>
      <c r="O68" s="34" t="s">
        <v>377</v>
      </c>
      <c r="P68" s="33"/>
      <c r="Q68" s="34"/>
      <c r="R68" s="33"/>
      <c r="S68" s="34"/>
      <c r="T68" s="33"/>
    </row>
    <row r="69" spans="2:22">
      <c r="C69" s="15">
        <v>2006</v>
      </c>
      <c r="D69" s="15"/>
      <c r="E69" s="15">
        <v>2007</v>
      </c>
      <c r="F69" s="15"/>
      <c r="G69" s="15">
        <v>2008</v>
      </c>
      <c r="H69" s="15"/>
      <c r="I69" s="15">
        <v>2009</v>
      </c>
      <c r="J69" s="15"/>
      <c r="K69" s="15">
        <v>2010</v>
      </c>
      <c r="L69" s="15"/>
      <c r="M69" s="15">
        <v>2011</v>
      </c>
      <c r="N69" s="15"/>
      <c r="O69" s="15">
        <v>2012</v>
      </c>
      <c r="P69" s="15"/>
      <c r="Q69" s="15">
        <v>2013</v>
      </c>
      <c r="R69" s="15"/>
      <c r="S69" s="15">
        <v>2014</v>
      </c>
      <c r="T69" s="15"/>
      <c r="U69" s="22">
        <v>2015</v>
      </c>
    </row>
    <row r="70" spans="2:22">
      <c r="B70" s="16" t="s">
        <v>126</v>
      </c>
      <c r="C70" s="17" t="s">
        <v>259</v>
      </c>
      <c r="D70" s="17" t="s">
        <v>149</v>
      </c>
      <c r="E70" s="17" t="s">
        <v>259</v>
      </c>
      <c r="F70" s="17" t="s">
        <v>149</v>
      </c>
      <c r="G70" s="17" t="s">
        <v>259</v>
      </c>
      <c r="H70" s="17" t="s">
        <v>149</v>
      </c>
      <c r="I70" s="17" t="s">
        <v>259</v>
      </c>
      <c r="J70" s="17" t="s">
        <v>149</v>
      </c>
      <c r="K70" s="17" t="s">
        <v>259</v>
      </c>
      <c r="L70" s="17" t="s">
        <v>149</v>
      </c>
      <c r="M70" s="17" t="s">
        <v>259</v>
      </c>
      <c r="N70" s="17" t="s">
        <v>149</v>
      </c>
      <c r="O70" s="17" t="s">
        <v>259</v>
      </c>
      <c r="P70" s="17" t="s">
        <v>149</v>
      </c>
      <c r="Q70" s="17" t="s">
        <v>259</v>
      </c>
      <c r="R70" s="17" t="s">
        <v>149</v>
      </c>
      <c r="S70" s="17" t="s">
        <v>259</v>
      </c>
      <c r="T70" s="17" t="s">
        <v>149</v>
      </c>
      <c r="U70" s="17" t="s">
        <v>259</v>
      </c>
      <c r="V70" s="13" t="s">
        <v>149</v>
      </c>
    </row>
    <row r="71" spans="2:22">
      <c r="B71" s="16" t="s">
        <v>249</v>
      </c>
      <c r="C71" s="17" t="s">
        <v>259</v>
      </c>
      <c r="D71" s="17" t="s">
        <v>163</v>
      </c>
      <c r="E71" s="17" t="s">
        <v>259</v>
      </c>
      <c r="F71" s="17" t="s">
        <v>163</v>
      </c>
      <c r="G71" s="17" t="s">
        <v>259</v>
      </c>
      <c r="H71" s="17" t="s">
        <v>163</v>
      </c>
      <c r="I71" s="17" t="s">
        <v>259</v>
      </c>
      <c r="J71" s="17" t="s">
        <v>163</v>
      </c>
      <c r="K71" s="17" t="s">
        <v>259</v>
      </c>
      <c r="L71" s="17" t="s">
        <v>163</v>
      </c>
      <c r="M71" s="17" t="s">
        <v>259</v>
      </c>
      <c r="N71" s="17" t="s">
        <v>163</v>
      </c>
      <c r="O71" s="17" t="s">
        <v>259</v>
      </c>
      <c r="P71" s="17" t="s">
        <v>163</v>
      </c>
      <c r="Q71" s="17" t="s">
        <v>259</v>
      </c>
      <c r="R71" s="17" t="s">
        <v>163</v>
      </c>
      <c r="S71" s="17" t="s">
        <v>259</v>
      </c>
      <c r="T71" s="17" t="s">
        <v>163</v>
      </c>
      <c r="U71" s="17" t="s">
        <v>259</v>
      </c>
      <c r="V71" s="13" t="s">
        <v>163</v>
      </c>
    </row>
    <row r="72" spans="2:22">
      <c r="B72" s="18" t="s">
        <v>127</v>
      </c>
      <c r="C72" s="34" t="s">
        <v>1</v>
      </c>
      <c r="D72" s="35"/>
      <c r="E72" s="36"/>
      <c r="F72" s="35"/>
      <c r="G72" s="36"/>
      <c r="H72" s="35"/>
      <c r="I72" s="36"/>
      <c r="J72" s="35"/>
      <c r="K72" s="36"/>
      <c r="L72" s="35"/>
      <c r="M72" s="36"/>
      <c r="N72" s="35"/>
      <c r="O72" s="36"/>
      <c r="P72" s="35"/>
      <c r="Q72" s="36"/>
      <c r="R72" s="35"/>
      <c r="S72" s="36"/>
      <c r="T72" s="35"/>
    </row>
    <row r="73" spans="2:22">
      <c r="B73" s="18" t="s">
        <v>2</v>
      </c>
      <c r="C73" s="34" t="s">
        <v>164</v>
      </c>
      <c r="D73" s="33"/>
      <c r="E73" s="34"/>
      <c r="F73" s="33"/>
      <c r="G73" s="34"/>
      <c r="H73" s="33"/>
      <c r="I73" s="34"/>
      <c r="J73" s="33"/>
      <c r="K73" s="34"/>
      <c r="L73" s="33"/>
      <c r="M73" s="34"/>
      <c r="N73" s="33"/>
      <c r="O73" s="34"/>
      <c r="P73" s="33"/>
      <c r="Q73" s="34"/>
      <c r="R73" s="33"/>
      <c r="S73" s="34"/>
      <c r="T73" s="33"/>
    </row>
    <row r="74" spans="2:22">
      <c r="B74" s="19" t="s">
        <v>3</v>
      </c>
      <c r="C74" s="34" t="s">
        <v>68</v>
      </c>
      <c r="D74" s="33"/>
      <c r="E74" s="34"/>
      <c r="F74" s="33"/>
      <c r="G74" s="34"/>
      <c r="H74" s="33"/>
      <c r="I74" s="34"/>
      <c r="J74" s="33"/>
      <c r="K74" s="34"/>
      <c r="L74" s="33"/>
      <c r="M74" s="34"/>
      <c r="N74" s="33"/>
      <c r="O74" s="34"/>
      <c r="P74" s="33"/>
      <c r="Q74" s="34"/>
      <c r="R74" s="33"/>
      <c r="S74" s="34"/>
      <c r="T74" s="33"/>
    </row>
    <row r="75" spans="2:22">
      <c r="B75" s="18" t="s">
        <v>5</v>
      </c>
      <c r="C75" s="34" t="s">
        <v>250</v>
      </c>
      <c r="D75" s="33"/>
      <c r="E75" s="34"/>
      <c r="F75" s="33"/>
      <c r="G75" s="34"/>
      <c r="H75" s="33"/>
      <c r="I75" s="34"/>
      <c r="J75" s="33"/>
      <c r="K75" s="34"/>
      <c r="L75" s="33"/>
      <c r="M75" s="34"/>
      <c r="N75" s="33"/>
      <c r="O75" s="34"/>
      <c r="P75" s="33"/>
      <c r="Q75" s="34"/>
      <c r="R75" s="33"/>
      <c r="S75" s="34"/>
      <c r="T75" s="33"/>
    </row>
    <row r="76" spans="2:22">
      <c r="B76" s="18" t="s">
        <v>7</v>
      </c>
      <c r="C76" s="37" t="s">
        <v>8</v>
      </c>
      <c r="D76" s="33"/>
      <c r="E76" s="34"/>
      <c r="F76" s="33"/>
      <c r="G76" s="34"/>
      <c r="H76" s="33"/>
      <c r="I76" s="34"/>
      <c r="J76" s="33"/>
      <c r="K76" s="34"/>
      <c r="L76" s="33"/>
      <c r="M76" s="34"/>
      <c r="N76" s="33"/>
      <c r="O76" s="34"/>
      <c r="P76" s="33"/>
      <c r="Q76" s="34"/>
      <c r="R76" s="33"/>
      <c r="S76" s="34"/>
      <c r="T76" s="33"/>
    </row>
    <row r="77" spans="2:22">
      <c r="B77" s="18" t="s">
        <v>9</v>
      </c>
      <c r="C77" s="37" t="s">
        <v>10</v>
      </c>
      <c r="D77" s="35"/>
      <c r="E77" s="36"/>
      <c r="F77" s="35"/>
      <c r="G77" s="36"/>
      <c r="H77" s="35"/>
      <c r="I77" s="36"/>
      <c r="J77" s="35"/>
      <c r="K77" s="36"/>
      <c r="L77" s="35"/>
      <c r="M77" s="36"/>
      <c r="N77" s="35"/>
      <c r="O77" s="36"/>
      <c r="P77" s="35"/>
      <c r="Q77" s="36"/>
      <c r="R77" s="35"/>
      <c r="S77" s="36"/>
      <c r="T77" s="35"/>
    </row>
    <row r="78" spans="2:22">
      <c r="B78" s="18" t="s">
        <v>12</v>
      </c>
      <c r="C78" s="37" t="s">
        <v>13</v>
      </c>
      <c r="D78" s="35"/>
      <c r="E78" s="34"/>
      <c r="F78" s="35"/>
      <c r="G78" s="34"/>
      <c r="H78" s="35"/>
      <c r="I78" s="34"/>
      <c r="J78" s="35"/>
      <c r="K78" s="34"/>
      <c r="L78" s="35"/>
      <c r="M78" s="34"/>
      <c r="N78" s="35"/>
      <c r="O78" s="34"/>
      <c r="P78" s="35"/>
      <c r="Q78" s="34"/>
      <c r="R78" s="35"/>
      <c r="S78" s="34"/>
      <c r="T78" s="35"/>
    </row>
    <row r="79" spans="2:22">
      <c r="B79" s="18" t="s">
        <v>14</v>
      </c>
      <c r="C79" s="37" t="s">
        <v>15</v>
      </c>
      <c r="D79" s="35"/>
      <c r="E79" s="34"/>
      <c r="F79" s="35"/>
      <c r="G79" s="34"/>
      <c r="H79" s="35"/>
      <c r="I79" s="34"/>
      <c r="J79" s="35"/>
      <c r="K79" s="34"/>
      <c r="L79" s="35"/>
      <c r="M79" s="34"/>
      <c r="N79" s="35"/>
      <c r="O79" s="34"/>
      <c r="P79" s="35"/>
      <c r="Q79" s="34"/>
      <c r="R79" s="35"/>
      <c r="S79" s="34"/>
      <c r="T79" s="35"/>
    </row>
    <row r="80" spans="2:22">
      <c r="B80" s="18" t="s">
        <v>397</v>
      </c>
      <c r="C80" s="37" t="s">
        <v>396</v>
      </c>
      <c r="D80" s="35"/>
      <c r="E80" s="34"/>
      <c r="F80" s="35"/>
      <c r="G80" s="34"/>
      <c r="H80" s="35"/>
      <c r="I80" s="34"/>
      <c r="J80" s="35"/>
      <c r="K80" s="34"/>
      <c r="L80" s="35"/>
      <c r="M80" s="34"/>
      <c r="N80" s="35"/>
      <c r="O80" s="34"/>
      <c r="P80" s="35"/>
      <c r="Q80" s="34"/>
      <c r="R80" s="35"/>
      <c r="S80" s="34"/>
      <c r="T80" s="35"/>
    </row>
    <row r="81" spans="2:20">
      <c r="B81" s="18" t="s">
        <v>18</v>
      </c>
      <c r="C81" s="37" t="s">
        <v>19</v>
      </c>
      <c r="D81" s="35"/>
      <c r="E81" s="34"/>
      <c r="F81" s="35"/>
      <c r="G81" s="34"/>
      <c r="H81" s="35"/>
      <c r="I81" s="34"/>
      <c r="J81" s="35"/>
      <c r="K81" s="34"/>
      <c r="L81" s="35"/>
      <c r="M81" s="34"/>
      <c r="N81" s="35"/>
      <c r="O81" s="34"/>
      <c r="P81" s="35"/>
      <c r="Q81" s="34"/>
      <c r="R81" s="35"/>
      <c r="S81" s="34"/>
      <c r="T81" s="35"/>
    </row>
    <row r="82" spans="2:20">
      <c r="B82" s="18" t="s">
        <v>20</v>
      </c>
      <c r="C82" s="37" t="s">
        <v>21</v>
      </c>
      <c r="D82" s="35"/>
      <c r="E82" s="36"/>
      <c r="F82" s="35"/>
      <c r="G82" s="36"/>
      <c r="H82" s="35"/>
      <c r="I82" s="36"/>
      <c r="J82" s="35"/>
      <c r="K82" s="36"/>
      <c r="L82" s="35"/>
      <c r="M82" s="36"/>
      <c r="N82" s="35"/>
      <c r="O82" s="36"/>
      <c r="P82" s="35"/>
      <c r="Q82" s="36"/>
      <c r="R82" s="35"/>
      <c r="S82" s="36"/>
      <c r="T82" s="35"/>
    </row>
    <row r="83" spans="2:20">
      <c r="B83" s="18" t="s">
        <v>22</v>
      </c>
      <c r="C83" s="37" t="s">
        <v>23</v>
      </c>
      <c r="D83" s="35"/>
      <c r="E83" s="34"/>
      <c r="F83" s="35"/>
      <c r="G83" s="34"/>
      <c r="H83" s="35"/>
      <c r="I83" s="34"/>
      <c r="J83" s="35"/>
      <c r="K83" s="34"/>
      <c r="L83" s="35"/>
      <c r="M83" s="34"/>
      <c r="N83" s="35"/>
      <c r="O83" s="34"/>
      <c r="P83" s="35"/>
      <c r="Q83" s="34"/>
      <c r="R83" s="35"/>
      <c r="S83" s="34"/>
      <c r="T83" s="35"/>
    </row>
    <row r="84" spans="2:20">
      <c r="B84" s="18" t="s">
        <v>24</v>
      </c>
      <c r="C84" s="37" t="s">
        <v>25</v>
      </c>
      <c r="D84" s="35"/>
      <c r="E84" s="34"/>
      <c r="F84" s="35"/>
      <c r="G84" s="34"/>
      <c r="H84" s="35"/>
      <c r="I84" s="34"/>
      <c r="J84" s="35"/>
      <c r="K84" s="34"/>
      <c r="L84" s="35"/>
      <c r="M84" s="34"/>
      <c r="N84" s="35"/>
      <c r="O84" s="34"/>
      <c r="P84" s="35"/>
      <c r="Q84" s="34"/>
      <c r="R84" s="35"/>
      <c r="S84" s="34"/>
      <c r="T84" s="35"/>
    </row>
    <row r="85" spans="2:20">
      <c r="B85" s="18" t="s">
        <v>26</v>
      </c>
      <c r="C85" s="37" t="s">
        <v>27</v>
      </c>
      <c r="D85" s="35"/>
      <c r="E85" s="34"/>
      <c r="F85" s="35"/>
      <c r="G85" s="34"/>
      <c r="H85" s="35"/>
      <c r="I85" s="34"/>
      <c r="J85" s="35"/>
      <c r="K85" s="34"/>
      <c r="L85" s="35"/>
      <c r="M85" s="34"/>
      <c r="N85" s="35"/>
      <c r="O85" s="34"/>
      <c r="P85" s="35"/>
      <c r="Q85" s="34"/>
      <c r="R85" s="35"/>
      <c r="S85" s="34"/>
      <c r="T85" s="35"/>
    </row>
    <row r="86" spans="2:20">
      <c r="B86" s="18" t="s">
        <v>28</v>
      </c>
      <c r="C86" s="37" t="s">
        <v>29</v>
      </c>
      <c r="D86" s="35"/>
      <c r="E86" s="34"/>
      <c r="F86" s="35"/>
      <c r="G86" s="34"/>
      <c r="H86" s="35"/>
      <c r="I86" s="34"/>
      <c r="J86" s="35"/>
      <c r="K86" s="34"/>
      <c r="L86" s="35"/>
      <c r="M86" s="34"/>
      <c r="N86" s="35"/>
      <c r="O86" s="34"/>
      <c r="P86" s="35"/>
      <c r="Q86" s="34"/>
      <c r="R86" s="35"/>
      <c r="S86" s="34"/>
      <c r="T86" s="35"/>
    </row>
    <row r="87" spans="2:20">
      <c r="B87" s="18" t="s">
        <v>30</v>
      </c>
      <c r="C87" s="37" t="s">
        <v>172</v>
      </c>
      <c r="D87" s="35"/>
      <c r="E87" s="34"/>
      <c r="F87" s="35"/>
      <c r="G87" s="34"/>
      <c r="H87" s="35"/>
      <c r="I87" s="34"/>
      <c r="J87" s="35"/>
      <c r="K87" s="34"/>
      <c r="L87" s="35"/>
      <c r="M87" s="34"/>
      <c r="N87" s="35"/>
      <c r="O87" s="34"/>
      <c r="P87" s="35"/>
      <c r="Q87" s="34"/>
      <c r="R87" s="35"/>
      <c r="S87" s="34"/>
      <c r="T87" s="35"/>
    </row>
    <row r="88" spans="2:20">
      <c r="B88" s="18" t="s">
        <v>31</v>
      </c>
      <c r="C88" s="23" t="s">
        <v>32</v>
      </c>
      <c r="D88" s="35"/>
      <c r="E88" s="34"/>
      <c r="F88" s="35"/>
      <c r="G88" s="34"/>
      <c r="H88" s="35"/>
      <c r="I88" s="34"/>
      <c r="J88" s="35"/>
      <c r="K88" s="34"/>
      <c r="L88" s="35"/>
      <c r="M88" s="34"/>
      <c r="N88" s="35"/>
      <c r="O88" s="34"/>
      <c r="P88" s="35"/>
      <c r="Q88" s="34"/>
      <c r="R88" s="35"/>
      <c r="S88" s="34"/>
      <c r="T88" s="35"/>
    </row>
    <row r="89" spans="2:20">
      <c r="B89" s="18" t="s">
        <v>33</v>
      </c>
      <c r="C89" s="23" t="s">
        <v>34</v>
      </c>
      <c r="D89" s="35"/>
      <c r="E89" s="36"/>
      <c r="F89" s="35"/>
      <c r="G89" s="36"/>
      <c r="H89" s="35"/>
      <c r="I89" s="36"/>
      <c r="J89" s="35"/>
      <c r="K89" s="36"/>
      <c r="L89" s="35"/>
      <c r="M89" s="36"/>
      <c r="N89" s="35"/>
      <c r="O89" s="36"/>
      <c r="P89" s="35"/>
      <c r="Q89" s="36"/>
      <c r="R89" s="35"/>
      <c r="S89" s="36"/>
      <c r="T89" s="35"/>
    </row>
    <row r="90" spans="2:20">
      <c r="B90" s="18" t="s">
        <v>36</v>
      </c>
      <c r="C90" s="23" t="s">
        <v>37</v>
      </c>
      <c r="D90" s="35"/>
      <c r="E90" s="34"/>
      <c r="F90" s="35"/>
      <c r="G90" s="34"/>
      <c r="H90" s="35"/>
      <c r="I90" s="34"/>
      <c r="J90" s="35"/>
      <c r="K90" s="34"/>
      <c r="L90" s="35"/>
      <c r="M90" s="34"/>
      <c r="N90" s="35"/>
      <c r="O90" s="34"/>
      <c r="P90" s="35"/>
      <c r="Q90" s="34"/>
      <c r="R90" s="35"/>
      <c r="S90" s="34"/>
      <c r="T90" s="35"/>
    </row>
    <row r="91" spans="2:20">
      <c r="B91" s="18" t="s">
        <v>38</v>
      </c>
      <c r="C91" s="23" t="s">
        <v>165</v>
      </c>
      <c r="D91" s="35"/>
      <c r="E91" s="34"/>
      <c r="F91" s="35"/>
      <c r="G91" s="34"/>
      <c r="H91" s="35"/>
      <c r="I91" s="34"/>
      <c r="J91" s="35"/>
      <c r="K91" s="34"/>
      <c r="L91" s="35"/>
      <c r="M91" s="34"/>
      <c r="N91" s="35"/>
      <c r="O91" s="34"/>
      <c r="P91" s="35"/>
      <c r="Q91" s="34"/>
      <c r="R91" s="35"/>
      <c r="S91" s="34"/>
      <c r="T91" s="35"/>
    </row>
    <row r="92" spans="2:20">
      <c r="B92" s="18" t="s">
        <v>39</v>
      </c>
      <c r="C92" s="23" t="s">
        <v>40</v>
      </c>
      <c r="D92" s="35"/>
      <c r="E92" s="34"/>
      <c r="F92" s="35"/>
      <c r="G92" s="34"/>
      <c r="H92" s="35"/>
      <c r="I92" s="34"/>
      <c r="J92" s="35"/>
      <c r="K92" s="34"/>
      <c r="L92" s="35"/>
      <c r="M92" s="34"/>
      <c r="N92" s="35"/>
      <c r="O92" s="34"/>
      <c r="P92" s="35"/>
      <c r="Q92" s="34"/>
      <c r="R92" s="35"/>
      <c r="S92" s="34"/>
      <c r="T92" s="35"/>
    </row>
    <row r="93" spans="2:20">
      <c r="B93" s="18" t="s">
        <v>41</v>
      </c>
      <c r="C93" s="23" t="s">
        <v>42</v>
      </c>
      <c r="D93" s="35"/>
      <c r="E93" s="34"/>
      <c r="F93" s="35"/>
      <c r="G93" s="34"/>
      <c r="H93" s="35"/>
      <c r="I93" s="34"/>
      <c r="J93" s="35"/>
      <c r="K93" s="34"/>
      <c r="L93" s="35"/>
      <c r="M93" s="34"/>
      <c r="N93" s="35"/>
      <c r="O93" s="34"/>
      <c r="P93" s="35"/>
      <c r="Q93" s="34"/>
      <c r="R93" s="35"/>
      <c r="S93" s="34"/>
      <c r="T93" s="35"/>
    </row>
    <row r="94" spans="2:20">
      <c r="B94" s="18" t="s">
        <v>44</v>
      </c>
      <c r="C94" s="23" t="s">
        <v>45</v>
      </c>
      <c r="D94" s="35"/>
      <c r="E94" s="36"/>
      <c r="F94" s="35"/>
      <c r="G94" s="36"/>
      <c r="H94" s="35"/>
      <c r="I94" s="36"/>
      <c r="J94" s="35"/>
      <c r="K94" s="36"/>
      <c r="L94" s="35"/>
      <c r="M94" s="36"/>
      <c r="N94" s="35"/>
      <c r="O94" s="36"/>
      <c r="P94" s="35"/>
      <c r="Q94" s="36"/>
      <c r="R94" s="35"/>
      <c r="S94" s="36"/>
      <c r="T94" s="35"/>
    </row>
    <row r="95" spans="2:20">
      <c r="B95" s="18" t="s">
        <v>46</v>
      </c>
      <c r="C95" s="23" t="s">
        <v>47</v>
      </c>
      <c r="D95" s="35"/>
      <c r="E95" s="36"/>
      <c r="F95" s="35"/>
      <c r="G95" s="36"/>
      <c r="H95" s="35"/>
      <c r="I95" s="36"/>
      <c r="J95" s="35"/>
      <c r="K95" s="36"/>
      <c r="L95" s="35"/>
      <c r="M95" s="36"/>
      <c r="N95" s="35"/>
      <c r="O95" s="36"/>
      <c r="P95" s="35"/>
      <c r="Q95" s="36"/>
      <c r="R95" s="35"/>
      <c r="S95" s="36"/>
      <c r="T95" s="35"/>
    </row>
    <row r="96" spans="2:20">
      <c r="B96" s="18" t="s">
        <v>49</v>
      </c>
      <c r="C96" s="23" t="s">
        <v>166</v>
      </c>
      <c r="D96" s="35"/>
      <c r="E96" s="36"/>
      <c r="F96" s="35"/>
      <c r="G96" s="36"/>
      <c r="H96" s="35"/>
      <c r="I96" s="36"/>
      <c r="J96" s="35"/>
      <c r="K96" s="36"/>
      <c r="L96" s="35"/>
      <c r="M96" s="36"/>
      <c r="N96" s="35"/>
      <c r="O96" s="36"/>
      <c r="P96" s="35"/>
      <c r="Q96" s="36"/>
      <c r="R96" s="35"/>
      <c r="S96" s="36"/>
      <c r="T96" s="35"/>
    </row>
    <row r="97" spans="2:20">
      <c r="B97" s="18" t="s">
        <v>50</v>
      </c>
      <c r="C97" s="23" t="s">
        <v>51</v>
      </c>
      <c r="D97" s="33"/>
      <c r="E97" s="34"/>
      <c r="F97" s="33"/>
      <c r="G97" s="34"/>
      <c r="H97" s="33"/>
      <c r="I97" s="34"/>
      <c r="J97" s="33"/>
      <c r="K97" s="34"/>
      <c r="L97" s="33"/>
      <c r="M97" s="34"/>
      <c r="N97" s="33"/>
      <c r="O97" s="34"/>
      <c r="P97" s="33"/>
      <c r="Q97" s="34"/>
      <c r="R97" s="33"/>
      <c r="S97" s="34"/>
      <c r="T97" s="33"/>
    </row>
    <row r="98" spans="2:20">
      <c r="B98" s="18" t="s">
        <v>52</v>
      </c>
      <c r="C98" s="23" t="s">
        <v>53</v>
      </c>
      <c r="D98" s="33"/>
      <c r="E98" s="34"/>
      <c r="F98" s="33"/>
      <c r="G98" s="34"/>
      <c r="H98" s="33"/>
      <c r="I98" s="34"/>
      <c r="J98" s="33"/>
      <c r="K98" s="34"/>
      <c r="L98" s="33"/>
      <c r="M98" s="34"/>
      <c r="N98" s="33"/>
      <c r="O98" s="34"/>
      <c r="P98" s="33"/>
      <c r="Q98" s="34"/>
      <c r="R98" s="33"/>
      <c r="S98" s="34"/>
      <c r="T98" s="33"/>
    </row>
    <row r="99" spans="2:20">
      <c r="B99" s="18" t="s">
        <v>54</v>
      </c>
      <c r="C99" s="23" t="s">
        <v>55</v>
      </c>
      <c r="D99" s="33"/>
      <c r="E99" s="34"/>
      <c r="F99" s="33"/>
      <c r="G99" s="34"/>
      <c r="H99" s="33"/>
      <c r="I99" s="34"/>
      <c r="J99" s="33"/>
      <c r="K99" s="34"/>
      <c r="L99" s="33"/>
      <c r="M99" s="34"/>
      <c r="N99" s="33"/>
      <c r="O99" s="34"/>
      <c r="P99" s="33"/>
      <c r="Q99" s="34"/>
      <c r="R99" s="33"/>
      <c r="S99" s="34"/>
      <c r="T99" s="33"/>
    </row>
    <row r="100" spans="2:20">
      <c r="B100" s="18" t="s">
        <v>56</v>
      </c>
      <c r="C100" s="23" t="s">
        <v>57</v>
      </c>
      <c r="D100" s="33"/>
      <c r="E100" s="34"/>
      <c r="F100" s="33"/>
      <c r="G100" s="34"/>
      <c r="H100" s="33"/>
      <c r="I100" s="34"/>
      <c r="J100" s="33"/>
      <c r="K100" s="34"/>
      <c r="L100" s="33"/>
      <c r="M100" s="34"/>
      <c r="N100" s="33"/>
      <c r="O100" s="34"/>
      <c r="P100" s="33"/>
      <c r="Q100" s="34"/>
      <c r="R100" s="33"/>
      <c r="S100" s="34"/>
      <c r="T100" s="33"/>
    </row>
    <row r="101" spans="2:20">
      <c r="B101" s="18" t="s">
        <v>58</v>
      </c>
      <c r="C101" s="23" t="s">
        <v>59</v>
      </c>
      <c r="D101" s="33"/>
      <c r="E101" s="34"/>
      <c r="F101" s="33"/>
      <c r="G101" s="34"/>
      <c r="H101" s="33"/>
      <c r="I101" s="34"/>
      <c r="J101" s="33"/>
      <c r="K101" s="34"/>
      <c r="L101" s="33"/>
      <c r="M101" s="34"/>
      <c r="N101" s="33"/>
      <c r="O101" s="34"/>
      <c r="P101" s="33"/>
      <c r="Q101" s="34"/>
      <c r="R101" s="33"/>
      <c r="S101" s="34"/>
      <c r="T101" s="33"/>
    </row>
    <row r="102" spans="2:20">
      <c r="B102" s="18" t="s">
        <v>52</v>
      </c>
      <c r="C102" s="23" t="s">
        <v>53</v>
      </c>
      <c r="D102" s="33"/>
      <c r="E102" s="34"/>
      <c r="F102" s="33"/>
      <c r="G102" s="34"/>
      <c r="H102" s="33"/>
      <c r="I102" s="34"/>
      <c r="J102" s="33"/>
      <c r="K102" s="34"/>
      <c r="L102" s="33"/>
      <c r="M102" s="34"/>
      <c r="N102" s="33"/>
      <c r="O102" s="34"/>
      <c r="P102" s="33"/>
      <c r="Q102" s="34"/>
      <c r="R102" s="33"/>
      <c r="S102" s="34"/>
      <c r="T102" s="33"/>
    </row>
    <row r="103" spans="2:20">
      <c r="B103" s="18" t="s">
        <v>391</v>
      </c>
      <c r="C103" s="23" t="s">
        <v>392</v>
      </c>
      <c r="D103" s="33"/>
      <c r="E103" s="34"/>
      <c r="F103" s="33"/>
      <c r="G103" s="34"/>
      <c r="H103" s="33"/>
      <c r="I103" s="34"/>
      <c r="J103" s="33"/>
      <c r="K103" s="34"/>
      <c r="L103" s="33"/>
      <c r="M103" s="34"/>
      <c r="N103" s="33"/>
      <c r="O103" s="34"/>
      <c r="P103" s="33"/>
      <c r="Q103" s="34"/>
      <c r="R103" s="33"/>
      <c r="S103" s="34"/>
      <c r="T103" s="33"/>
    </row>
    <row r="104" spans="2:20">
      <c r="B104" s="18" t="s">
        <v>61</v>
      </c>
      <c r="C104" s="23" t="s">
        <v>335</v>
      </c>
      <c r="D104" s="33"/>
      <c r="E104" s="34"/>
      <c r="F104" s="33"/>
      <c r="G104" s="34"/>
      <c r="H104" s="33"/>
      <c r="I104" s="34"/>
      <c r="J104" s="33"/>
      <c r="K104" s="34"/>
      <c r="L104" s="33"/>
      <c r="M104" s="34"/>
      <c r="N104" s="33"/>
      <c r="O104" s="34"/>
      <c r="P104" s="33"/>
      <c r="Q104" s="34"/>
      <c r="R104" s="33"/>
      <c r="S104" s="34"/>
      <c r="T104" s="33"/>
    </row>
    <row r="105" spans="2:20">
      <c r="B105" s="18" t="s">
        <v>125</v>
      </c>
      <c r="C105" s="23" t="s">
        <v>167</v>
      </c>
      <c r="D105" s="33"/>
      <c r="E105" s="34"/>
      <c r="F105" s="33"/>
      <c r="G105" s="34"/>
      <c r="H105" s="33"/>
      <c r="I105" s="34"/>
      <c r="J105" s="33"/>
      <c r="K105" s="34"/>
      <c r="L105" s="33"/>
      <c r="M105" s="34"/>
      <c r="N105" s="33"/>
      <c r="O105" s="34"/>
      <c r="P105" s="33"/>
      <c r="Q105" s="34"/>
      <c r="R105" s="33"/>
      <c r="S105" s="34"/>
      <c r="T105" s="33"/>
    </row>
    <row r="106" spans="2:20">
      <c r="B106" s="20" t="s">
        <v>62</v>
      </c>
      <c r="C106" s="23" t="s">
        <v>336</v>
      </c>
      <c r="D106" s="33"/>
      <c r="E106" s="34"/>
      <c r="F106" s="33"/>
      <c r="G106" s="34"/>
      <c r="H106" s="33"/>
      <c r="I106" s="34"/>
      <c r="J106" s="33"/>
      <c r="K106" s="34"/>
      <c r="L106" s="33"/>
      <c r="M106" s="34"/>
      <c r="N106" s="33"/>
      <c r="O106" s="34"/>
      <c r="P106" s="33"/>
      <c r="Q106" s="34"/>
      <c r="R106" s="33"/>
      <c r="S106" s="34"/>
      <c r="T106" s="33"/>
    </row>
    <row r="107" spans="2:20">
      <c r="B107" s="20" t="s">
        <v>63</v>
      </c>
      <c r="C107" s="23" t="s">
        <v>64</v>
      </c>
      <c r="D107" s="33"/>
      <c r="E107" s="34"/>
      <c r="F107" s="33"/>
      <c r="G107" s="34"/>
      <c r="H107" s="33"/>
      <c r="I107" s="34"/>
      <c r="J107" s="33"/>
      <c r="K107" s="34"/>
      <c r="L107" s="33"/>
      <c r="M107" s="34"/>
      <c r="N107" s="33"/>
      <c r="O107" s="34"/>
      <c r="P107" s="33"/>
      <c r="Q107" s="34"/>
      <c r="R107" s="33"/>
      <c r="S107" s="34"/>
      <c r="T107" s="33"/>
    </row>
    <row r="108" spans="2:20">
      <c r="B108" s="20" t="s">
        <v>65</v>
      </c>
      <c r="C108" s="23" t="s">
        <v>66</v>
      </c>
      <c r="D108" s="33"/>
      <c r="E108" s="34"/>
      <c r="F108" s="33"/>
      <c r="G108" s="34"/>
      <c r="H108" s="33"/>
      <c r="I108" s="34"/>
      <c r="J108" s="33"/>
      <c r="K108" s="34"/>
      <c r="L108" s="33"/>
      <c r="M108" s="34"/>
      <c r="N108" s="33"/>
      <c r="O108" s="34"/>
      <c r="P108" s="33"/>
      <c r="Q108" s="34"/>
      <c r="R108" s="33"/>
      <c r="S108" s="34"/>
      <c r="T108" s="33"/>
    </row>
    <row r="109" spans="2:20">
      <c r="B109" s="20" t="s">
        <v>67</v>
      </c>
      <c r="C109" s="23" t="s">
        <v>68</v>
      </c>
      <c r="D109" s="33"/>
      <c r="E109" s="34"/>
      <c r="F109" s="33"/>
      <c r="G109" s="34"/>
      <c r="H109" s="33"/>
      <c r="I109" s="34"/>
      <c r="J109" s="33"/>
      <c r="K109" s="34"/>
      <c r="L109" s="33"/>
      <c r="M109" s="34"/>
      <c r="N109" s="33"/>
      <c r="O109" s="34"/>
      <c r="P109" s="33"/>
      <c r="Q109" s="34"/>
      <c r="R109" s="33"/>
      <c r="S109" s="34"/>
      <c r="T109" s="33"/>
    </row>
    <row r="110" spans="2:20">
      <c r="B110" s="20" t="s">
        <v>69</v>
      </c>
      <c r="C110" s="23" t="s">
        <v>70</v>
      </c>
      <c r="D110" s="33"/>
      <c r="E110" s="34"/>
      <c r="F110" s="33"/>
      <c r="G110" s="34"/>
      <c r="H110" s="33"/>
      <c r="I110" s="34"/>
      <c r="J110" s="33"/>
      <c r="K110" s="34"/>
      <c r="L110" s="33"/>
      <c r="M110" s="34"/>
      <c r="N110" s="33"/>
      <c r="O110" s="34"/>
      <c r="P110" s="33"/>
      <c r="Q110" s="34"/>
      <c r="R110" s="33"/>
      <c r="S110" s="34"/>
      <c r="T110" s="33"/>
    </row>
    <row r="111" spans="2:20">
      <c r="B111" s="20" t="s">
        <v>71</v>
      </c>
      <c r="C111" s="23" t="s">
        <v>72</v>
      </c>
      <c r="D111" s="33"/>
      <c r="E111" s="34"/>
      <c r="F111" s="33"/>
      <c r="G111" s="34"/>
      <c r="H111" s="33"/>
      <c r="I111" s="34"/>
      <c r="J111" s="33"/>
      <c r="K111" s="34"/>
      <c r="L111" s="33"/>
      <c r="M111" s="34"/>
      <c r="N111" s="33"/>
      <c r="O111" s="34"/>
      <c r="P111" s="33"/>
      <c r="Q111" s="34"/>
      <c r="R111" s="33"/>
      <c r="S111" s="34"/>
      <c r="T111" s="33"/>
    </row>
    <row r="112" spans="2:20">
      <c r="B112" s="20" t="s">
        <v>128</v>
      </c>
      <c r="C112" s="23" t="s">
        <v>176</v>
      </c>
      <c r="D112" s="35"/>
      <c r="E112" s="36"/>
      <c r="F112" s="35"/>
      <c r="G112" s="36"/>
      <c r="H112" s="35"/>
      <c r="I112" s="36"/>
      <c r="J112" s="35"/>
      <c r="K112" s="36"/>
      <c r="L112" s="35"/>
      <c r="M112" s="36"/>
      <c r="N112" s="35"/>
      <c r="O112" s="36"/>
      <c r="P112" s="35"/>
      <c r="Q112" s="36"/>
      <c r="R112" s="35"/>
      <c r="S112" s="36"/>
      <c r="T112" s="35"/>
    </row>
    <row r="113" spans="2:20">
      <c r="B113" s="20" t="s">
        <v>74</v>
      </c>
      <c r="C113" s="23" t="s">
        <v>75</v>
      </c>
      <c r="D113" s="33"/>
      <c r="E113" s="34"/>
      <c r="F113" s="33"/>
      <c r="G113" s="34"/>
      <c r="H113" s="33"/>
      <c r="I113" s="34"/>
      <c r="J113" s="33"/>
      <c r="K113" s="34"/>
      <c r="L113" s="33"/>
      <c r="M113" s="34"/>
      <c r="N113" s="33"/>
      <c r="O113" s="34"/>
      <c r="P113" s="33"/>
      <c r="Q113" s="34"/>
      <c r="R113" s="33"/>
      <c r="S113" s="34"/>
      <c r="T113" s="33"/>
    </row>
    <row r="114" spans="2:20">
      <c r="B114" s="20" t="s">
        <v>76</v>
      </c>
      <c r="C114" s="23" t="s">
        <v>77</v>
      </c>
      <c r="D114" s="33"/>
      <c r="E114" s="34"/>
      <c r="F114" s="33"/>
      <c r="G114" s="34"/>
      <c r="H114" s="33"/>
      <c r="I114" s="34"/>
      <c r="J114" s="33"/>
      <c r="K114" s="34"/>
      <c r="L114" s="33"/>
      <c r="M114" s="34"/>
      <c r="N114" s="33"/>
      <c r="O114" s="34"/>
      <c r="P114" s="33"/>
      <c r="Q114" s="34"/>
      <c r="R114" s="33"/>
      <c r="S114" s="34"/>
      <c r="T114" s="33"/>
    </row>
    <row r="115" spans="2:20">
      <c r="B115" s="20" t="s">
        <v>78</v>
      </c>
      <c r="C115" s="23" t="s">
        <v>150</v>
      </c>
      <c r="D115" s="33"/>
      <c r="E115" s="34"/>
      <c r="F115" s="33"/>
      <c r="G115" s="34"/>
      <c r="H115" s="33"/>
      <c r="I115" s="34"/>
      <c r="J115" s="33"/>
      <c r="K115" s="34"/>
      <c r="L115" s="33"/>
      <c r="M115" s="34"/>
      <c r="N115" s="33"/>
      <c r="O115" s="34"/>
      <c r="P115" s="33"/>
      <c r="Q115" s="34"/>
      <c r="R115" s="33"/>
      <c r="S115" s="34"/>
      <c r="T115" s="33"/>
    </row>
    <row r="116" spans="2:20">
      <c r="B116" s="20" t="s">
        <v>79</v>
      </c>
      <c r="C116" s="23" t="s">
        <v>80</v>
      </c>
      <c r="D116" s="33"/>
      <c r="E116" s="34"/>
      <c r="F116" s="33"/>
      <c r="G116" s="34"/>
      <c r="H116" s="33"/>
      <c r="I116" s="34"/>
      <c r="J116" s="33"/>
      <c r="K116" s="34"/>
      <c r="L116" s="33"/>
      <c r="M116" s="34"/>
      <c r="N116" s="33"/>
      <c r="O116" s="34"/>
      <c r="P116" s="33"/>
      <c r="Q116" s="34"/>
      <c r="R116" s="33"/>
      <c r="S116" s="34"/>
      <c r="T116" s="33"/>
    </row>
    <row r="117" spans="2:20">
      <c r="B117" s="20" t="s">
        <v>81</v>
      </c>
      <c r="C117" s="23" t="s">
        <v>82</v>
      </c>
      <c r="D117" s="33"/>
      <c r="E117" s="34"/>
      <c r="F117" s="33"/>
      <c r="G117" s="34"/>
      <c r="H117" s="33"/>
      <c r="I117" s="34"/>
      <c r="J117" s="33"/>
      <c r="K117" s="34"/>
      <c r="L117" s="33"/>
      <c r="M117" s="34"/>
      <c r="N117" s="33"/>
      <c r="O117" s="34"/>
      <c r="P117" s="33"/>
      <c r="Q117" s="34"/>
      <c r="R117" s="33"/>
      <c r="S117" s="34"/>
      <c r="T117" s="33"/>
    </row>
    <row r="118" spans="2:20">
      <c r="B118" s="20" t="s">
        <v>83</v>
      </c>
      <c r="C118" s="23" t="s">
        <v>84</v>
      </c>
      <c r="D118" s="35"/>
      <c r="E118" s="36"/>
      <c r="F118" s="35"/>
      <c r="G118" s="36"/>
      <c r="H118" s="35"/>
      <c r="I118" s="36"/>
      <c r="J118" s="35"/>
      <c r="K118" s="36"/>
      <c r="L118" s="35"/>
      <c r="M118" s="36"/>
      <c r="N118" s="35"/>
      <c r="O118" s="36"/>
      <c r="P118" s="35"/>
      <c r="Q118" s="36"/>
      <c r="R118" s="35"/>
      <c r="S118" s="36"/>
      <c r="T118" s="35"/>
    </row>
    <row r="119" spans="2:20">
      <c r="B119" s="20" t="s">
        <v>85</v>
      </c>
      <c r="C119" s="23" t="s">
        <v>337</v>
      </c>
      <c r="D119" s="33"/>
      <c r="E119" s="34"/>
      <c r="F119" s="33"/>
      <c r="G119" s="34"/>
      <c r="H119" s="33"/>
      <c r="I119" s="34"/>
      <c r="J119" s="33"/>
      <c r="K119" s="34"/>
      <c r="L119" s="33"/>
      <c r="M119" s="34"/>
      <c r="N119" s="33"/>
      <c r="O119" s="34"/>
      <c r="P119" s="33"/>
      <c r="Q119" s="34"/>
      <c r="R119" s="33"/>
      <c r="S119" s="34"/>
      <c r="T119" s="33"/>
    </row>
    <row r="120" spans="2:20">
      <c r="B120" s="20" t="s">
        <v>129</v>
      </c>
      <c r="C120" s="23" t="s">
        <v>177</v>
      </c>
      <c r="D120" s="33"/>
      <c r="E120" s="34"/>
      <c r="F120" s="33"/>
      <c r="G120" s="34"/>
      <c r="H120" s="33"/>
      <c r="I120" s="34"/>
      <c r="J120" s="33"/>
      <c r="K120" s="34"/>
      <c r="L120" s="33"/>
      <c r="M120" s="34"/>
      <c r="N120" s="33"/>
      <c r="O120" s="34"/>
      <c r="P120" s="33"/>
      <c r="Q120" s="34"/>
      <c r="R120" s="33"/>
      <c r="S120" s="34"/>
      <c r="T120" s="33"/>
    </row>
    <row r="121" spans="2:20">
      <c r="B121" s="20" t="s">
        <v>86</v>
      </c>
      <c r="C121" s="23" t="s">
        <v>87</v>
      </c>
      <c r="D121" s="33"/>
      <c r="E121" s="34"/>
      <c r="F121" s="33"/>
      <c r="G121" s="34"/>
      <c r="H121" s="33"/>
      <c r="I121" s="34"/>
      <c r="J121" s="33"/>
      <c r="K121" s="34"/>
      <c r="L121" s="33"/>
      <c r="M121" s="34"/>
      <c r="N121" s="33"/>
      <c r="O121" s="34"/>
      <c r="P121" s="33"/>
      <c r="Q121" s="34"/>
      <c r="R121" s="33"/>
      <c r="S121" s="34"/>
      <c r="T121" s="33"/>
    </row>
    <row r="122" spans="2:20">
      <c r="B122" s="20" t="s">
        <v>88</v>
      </c>
      <c r="C122" s="23" t="s">
        <v>89</v>
      </c>
      <c r="D122" s="33"/>
      <c r="E122" s="34"/>
      <c r="F122" s="33"/>
      <c r="G122" s="34"/>
      <c r="H122" s="33"/>
      <c r="I122" s="34"/>
      <c r="J122" s="33"/>
      <c r="K122" s="34"/>
      <c r="L122" s="33"/>
      <c r="M122" s="34"/>
      <c r="N122" s="33"/>
      <c r="O122" s="34"/>
      <c r="P122" s="33"/>
      <c r="Q122" s="34"/>
      <c r="R122" s="33"/>
      <c r="S122" s="34"/>
      <c r="T122" s="33"/>
    </row>
    <row r="123" spans="2:20">
      <c r="B123" s="20" t="s">
        <v>90</v>
      </c>
      <c r="C123" s="23" t="s">
        <v>91</v>
      </c>
      <c r="D123" s="33"/>
      <c r="E123" s="34"/>
      <c r="F123" s="33"/>
      <c r="G123" s="34"/>
      <c r="H123" s="33"/>
      <c r="I123" s="34"/>
      <c r="J123" s="33"/>
      <c r="K123" s="34"/>
      <c r="L123" s="33"/>
      <c r="M123" s="34"/>
      <c r="N123" s="33"/>
      <c r="O123" s="34"/>
      <c r="P123" s="33"/>
      <c r="Q123" s="34"/>
      <c r="R123" s="33"/>
      <c r="S123" s="34"/>
      <c r="T123" s="33"/>
    </row>
    <row r="124" spans="2:20">
      <c r="B124" s="20" t="s">
        <v>92</v>
      </c>
      <c r="C124" s="23" t="s">
        <v>93</v>
      </c>
      <c r="D124" s="35"/>
      <c r="E124" s="36"/>
      <c r="F124" s="35"/>
      <c r="G124" s="36"/>
      <c r="H124" s="35"/>
      <c r="I124" s="36"/>
      <c r="J124" s="35"/>
      <c r="K124" s="36"/>
      <c r="L124" s="35"/>
      <c r="M124" s="36"/>
      <c r="N124" s="35"/>
      <c r="O124" s="36"/>
      <c r="P124" s="35"/>
      <c r="Q124" s="36"/>
      <c r="R124" s="35"/>
      <c r="S124" s="36"/>
      <c r="T124" s="35"/>
    </row>
    <row r="125" spans="2:20">
      <c r="B125" s="20" t="s">
        <v>94</v>
      </c>
      <c r="C125" s="23" t="s">
        <v>95</v>
      </c>
      <c r="D125" s="35"/>
      <c r="E125" s="36"/>
      <c r="F125" s="35"/>
      <c r="G125" s="36"/>
      <c r="H125" s="35"/>
      <c r="I125" s="36"/>
      <c r="J125" s="35"/>
      <c r="K125" s="36"/>
      <c r="L125" s="35"/>
      <c r="M125" s="36"/>
      <c r="N125" s="35"/>
      <c r="O125" s="36"/>
      <c r="P125" s="35"/>
      <c r="Q125" s="36"/>
      <c r="R125" s="35"/>
      <c r="S125" s="36"/>
      <c r="T125" s="35"/>
    </row>
    <row r="126" spans="2:20">
      <c r="B126" s="20" t="s">
        <v>96</v>
      </c>
      <c r="C126" s="23" t="s">
        <v>97</v>
      </c>
      <c r="D126" s="35"/>
      <c r="E126" s="36"/>
      <c r="F126" s="35"/>
      <c r="G126" s="36"/>
      <c r="H126" s="35"/>
      <c r="I126" s="36"/>
      <c r="J126" s="35"/>
      <c r="K126" s="36"/>
      <c r="L126" s="35"/>
      <c r="M126" s="36"/>
      <c r="N126" s="35"/>
      <c r="O126" s="36"/>
      <c r="P126" s="35"/>
      <c r="Q126" s="36"/>
      <c r="R126" s="35"/>
      <c r="S126" s="36"/>
      <c r="T126" s="35"/>
    </row>
    <row r="127" spans="2:20">
      <c r="B127" s="20" t="s">
        <v>99</v>
      </c>
      <c r="C127" s="23" t="s">
        <v>100</v>
      </c>
      <c r="D127" s="35"/>
      <c r="E127" s="36"/>
      <c r="F127" s="35"/>
      <c r="G127" s="36"/>
      <c r="H127" s="35"/>
      <c r="I127" s="36"/>
      <c r="J127" s="35"/>
      <c r="K127" s="36"/>
      <c r="L127" s="35"/>
      <c r="M127" s="36"/>
      <c r="N127" s="35"/>
      <c r="O127" s="36"/>
      <c r="P127" s="35"/>
      <c r="Q127" s="36"/>
      <c r="R127" s="35"/>
      <c r="S127" s="36"/>
      <c r="T127" s="35"/>
    </row>
    <row r="128" spans="2:20">
      <c r="B128" s="20" t="s">
        <v>101</v>
      </c>
      <c r="C128" s="23" t="s">
        <v>102</v>
      </c>
      <c r="D128" s="35"/>
      <c r="E128" s="36"/>
      <c r="F128" s="35"/>
      <c r="G128" s="36"/>
      <c r="H128" s="35"/>
      <c r="I128" s="36"/>
      <c r="J128" s="35"/>
      <c r="K128" s="36"/>
      <c r="L128" s="35"/>
      <c r="M128" s="36"/>
      <c r="N128" s="35"/>
      <c r="O128" s="36"/>
      <c r="P128" s="35"/>
      <c r="Q128" s="36"/>
      <c r="R128" s="35"/>
      <c r="S128" s="36"/>
      <c r="T128" s="35"/>
    </row>
    <row r="129" spans="2:20">
      <c r="B129" s="20" t="s">
        <v>103</v>
      </c>
      <c r="C129" s="23" t="s">
        <v>104</v>
      </c>
      <c r="D129" s="35"/>
      <c r="E129" s="36"/>
      <c r="F129" s="35"/>
      <c r="G129" s="36"/>
      <c r="H129" s="35"/>
      <c r="I129" s="36"/>
      <c r="J129" s="35"/>
      <c r="K129" s="36"/>
      <c r="L129" s="35"/>
      <c r="M129" s="36"/>
      <c r="N129" s="35"/>
      <c r="O129" s="36"/>
      <c r="P129" s="35"/>
      <c r="Q129" s="36"/>
      <c r="R129" s="35"/>
      <c r="S129" s="36"/>
      <c r="T129" s="35"/>
    </row>
    <row r="130" spans="2:20">
      <c r="B130" s="20" t="s">
        <v>105</v>
      </c>
      <c r="C130" s="23" t="s">
        <v>106</v>
      </c>
      <c r="D130" s="35"/>
      <c r="E130" s="36"/>
      <c r="F130" s="35"/>
      <c r="G130" s="36"/>
      <c r="H130" s="35"/>
      <c r="I130" s="36"/>
      <c r="J130" s="35"/>
      <c r="K130" s="36"/>
      <c r="L130" s="35"/>
      <c r="M130" s="36"/>
      <c r="N130" s="35"/>
      <c r="O130" s="36"/>
      <c r="P130" s="35"/>
      <c r="Q130" s="36"/>
      <c r="R130" s="35"/>
      <c r="S130" s="36"/>
      <c r="T130" s="35"/>
    </row>
    <row r="131" spans="2:20">
      <c r="B131" s="20" t="s">
        <v>107</v>
      </c>
      <c r="C131" s="23" t="s">
        <v>170</v>
      </c>
      <c r="D131" s="35"/>
      <c r="E131" s="36"/>
      <c r="F131" s="35"/>
      <c r="G131" s="36"/>
      <c r="H131" s="35"/>
      <c r="I131" s="36"/>
      <c r="J131" s="35"/>
      <c r="K131" s="36"/>
      <c r="L131" s="35"/>
      <c r="M131" s="36"/>
      <c r="N131" s="35"/>
      <c r="O131" s="36"/>
      <c r="P131" s="35"/>
      <c r="Q131" s="36"/>
      <c r="R131" s="35"/>
      <c r="S131" s="36"/>
      <c r="T131" s="35"/>
    </row>
    <row r="132" spans="2:20">
      <c r="B132" s="20" t="s">
        <v>108</v>
      </c>
      <c r="C132" s="23" t="s">
        <v>171</v>
      </c>
      <c r="D132" s="33"/>
      <c r="E132" s="34"/>
      <c r="F132" s="33"/>
      <c r="G132" s="34"/>
      <c r="H132" s="33"/>
      <c r="I132" s="34"/>
      <c r="J132" s="33"/>
      <c r="K132" s="34"/>
      <c r="L132" s="33"/>
      <c r="M132" s="34"/>
      <c r="N132" s="33"/>
      <c r="O132" s="34"/>
      <c r="P132" s="33"/>
      <c r="Q132" s="34"/>
      <c r="R132" s="33"/>
      <c r="S132" s="34"/>
      <c r="T132" s="33"/>
    </row>
    <row r="133" spans="2:20">
      <c r="B133" s="20" t="s">
        <v>130</v>
      </c>
      <c r="C133" s="23" t="s">
        <v>173</v>
      </c>
      <c r="D133" s="33"/>
      <c r="E133" s="34"/>
      <c r="F133" s="33"/>
      <c r="G133" s="34"/>
      <c r="H133" s="33"/>
      <c r="I133" s="34"/>
      <c r="J133" s="33"/>
      <c r="K133" s="34"/>
      <c r="L133" s="33"/>
      <c r="M133" s="34"/>
      <c r="N133" s="33"/>
      <c r="O133" s="34"/>
      <c r="P133" s="33"/>
      <c r="Q133" s="34"/>
      <c r="R133" s="33"/>
      <c r="S133" s="34"/>
      <c r="T133" s="33"/>
    </row>
    <row r="134" spans="2:20">
      <c r="B134" s="20" t="s">
        <v>110</v>
      </c>
      <c r="C134" s="23" t="s">
        <v>111</v>
      </c>
      <c r="D134" s="33"/>
      <c r="E134" s="34"/>
      <c r="F134" s="33"/>
      <c r="G134" s="34"/>
      <c r="H134" s="33"/>
      <c r="I134" s="34"/>
      <c r="J134" s="33"/>
      <c r="K134" s="34"/>
      <c r="L134" s="33"/>
      <c r="M134" s="34"/>
      <c r="N134" s="33"/>
      <c r="O134" s="34"/>
      <c r="P134" s="33"/>
      <c r="Q134" s="34"/>
      <c r="R134" s="33"/>
      <c r="S134" s="34"/>
      <c r="T134" s="33"/>
    </row>
    <row r="135" spans="2:20">
      <c r="B135" s="20" t="s">
        <v>117</v>
      </c>
      <c r="C135" s="23" t="s">
        <v>118</v>
      </c>
      <c r="D135" s="33"/>
      <c r="E135" s="34"/>
      <c r="F135" s="33"/>
      <c r="G135" s="34"/>
      <c r="H135" s="33"/>
      <c r="I135" s="34"/>
      <c r="J135" s="33"/>
      <c r="K135" s="34"/>
      <c r="L135" s="33"/>
      <c r="M135" s="34"/>
      <c r="N135" s="33"/>
      <c r="O135" s="34"/>
      <c r="P135" s="33"/>
      <c r="Q135" s="34"/>
      <c r="R135" s="33"/>
      <c r="S135" s="34"/>
      <c r="T135" s="33"/>
    </row>
    <row r="136" spans="2:20">
      <c r="B136" s="20" t="s">
        <v>151</v>
      </c>
      <c r="C136" s="23" t="s">
        <v>174</v>
      </c>
      <c r="D136" s="35"/>
      <c r="E136" s="36"/>
      <c r="F136" s="35"/>
      <c r="G136" s="36"/>
      <c r="H136" s="35"/>
      <c r="I136" s="36"/>
      <c r="J136" s="35"/>
      <c r="K136" s="36"/>
      <c r="L136" s="35"/>
      <c r="M136" s="36"/>
      <c r="N136" s="35"/>
      <c r="O136" s="36"/>
      <c r="P136" s="35"/>
      <c r="Q136" s="36"/>
      <c r="R136" s="35"/>
      <c r="S136" s="36"/>
      <c r="T136" s="35"/>
    </row>
    <row r="137" spans="2:20">
      <c r="B137" s="20" t="s">
        <v>131</v>
      </c>
      <c r="C137" s="23" t="s">
        <v>400</v>
      </c>
      <c r="D137" s="35"/>
      <c r="E137" s="36"/>
      <c r="F137" s="35"/>
      <c r="G137" s="36"/>
      <c r="H137" s="35"/>
      <c r="I137" s="36"/>
      <c r="J137" s="35"/>
      <c r="K137" s="36"/>
      <c r="L137" s="35"/>
      <c r="M137" s="36"/>
      <c r="N137" s="35"/>
      <c r="O137" s="36"/>
      <c r="P137" s="35"/>
      <c r="Q137" s="36"/>
      <c r="R137" s="35"/>
      <c r="S137" s="36"/>
      <c r="T137" s="35"/>
    </row>
    <row r="138" spans="2:20">
      <c r="B138" s="20" t="s">
        <v>132</v>
      </c>
      <c r="C138" s="23" t="s">
        <v>175</v>
      </c>
      <c r="D138" s="33"/>
      <c r="E138" s="34"/>
      <c r="F138" s="33"/>
      <c r="G138" s="34"/>
      <c r="H138" s="33"/>
      <c r="I138" s="34"/>
      <c r="J138" s="33"/>
      <c r="K138" s="34"/>
      <c r="L138" s="33"/>
      <c r="M138" s="34"/>
      <c r="N138" s="33"/>
      <c r="O138" s="34"/>
      <c r="P138" s="33"/>
      <c r="Q138" s="34"/>
      <c r="R138" s="33"/>
      <c r="S138" s="34"/>
      <c r="T138" s="33"/>
    </row>
    <row r="139" spans="2:20">
      <c r="B139" s="20" t="s">
        <v>401</v>
      </c>
      <c r="C139" s="23" t="s">
        <v>402</v>
      </c>
      <c r="D139" s="33"/>
      <c r="E139" s="34"/>
      <c r="F139" s="33"/>
      <c r="G139" s="34"/>
      <c r="H139" s="33"/>
      <c r="I139" s="34"/>
      <c r="J139" s="33"/>
      <c r="K139" s="34"/>
      <c r="L139" s="33"/>
      <c r="M139" s="34"/>
      <c r="N139" s="33"/>
      <c r="O139" s="34"/>
      <c r="P139" s="33"/>
      <c r="Q139" s="34"/>
      <c r="R139" s="33"/>
      <c r="S139" s="34"/>
      <c r="T139" s="33"/>
    </row>
    <row r="140" spans="2:20">
      <c r="B140" s="20" t="s">
        <v>0</v>
      </c>
      <c r="C140" s="23" t="s">
        <v>133</v>
      </c>
      <c r="D140" s="33"/>
      <c r="E140" s="34"/>
      <c r="F140" s="33"/>
      <c r="G140" s="34"/>
      <c r="H140" s="33"/>
      <c r="I140" s="34"/>
      <c r="J140" s="33"/>
      <c r="K140" s="34"/>
      <c r="L140" s="33"/>
      <c r="M140" s="34"/>
      <c r="N140" s="33"/>
      <c r="O140" s="34"/>
      <c r="P140" s="33"/>
      <c r="Q140" s="34"/>
      <c r="R140" s="33"/>
      <c r="S140" s="34"/>
      <c r="T140" s="33"/>
    </row>
    <row r="141" spans="2:20">
      <c r="B141" s="20" t="s">
        <v>134</v>
      </c>
      <c r="C141" s="23" t="s">
        <v>135</v>
      </c>
      <c r="D141" s="33"/>
      <c r="E141" s="34"/>
      <c r="F141" s="33"/>
      <c r="G141" s="34"/>
      <c r="H141" s="33"/>
      <c r="I141" s="34"/>
      <c r="J141" s="33"/>
      <c r="K141" s="34"/>
      <c r="L141" s="33"/>
      <c r="M141" s="34"/>
      <c r="N141" s="33"/>
      <c r="O141" s="34"/>
      <c r="P141" s="33"/>
      <c r="Q141" s="34"/>
      <c r="R141" s="33"/>
      <c r="S141" s="34"/>
      <c r="T141" s="33"/>
    </row>
    <row r="142" spans="2:20">
      <c r="B142" s="20" t="s">
        <v>136</v>
      </c>
      <c r="C142" s="23" t="s">
        <v>137</v>
      </c>
      <c r="D142" s="33"/>
      <c r="E142" s="34"/>
      <c r="F142" s="33"/>
      <c r="G142" s="34"/>
      <c r="H142" s="33"/>
      <c r="I142" s="34"/>
      <c r="J142" s="33"/>
      <c r="K142" s="34"/>
      <c r="L142" s="33"/>
      <c r="M142" s="34"/>
      <c r="N142" s="33"/>
      <c r="O142" s="34"/>
      <c r="P142" s="33"/>
      <c r="Q142" s="34"/>
      <c r="R142" s="33"/>
      <c r="S142" s="34"/>
      <c r="T142" s="33"/>
    </row>
    <row r="143" spans="2:20">
      <c r="B143" s="20" t="s">
        <v>115</v>
      </c>
      <c r="C143" s="23" t="s">
        <v>138</v>
      </c>
    </row>
    <row r="144" spans="2:20">
      <c r="B144" s="20" t="s">
        <v>112</v>
      </c>
      <c r="C144" s="23" t="s">
        <v>139</v>
      </c>
    </row>
    <row r="145" spans="2:22">
      <c r="B145" s="20" t="s">
        <v>140</v>
      </c>
      <c r="C145" s="23" t="s">
        <v>141</v>
      </c>
    </row>
    <row r="146" spans="2:22">
      <c r="B146" s="20" t="s">
        <v>120</v>
      </c>
      <c r="C146" s="23" t="s">
        <v>142</v>
      </c>
    </row>
    <row r="147" spans="2:22">
      <c r="B147" s="20" t="s">
        <v>143</v>
      </c>
      <c r="C147" s="23" t="s">
        <v>144</v>
      </c>
    </row>
    <row r="148" spans="2:22">
      <c r="B148" s="20" t="s">
        <v>121</v>
      </c>
      <c r="C148" s="23" t="s">
        <v>145</v>
      </c>
    </row>
    <row r="149" spans="2:22">
      <c r="B149" s="20" t="s">
        <v>122</v>
      </c>
      <c r="C149" s="23" t="s">
        <v>146</v>
      </c>
    </row>
    <row r="150" spans="2:22">
      <c r="B150" s="20" t="s">
        <v>324</v>
      </c>
      <c r="C150" s="23" t="s">
        <v>147</v>
      </c>
    </row>
    <row r="151" spans="2:22">
      <c r="B151" s="20" t="s">
        <v>124</v>
      </c>
      <c r="C151" s="23" t="s">
        <v>148</v>
      </c>
    </row>
    <row r="152" spans="2:22">
      <c r="B152" s="22" t="s">
        <v>262</v>
      </c>
      <c r="C152" s="22" t="s">
        <v>263</v>
      </c>
    </row>
    <row r="153" spans="2:22">
      <c r="B153" s="22" t="s">
        <v>399</v>
      </c>
      <c r="C153" s="23" t="s">
        <v>403</v>
      </c>
    </row>
    <row r="155" spans="2:22">
      <c r="B155" s="260" t="s">
        <v>252</v>
      </c>
      <c r="C155" s="260"/>
      <c r="D155" s="260"/>
      <c r="E155" s="260"/>
      <c r="F155" s="260"/>
      <c r="G155" s="260"/>
      <c r="H155" s="260"/>
      <c r="I155" s="260"/>
      <c r="J155" s="260"/>
      <c r="K155" s="260"/>
      <c r="L155" s="260"/>
      <c r="M155" s="260"/>
      <c r="N155" s="260"/>
      <c r="O155" s="260"/>
      <c r="P155" s="260"/>
      <c r="Q155" s="260"/>
      <c r="R155" s="260"/>
      <c r="S155" s="260"/>
      <c r="T155" s="260"/>
    </row>
    <row r="159" spans="2:22">
      <c r="C159" s="22">
        <v>2006</v>
      </c>
      <c r="E159" s="22">
        <v>2007</v>
      </c>
      <c r="G159" s="22">
        <v>2008</v>
      </c>
      <c r="I159" s="22">
        <v>2009</v>
      </c>
      <c r="K159" s="22">
        <v>2010</v>
      </c>
      <c r="M159" s="22">
        <v>2011</v>
      </c>
      <c r="O159" s="22">
        <v>2012</v>
      </c>
      <c r="Q159" s="22">
        <v>2013</v>
      </c>
      <c r="S159" s="22">
        <v>2014</v>
      </c>
      <c r="U159" s="22">
        <v>2015</v>
      </c>
    </row>
    <row r="160" spans="2:22">
      <c r="B160" s="22" t="s">
        <v>255</v>
      </c>
      <c r="C160" s="22" t="s">
        <v>259</v>
      </c>
      <c r="D160" s="22" t="s">
        <v>152</v>
      </c>
      <c r="E160" s="22" t="s">
        <v>259</v>
      </c>
      <c r="F160" s="22" t="s">
        <v>152</v>
      </c>
      <c r="G160" s="22" t="s">
        <v>259</v>
      </c>
      <c r="H160" s="22" t="s">
        <v>152</v>
      </c>
      <c r="I160" s="22" t="s">
        <v>259</v>
      </c>
      <c r="J160" s="22" t="s">
        <v>152</v>
      </c>
      <c r="K160" s="22" t="s">
        <v>259</v>
      </c>
      <c r="L160" s="22" t="s">
        <v>152</v>
      </c>
      <c r="M160" s="22" t="s">
        <v>259</v>
      </c>
      <c r="N160" s="22" t="s">
        <v>152</v>
      </c>
      <c r="O160" s="22" t="s">
        <v>259</v>
      </c>
      <c r="P160" s="22" t="s">
        <v>152</v>
      </c>
      <c r="Q160" s="22" t="s">
        <v>259</v>
      </c>
      <c r="R160" s="22" t="s">
        <v>152</v>
      </c>
      <c r="S160" s="22" t="s">
        <v>259</v>
      </c>
      <c r="T160" s="22" t="s">
        <v>152</v>
      </c>
      <c r="U160" s="22" t="s">
        <v>259</v>
      </c>
      <c r="V160" s="11" t="s">
        <v>152</v>
      </c>
    </row>
    <row r="161" spans="2:22">
      <c r="B161" s="22" t="s">
        <v>254</v>
      </c>
      <c r="C161" s="22" t="s">
        <v>259</v>
      </c>
      <c r="D161" s="22" t="s">
        <v>253</v>
      </c>
      <c r="E161" s="22" t="s">
        <v>259</v>
      </c>
      <c r="F161" s="22" t="s">
        <v>253</v>
      </c>
      <c r="G161" s="22" t="s">
        <v>259</v>
      </c>
      <c r="H161" s="22" t="s">
        <v>253</v>
      </c>
      <c r="I161" s="22" t="s">
        <v>259</v>
      </c>
      <c r="J161" s="22" t="s">
        <v>253</v>
      </c>
      <c r="K161" s="22" t="s">
        <v>259</v>
      </c>
      <c r="L161" s="22" t="s">
        <v>253</v>
      </c>
      <c r="M161" s="22" t="s">
        <v>259</v>
      </c>
      <c r="N161" s="22" t="s">
        <v>253</v>
      </c>
      <c r="O161" s="22" t="s">
        <v>259</v>
      </c>
      <c r="P161" s="22" t="s">
        <v>253</v>
      </c>
      <c r="Q161" s="22" t="s">
        <v>259</v>
      </c>
      <c r="R161" s="22" t="s">
        <v>253</v>
      </c>
      <c r="S161" s="22" t="s">
        <v>259</v>
      </c>
      <c r="T161" s="22" t="s">
        <v>253</v>
      </c>
      <c r="U161" s="22" t="s">
        <v>259</v>
      </c>
      <c r="V161" s="11" t="s">
        <v>253</v>
      </c>
    </row>
    <row r="162" spans="2:22">
      <c r="B162" s="22" t="s">
        <v>257</v>
      </c>
      <c r="C162" s="22" t="s">
        <v>256</v>
      </c>
    </row>
    <row r="163" spans="2:22">
      <c r="B163" s="22" t="s">
        <v>127</v>
      </c>
      <c r="C163" s="22" t="s">
        <v>1</v>
      </c>
    </row>
    <row r="164" spans="2:22">
      <c r="B164" s="22" t="s">
        <v>2</v>
      </c>
      <c r="C164" s="22" t="s">
        <v>164</v>
      </c>
    </row>
    <row r="165" spans="2:22">
      <c r="B165" s="22" t="s">
        <v>3</v>
      </c>
      <c r="C165" s="22" t="s">
        <v>4</v>
      </c>
    </row>
    <row r="166" spans="2:22">
      <c r="B166" s="22" t="s">
        <v>5</v>
      </c>
      <c r="C166" s="22" t="s">
        <v>6</v>
      </c>
    </row>
    <row r="167" spans="2:22">
      <c r="B167" s="22" t="s">
        <v>7</v>
      </c>
      <c r="C167" s="22" t="s">
        <v>8</v>
      </c>
    </row>
    <row r="168" spans="2:22">
      <c r="B168" s="22" t="s">
        <v>9</v>
      </c>
      <c r="C168" s="22" t="s">
        <v>10</v>
      </c>
    </row>
    <row r="169" spans="2:22">
      <c r="B169" s="22" t="s">
        <v>11</v>
      </c>
      <c r="C169" s="22" t="s">
        <v>260</v>
      </c>
    </row>
    <row r="170" spans="2:22">
      <c r="B170" s="22" t="s">
        <v>12</v>
      </c>
      <c r="C170" s="22" t="s">
        <v>13</v>
      </c>
    </row>
    <row r="171" spans="2:22">
      <c r="B171" s="22" t="s">
        <v>14</v>
      </c>
      <c r="C171" s="22" t="s">
        <v>15</v>
      </c>
    </row>
    <row r="172" spans="2:22">
      <c r="B172" s="22" t="s">
        <v>395</v>
      </c>
      <c r="C172" s="22" t="s">
        <v>396</v>
      </c>
    </row>
    <row r="173" spans="2:22">
      <c r="B173" s="22" t="s">
        <v>18</v>
      </c>
      <c r="C173" s="22" t="s">
        <v>19</v>
      </c>
    </row>
    <row r="174" spans="2:22">
      <c r="B174" s="22" t="s">
        <v>20</v>
      </c>
      <c r="C174" s="22" t="s">
        <v>21</v>
      </c>
    </row>
    <row r="175" spans="2:22">
      <c r="B175" s="22" t="s">
        <v>22</v>
      </c>
      <c r="C175" s="22" t="s">
        <v>23</v>
      </c>
    </row>
    <row r="176" spans="2:22">
      <c r="B176" s="22" t="s">
        <v>24</v>
      </c>
      <c r="C176" s="22" t="s">
        <v>25</v>
      </c>
    </row>
    <row r="177" spans="2:3">
      <c r="B177" s="22" t="s">
        <v>26</v>
      </c>
      <c r="C177" s="22" t="s">
        <v>27</v>
      </c>
    </row>
    <row r="178" spans="2:3">
      <c r="B178" s="22" t="s">
        <v>28</v>
      </c>
      <c r="C178" s="22" t="s">
        <v>29</v>
      </c>
    </row>
    <row r="179" spans="2:3">
      <c r="B179" s="22" t="s">
        <v>30</v>
      </c>
      <c r="C179" s="22" t="s">
        <v>172</v>
      </c>
    </row>
    <row r="180" spans="2:3">
      <c r="B180" s="22" t="s">
        <v>31</v>
      </c>
      <c r="C180" s="22" t="s">
        <v>32</v>
      </c>
    </row>
    <row r="181" spans="2:3">
      <c r="B181" s="22" t="s">
        <v>33</v>
      </c>
      <c r="C181" s="22" t="s">
        <v>264</v>
      </c>
    </row>
    <row r="182" spans="2:3">
      <c r="B182" s="22" t="s">
        <v>35</v>
      </c>
      <c r="C182" s="22" t="s">
        <v>269</v>
      </c>
    </row>
    <row r="183" spans="2:3">
      <c r="B183" s="22" t="s">
        <v>36</v>
      </c>
      <c r="C183" s="22" t="s">
        <v>37</v>
      </c>
    </row>
    <row r="184" spans="2:3">
      <c r="B184" s="22" t="s">
        <v>38</v>
      </c>
      <c r="C184" s="22" t="s">
        <v>165</v>
      </c>
    </row>
    <row r="185" spans="2:3">
      <c r="B185" s="22" t="s">
        <v>39</v>
      </c>
      <c r="C185" s="22" t="s">
        <v>40</v>
      </c>
    </row>
    <row r="186" spans="2:3">
      <c r="B186" s="22" t="s">
        <v>41</v>
      </c>
      <c r="C186" s="22" t="s">
        <v>42</v>
      </c>
    </row>
    <row r="187" spans="2:3">
      <c r="B187" s="22" t="s">
        <v>160</v>
      </c>
      <c r="C187" s="22" t="s">
        <v>274</v>
      </c>
    </row>
    <row r="188" spans="2:3">
      <c r="B188" s="22" t="s">
        <v>43</v>
      </c>
      <c r="C188" s="22" t="s">
        <v>273</v>
      </c>
    </row>
    <row r="189" spans="2:3">
      <c r="B189" s="22" t="s">
        <v>44</v>
      </c>
      <c r="C189" s="22" t="s">
        <v>45</v>
      </c>
    </row>
    <row r="190" spans="2:3">
      <c r="B190" s="22" t="s">
        <v>46</v>
      </c>
      <c r="C190" s="22" t="s">
        <v>47</v>
      </c>
    </row>
    <row r="191" spans="2:3">
      <c r="B191" s="22" t="s">
        <v>48</v>
      </c>
      <c r="C191" s="22" t="s">
        <v>265</v>
      </c>
    </row>
    <row r="192" spans="2:3">
      <c r="B192" s="22" t="s">
        <v>49</v>
      </c>
      <c r="C192" s="22" t="s">
        <v>166</v>
      </c>
    </row>
    <row r="193" spans="2:3">
      <c r="B193" s="22" t="s">
        <v>50</v>
      </c>
      <c r="C193" s="22" t="s">
        <v>51</v>
      </c>
    </row>
    <row r="194" spans="2:3">
      <c r="B194" s="22" t="s">
        <v>52</v>
      </c>
      <c r="C194" s="22" t="s">
        <v>53</v>
      </c>
    </row>
    <row r="195" spans="2:3">
      <c r="B195" s="22" t="s">
        <v>54</v>
      </c>
      <c r="C195" s="22" t="s">
        <v>55</v>
      </c>
    </row>
    <row r="196" spans="2:3">
      <c r="B196" s="22" t="s">
        <v>56</v>
      </c>
      <c r="C196" s="22" t="s">
        <v>57</v>
      </c>
    </row>
    <row r="197" spans="2:3">
      <c r="B197" s="22" t="s">
        <v>58</v>
      </c>
      <c r="C197" s="22" t="s">
        <v>59</v>
      </c>
    </row>
    <row r="198" spans="2:3">
      <c r="B198" s="22" t="s">
        <v>52</v>
      </c>
      <c r="C198" s="22" t="s">
        <v>53</v>
      </c>
    </row>
    <row r="199" spans="2:3">
      <c r="B199" s="18" t="s">
        <v>393</v>
      </c>
      <c r="C199" s="22" t="s">
        <v>392</v>
      </c>
    </row>
    <row r="200" spans="2:3">
      <c r="B200" s="22" t="s">
        <v>122</v>
      </c>
      <c r="C200" s="22" t="s">
        <v>146</v>
      </c>
    </row>
    <row r="201" spans="2:3">
      <c r="B201" s="22" t="s">
        <v>61</v>
      </c>
      <c r="C201" s="22" t="s">
        <v>335</v>
      </c>
    </row>
    <row r="202" spans="2:3">
      <c r="B202" s="22" t="s">
        <v>258</v>
      </c>
      <c r="C202" s="22" t="s">
        <v>266</v>
      </c>
    </row>
    <row r="203" spans="2:3">
      <c r="B203" s="22" t="s">
        <v>62</v>
      </c>
      <c r="C203" s="22" t="s">
        <v>336</v>
      </c>
    </row>
    <row r="204" spans="2:3">
      <c r="B204" s="22" t="s">
        <v>63</v>
      </c>
      <c r="C204" s="22" t="s">
        <v>64</v>
      </c>
    </row>
    <row r="205" spans="2:3">
      <c r="B205" s="22" t="s">
        <v>65</v>
      </c>
      <c r="C205" s="22" t="s">
        <v>66</v>
      </c>
    </row>
    <row r="206" spans="2:3">
      <c r="B206" s="22" t="s">
        <v>67</v>
      </c>
      <c r="C206" s="22" t="s">
        <v>68</v>
      </c>
    </row>
    <row r="207" spans="2:3">
      <c r="B207" s="22" t="s">
        <v>69</v>
      </c>
      <c r="C207" s="22" t="s">
        <v>70</v>
      </c>
    </row>
    <row r="208" spans="2:3">
      <c r="B208" s="22" t="s">
        <v>71</v>
      </c>
      <c r="C208" s="22" t="s">
        <v>72</v>
      </c>
    </row>
    <row r="209" spans="2:3">
      <c r="B209" s="22" t="s">
        <v>73</v>
      </c>
      <c r="C209" s="22" t="s">
        <v>267</v>
      </c>
    </row>
    <row r="210" spans="2:3">
      <c r="B210" s="22" t="s">
        <v>74</v>
      </c>
      <c r="C210" s="22" t="s">
        <v>75</v>
      </c>
    </row>
    <row r="211" spans="2:3">
      <c r="B211" s="22" t="s">
        <v>76</v>
      </c>
      <c r="C211" s="22" t="s">
        <v>77</v>
      </c>
    </row>
    <row r="212" spans="2:3">
      <c r="B212" s="22" t="s">
        <v>78</v>
      </c>
      <c r="C212" s="22" t="s">
        <v>268</v>
      </c>
    </row>
    <row r="213" spans="2:3">
      <c r="B213" s="22" t="s">
        <v>79</v>
      </c>
      <c r="C213" s="22" t="s">
        <v>80</v>
      </c>
    </row>
    <row r="214" spans="2:3">
      <c r="B214" s="22" t="s">
        <v>81</v>
      </c>
      <c r="C214" s="22" t="s">
        <v>82</v>
      </c>
    </row>
    <row r="215" spans="2:3">
      <c r="B215" s="22" t="s">
        <v>83</v>
      </c>
      <c r="C215" s="22" t="s">
        <v>84</v>
      </c>
    </row>
    <row r="216" spans="2:3">
      <c r="B216" s="22" t="s">
        <v>85</v>
      </c>
      <c r="C216" s="22" t="s">
        <v>337</v>
      </c>
    </row>
    <row r="217" spans="2:3">
      <c r="B217" s="22" t="s">
        <v>86</v>
      </c>
      <c r="C217" s="22" t="s">
        <v>87</v>
      </c>
    </row>
    <row r="218" spans="2:3">
      <c r="B218" s="22" t="s">
        <v>88</v>
      </c>
      <c r="C218" s="22" t="s">
        <v>89</v>
      </c>
    </row>
    <row r="219" spans="2:3">
      <c r="B219" s="22" t="s">
        <v>90</v>
      </c>
      <c r="C219" s="22" t="s">
        <v>91</v>
      </c>
    </row>
    <row r="220" spans="2:3">
      <c r="B220" s="22" t="s">
        <v>92</v>
      </c>
      <c r="C220" s="22" t="s">
        <v>93</v>
      </c>
    </row>
    <row r="221" spans="2:3">
      <c r="B221" s="22" t="s">
        <v>94</v>
      </c>
      <c r="C221" s="22" t="s">
        <v>95</v>
      </c>
    </row>
    <row r="222" spans="2:3">
      <c r="B222" s="22" t="s">
        <v>96</v>
      </c>
      <c r="C222" s="22" t="s">
        <v>97</v>
      </c>
    </row>
    <row r="223" spans="2:3">
      <c r="B223" s="22" t="s">
        <v>98</v>
      </c>
      <c r="C223" s="22" t="s">
        <v>100</v>
      </c>
    </row>
    <row r="224" spans="2:3">
      <c r="B224" s="22" t="s">
        <v>101</v>
      </c>
      <c r="C224" s="22" t="s">
        <v>102</v>
      </c>
    </row>
    <row r="225" spans="2:3">
      <c r="B225" s="22" t="s">
        <v>103</v>
      </c>
      <c r="C225" s="22" t="s">
        <v>104</v>
      </c>
    </row>
    <row r="226" spans="2:3">
      <c r="B226" s="22" t="s">
        <v>105</v>
      </c>
      <c r="C226" s="22" t="s">
        <v>106</v>
      </c>
    </row>
    <row r="227" spans="2:3">
      <c r="B227" s="22" t="s">
        <v>107</v>
      </c>
      <c r="C227" s="23" t="s">
        <v>170</v>
      </c>
    </row>
    <row r="228" spans="2:3">
      <c r="B228" s="22" t="s">
        <v>108</v>
      </c>
      <c r="C228" s="23" t="s">
        <v>171</v>
      </c>
    </row>
    <row r="229" spans="2:3">
      <c r="B229" s="22" t="s">
        <v>388</v>
      </c>
      <c r="C229" s="22" t="s">
        <v>338</v>
      </c>
    </row>
    <row r="230" spans="2:3">
      <c r="B230" s="22" t="s">
        <v>109</v>
      </c>
      <c r="C230" s="23" t="s">
        <v>173</v>
      </c>
    </row>
    <row r="231" spans="2:3">
      <c r="B231" s="22" t="s">
        <v>110</v>
      </c>
      <c r="C231" s="22" t="s">
        <v>111</v>
      </c>
    </row>
    <row r="232" spans="2:3">
      <c r="B232" s="22" t="s">
        <v>112</v>
      </c>
      <c r="C232" s="22" t="s">
        <v>113</v>
      </c>
    </row>
    <row r="233" spans="2:3">
      <c r="B233" s="22" t="s">
        <v>114</v>
      </c>
      <c r="C233" s="22" t="s">
        <v>116</v>
      </c>
    </row>
    <row r="234" spans="2:3">
      <c r="B234" s="22" t="s">
        <v>117</v>
      </c>
      <c r="C234" s="22" t="s">
        <v>118</v>
      </c>
    </row>
    <row r="235" spans="2:3">
      <c r="B235" s="22" t="s">
        <v>151</v>
      </c>
      <c r="C235" s="23" t="s">
        <v>174</v>
      </c>
    </row>
    <row r="236" spans="2:3">
      <c r="B236" s="22" t="s">
        <v>261</v>
      </c>
      <c r="C236" s="22" t="s">
        <v>282</v>
      </c>
    </row>
    <row r="237" spans="2:3">
      <c r="B237" s="22" t="s">
        <v>132</v>
      </c>
      <c r="C237" s="23" t="s">
        <v>175</v>
      </c>
    </row>
    <row r="238" spans="2:3">
      <c r="B238" s="22" t="s">
        <v>0</v>
      </c>
      <c r="C238" s="23" t="s">
        <v>133</v>
      </c>
    </row>
    <row r="239" spans="2:3">
      <c r="B239" s="22" t="s">
        <v>156</v>
      </c>
      <c r="C239" s="23" t="s">
        <v>135</v>
      </c>
    </row>
    <row r="240" spans="2:3">
      <c r="B240" s="22" t="s">
        <v>157</v>
      </c>
      <c r="C240" s="23" t="s">
        <v>137</v>
      </c>
    </row>
    <row r="241" spans="2:20">
      <c r="B241" s="22" t="s">
        <v>158</v>
      </c>
      <c r="C241" s="23" t="s">
        <v>138</v>
      </c>
    </row>
    <row r="242" spans="2:20">
      <c r="B242" s="22" t="s">
        <v>112</v>
      </c>
      <c r="C242" s="23" t="s">
        <v>139</v>
      </c>
    </row>
    <row r="243" spans="2:20">
      <c r="B243" s="22" t="s">
        <v>140</v>
      </c>
      <c r="C243" s="23" t="s">
        <v>141</v>
      </c>
    </row>
    <row r="244" spans="2:20">
      <c r="B244" s="22" t="s">
        <v>120</v>
      </c>
      <c r="C244" s="23" t="s">
        <v>142</v>
      </c>
    </row>
    <row r="245" spans="2:20">
      <c r="B245" s="22" t="s">
        <v>143</v>
      </c>
      <c r="C245" s="23" t="s">
        <v>144</v>
      </c>
    </row>
    <row r="246" spans="2:20">
      <c r="B246" s="22" t="s">
        <v>121</v>
      </c>
      <c r="C246" s="23" t="s">
        <v>145</v>
      </c>
    </row>
    <row r="247" spans="2:20">
      <c r="B247" s="22" t="s">
        <v>123</v>
      </c>
      <c r="C247" s="23" t="s">
        <v>147</v>
      </c>
    </row>
    <row r="248" spans="2:20">
      <c r="B248" s="22" t="s">
        <v>122</v>
      </c>
      <c r="C248" s="16" t="s">
        <v>146</v>
      </c>
    </row>
    <row r="249" spans="2:20">
      <c r="B249" s="22" t="s">
        <v>161</v>
      </c>
      <c r="C249" s="16" t="s">
        <v>271</v>
      </c>
    </row>
    <row r="250" spans="2:20">
      <c r="B250" s="22" t="s">
        <v>162</v>
      </c>
      <c r="C250" s="16" t="s">
        <v>272</v>
      </c>
    </row>
    <row r="251" spans="2:20">
      <c r="B251" s="22" t="s">
        <v>262</v>
      </c>
      <c r="C251" s="22" t="s">
        <v>270</v>
      </c>
    </row>
    <row r="254" spans="2:20">
      <c r="B254" s="260" t="s">
        <v>275</v>
      </c>
      <c r="C254" s="260"/>
      <c r="D254" s="260"/>
      <c r="E254" s="260"/>
      <c r="F254" s="260"/>
      <c r="G254" s="260"/>
      <c r="H254" s="260"/>
      <c r="I254" s="260"/>
      <c r="J254" s="260"/>
      <c r="K254" s="260"/>
      <c r="L254" s="260"/>
      <c r="M254" s="260"/>
      <c r="N254" s="260"/>
      <c r="O254" s="260"/>
      <c r="P254" s="260"/>
      <c r="Q254" s="260"/>
      <c r="R254" s="260"/>
      <c r="S254" s="260"/>
      <c r="T254" s="260"/>
    </row>
    <row r="257" spans="2:22">
      <c r="C257" s="22">
        <v>2006</v>
      </c>
      <c r="E257" s="22">
        <v>2007</v>
      </c>
      <c r="G257" s="22">
        <v>2008</v>
      </c>
      <c r="I257" s="22">
        <v>2009</v>
      </c>
      <c r="K257" s="22">
        <v>2010</v>
      </c>
      <c r="M257" s="22">
        <v>2011</v>
      </c>
      <c r="O257" s="22">
        <v>2012</v>
      </c>
      <c r="Q257" s="22">
        <v>2013</v>
      </c>
      <c r="S257" s="22">
        <v>2014</v>
      </c>
      <c r="U257" s="22">
        <v>2015</v>
      </c>
    </row>
    <row r="258" spans="2:22">
      <c r="B258" s="22" t="s">
        <v>231</v>
      </c>
      <c r="C258" s="22" t="s">
        <v>259</v>
      </c>
      <c r="D258" s="22" t="s">
        <v>152</v>
      </c>
      <c r="E258" s="22" t="s">
        <v>259</v>
      </c>
      <c r="F258" s="22" t="s">
        <v>152</v>
      </c>
      <c r="G258" s="22" t="s">
        <v>259</v>
      </c>
      <c r="H258" s="22" t="s">
        <v>152</v>
      </c>
      <c r="I258" s="22" t="s">
        <v>259</v>
      </c>
      <c r="J258" s="22" t="s">
        <v>152</v>
      </c>
      <c r="K258" s="22" t="s">
        <v>259</v>
      </c>
      <c r="L258" s="22" t="s">
        <v>152</v>
      </c>
      <c r="M258" s="22" t="s">
        <v>259</v>
      </c>
      <c r="N258" s="22" t="s">
        <v>152</v>
      </c>
      <c r="O258" s="22" t="s">
        <v>259</v>
      </c>
      <c r="P258" s="22" t="s">
        <v>152</v>
      </c>
      <c r="Q258" s="22" t="s">
        <v>259</v>
      </c>
      <c r="R258" s="22" t="s">
        <v>152</v>
      </c>
      <c r="S258" s="22" t="s">
        <v>259</v>
      </c>
      <c r="T258" s="22" t="s">
        <v>152</v>
      </c>
      <c r="U258" s="22" t="s">
        <v>259</v>
      </c>
      <c r="V258" s="11" t="s">
        <v>152</v>
      </c>
    </row>
    <row r="259" spans="2:22">
      <c r="B259" s="22" t="s">
        <v>189</v>
      </c>
      <c r="C259" s="22" t="s">
        <v>259</v>
      </c>
      <c r="D259" s="22" t="s">
        <v>253</v>
      </c>
      <c r="E259" s="22" t="s">
        <v>259</v>
      </c>
      <c r="F259" s="22" t="s">
        <v>253</v>
      </c>
      <c r="G259" s="22" t="s">
        <v>259</v>
      </c>
      <c r="H259" s="22" t="s">
        <v>253</v>
      </c>
      <c r="I259" s="22" t="s">
        <v>259</v>
      </c>
      <c r="J259" s="22" t="s">
        <v>253</v>
      </c>
      <c r="K259" s="22" t="s">
        <v>259</v>
      </c>
      <c r="L259" s="22" t="s">
        <v>253</v>
      </c>
      <c r="M259" s="22" t="s">
        <v>259</v>
      </c>
      <c r="N259" s="22" t="s">
        <v>253</v>
      </c>
      <c r="O259" s="22" t="s">
        <v>259</v>
      </c>
      <c r="P259" s="22" t="s">
        <v>253</v>
      </c>
      <c r="Q259" s="22" t="s">
        <v>259</v>
      </c>
      <c r="R259" s="22" t="s">
        <v>253</v>
      </c>
      <c r="S259" s="22" t="s">
        <v>259</v>
      </c>
      <c r="T259" s="22" t="s">
        <v>253</v>
      </c>
      <c r="U259" s="22" t="s">
        <v>259</v>
      </c>
      <c r="V259" s="11" t="s">
        <v>253</v>
      </c>
    </row>
    <row r="260" spans="2:22">
      <c r="B260" s="22" t="s">
        <v>127</v>
      </c>
      <c r="C260" s="22" t="s">
        <v>1</v>
      </c>
    </row>
    <row r="261" spans="2:22">
      <c r="B261" s="22" t="s">
        <v>2</v>
      </c>
      <c r="C261" s="22" t="s">
        <v>164</v>
      </c>
    </row>
    <row r="262" spans="2:22">
      <c r="B262" s="22" t="s">
        <v>3</v>
      </c>
      <c r="C262" s="22" t="s">
        <v>4</v>
      </c>
    </row>
    <row r="263" spans="2:22">
      <c r="B263" s="22" t="s">
        <v>5</v>
      </c>
      <c r="C263" s="22" t="s">
        <v>6</v>
      </c>
    </row>
    <row r="264" spans="2:22">
      <c r="B264" s="22" t="s">
        <v>7</v>
      </c>
      <c r="C264" s="22" t="s">
        <v>8</v>
      </c>
    </row>
    <row r="265" spans="2:22">
      <c r="B265" s="22" t="s">
        <v>9</v>
      </c>
      <c r="C265" s="22" t="s">
        <v>10</v>
      </c>
    </row>
    <row r="266" spans="2:22">
      <c r="B266" s="22" t="s">
        <v>12</v>
      </c>
      <c r="C266" s="22" t="s">
        <v>13</v>
      </c>
    </row>
    <row r="267" spans="2:22">
      <c r="B267" s="22" t="s">
        <v>14</v>
      </c>
      <c r="C267" s="22" t="s">
        <v>15</v>
      </c>
    </row>
    <row r="268" spans="2:22">
      <c r="B268" s="22" t="s">
        <v>11</v>
      </c>
      <c r="C268" s="22" t="s">
        <v>277</v>
      </c>
    </row>
    <row r="269" spans="2:22">
      <c r="B269" s="22" t="s">
        <v>395</v>
      </c>
      <c r="C269" s="22" t="s">
        <v>396</v>
      </c>
    </row>
    <row r="270" spans="2:22">
      <c r="B270" s="22" t="s">
        <v>18</v>
      </c>
      <c r="C270" s="22" t="s">
        <v>19</v>
      </c>
    </row>
    <row r="271" spans="2:22">
      <c r="B271" s="22" t="s">
        <v>20</v>
      </c>
      <c r="C271" s="22" t="s">
        <v>21</v>
      </c>
    </row>
    <row r="272" spans="2:22">
      <c r="B272" s="22" t="s">
        <v>22</v>
      </c>
      <c r="C272" s="22" t="s">
        <v>23</v>
      </c>
    </row>
    <row r="273" spans="2:3">
      <c r="B273" s="22" t="s">
        <v>24</v>
      </c>
      <c r="C273" s="22" t="s">
        <v>25</v>
      </c>
    </row>
    <row r="274" spans="2:3">
      <c r="B274" s="22" t="s">
        <v>26</v>
      </c>
      <c r="C274" s="22" t="s">
        <v>27</v>
      </c>
    </row>
    <row r="275" spans="2:3">
      <c r="B275" s="22" t="s">
        <v>28</v>
      </c>
      <c r="C275" s="22" t="s">
        <v>29</v>
      </c>
    </row>
    <row r="276" spans="2:3">
      <c r="B276" s="22" t="s">
        <v>38</v>
      </c>
      <c r="C276" s="22" t="s">
        <v>165</v>
      </c>
    </row>
    <row r="277" spans="2:3">
      <c r="B277" s="22" t="s">
        <v>52</v>
      </c>
      <c r="C277" s="22" t="s">
        <v>53</v>
      </c>
    </row>
    <row r="278" spans="2:3">
      <c r="B278" s="18" t="s">
        <v>391</v>
      </c>
      <c r="C278" s="22" t="s">
        <v>394</v>
      </c>
    </row>
    <row r="279" spans="2:3">
      <c r="B279" s="22" t="s">
        <v>231</v>
      </c>
      <c r="C279" s="22" t="s">
        <v>278</v>
      </c>
    </row>
    <row r="280" spans="2:3">
      <c r="B280" s="22" t="s">
        <v>276</v>
      </c>
      <c r="C280" s="22" t="s">
        <v>279</v>
      </c>
    </row>
    <row r="281" spans="2:3">
      <c r="B281" s="22" t="s">
        <v>62</v>
      </c>
      <c r="C281" s="22" t="s">
        <v>336</v>
      </c>
    </row>
    <row r="282" spans="2:3">
      <c r="B282" s="22" t="s">
        <v>63</v>
      </c>
      <c r="C282" s="22" t="s">
        <v>64</v>
      </c>
    </row>
    <row r="283" spans="2:3">
      <c r="B283" s="22" t="s">
        <v>65</v>
      </c>
      <c r="C283" s="22" t="s">
        <v>66</v>
      </c>
    </row>
    <row r="284" spans="2:3">
      <c r="B284" s="22" t="s">
        <v>67</v>
      </c>
      <c r="C284" s="22" t="s">
        <v>68</v>
      </c>
    </row>
    <row r="285" spans="2:3">
      <c r="B285" s="22" t="s">
        <v>69</v>
      </c>
      <c r="C285" s="22" t="s">
        <v>70</v>
      </c>
    </row>
    <row r="286" spans="2:3">
      <c r="B286" s="22" t="s">
        <v>71</v>
      </c>
      <c r="C286" s="22" t="s">
        <v>72</v>
      </c>
    </row>
    <row r="287" spans="2:3">
      <c r="B287" s="22" t="s">
        <v>153</v>
      </c>
      <c r="C287" s="22" t="s">
        <v>267</v>
      </c>
    </row>
    <row r="288" spans="2:3">
      <c r="B288" s="22" t="s">
        <v>74</v>
      </c>
      <c r="C288" s="22" t="s">
        <v>75</v>
      </c>
    </row>
    <row r="289" spans="2:3">
      <c r="B289" s="22" t="s">
        <v>76</v>
      </c>
      <c r="C289" s="22" t="s">
        <v>77</v>
      </c>
    </row>
    <row r="290" spans="2:3">
      <c r="B290" s="22" t="s">
        <v>78</v>
      </c>
      <c r="C290" s="22" t="s">
        <v>268</v>
      </c>
    </row>
    <row r="291" spans="2:3">
      <c r="B291" s="22" t="s">
        <v>79</v>
      </c>
      <c r="C291" s="22" t="s">
        <v>80</v>
      </c>
    </row>
    <row r="292" spans="2:3">
      <c r="B292" s="22" t="s">
        <v>81</v>
      </c>
      <c r="C292" s="22" t="s">
        <v>82</v>
      </c>
    </row>
    <row r="293" spans="2:3">
      <c r="B293" s="22" t="s">
        <v>83</v>
      </c>
      <c r="C293" s="22" t="s">
        <v>84</v>
      </c>
    </row>
    <row r="294" spans="2:3">
      <c r="B294" s="22" t="s">
        <v>85</v>
      </c>
      <c r="C294" s="22" t="s">
        <v>337</v>
      </c>
    </row>
    <row r="295" spans="2:3">
      <c r="B295" s="22" t="s">
        <v>389</v>
      </c>
      <c r="C295" s="22" t="s">
        <v>339</v>
      </c>
    </row>
    <row r="296" spans="2:3">
      <c r="B296" s="22" t="s">
        <v>86</v>
      </c>
      <c r="C296" s="22" t="s">
        <v>87</v>
      </c>
    </row>
    <row r="297" spans="2:3">
      <c r="B297" s="22" t="s">
        <v>88</v>
      </c>
      <c r="C297" s="22" t="s">
        <v>89</v>
      </c>
    </row>
    <row r="298" spans="2:3">
      <c r="B298" s="22" t="s">
        <v>90</v>
      </c>
      <c r="C298" s="22" t="s">
        <v>91</v>
      </c>
    </row>
    <row r="299" spans="2:3">
      <c r="B299" s="22" t="s">
        <v>92</v>
      </c>
      <c r="C299" s="22" t="s">
        <v>93</v>
      </c>
    </row>
    <row r="300" spans="2:3">
      <c r="B300" s="22" t="s">
        <v>94</v>
      </c>
      <c r="C300" s="22" t="s">
        <v>95</v>
      </c>
    </row>
    <row r="301" spans="2:3">
      <c r="B301" s="22" t="s">
        <v>96</v>
      </c>
      <c r="C301" s="22" t="s">
        <v>97</v>
      </c>
    </row>
    <row r="302" spans="2:3">
      <c r="B302" s="22" t="s">
        <v>154</v>
      </c>
      <c r="C302" s="22" t="s">
        <v>100</v>
      </c>
    </row>
    <row r="303" spans="2:3">
      <c r="B303" s="22" t="s">
        <v>101</v>
      </c>
      <c r="C303" s="22" t="s">
        <v>102</v>
      </c>
    </row>
    <row r="304" spans="2:3">
      <c r="B304" s="22" t="s">
        <v>103</v>
      </c>
      <c r="C304" s="22" t="s">
        <v>104</v>
      </c>
    </row>
    <row r="305" spans="2:3">
      <c r="B305" s="22" t="s">
        <v>108</v>
      </c>
      <c r="C305" s="23" t="s">
        <v>171</v>
      </c>
    </row>
    <row r="306" spans="2:3">
      <c r="B306" s="22" t="s">
        <v>105</v>
      </c>
      <c r="C306" s="22" t="s">
        <v>106</v>
      </c>
    </row>
    <row r="307" spans="2:3">
      <c r="B307" s="22" t="s">
        <v>130</v>
      </c>
      <c r="C307" s="22" t="s">
        <v>338</v>
      </c>
    </row>
    <row r="308" spans="2:3">
      <c r="B308" s="22" t="s">
        <v>109</v>
      </c>
      <c r="C308" s="22" t="s">
        <v>280</v>
      </c>
    </row>
    <row r="309" spans="2:3">
      <c r="B309" s="22" t="s">
        <v>155</v>
      </c>
      <c r="C309" s="22" t="s">
        <v>281</v>
      </c>
    </row>
    <row r="310" spans="2:3">
      <c r="B310" s="22" t="s">
        <v>110</v>
      </c>
      <c r="C310" s="22" t="s">
        <v>111</v>
      </c>
    </row>
    <row r="311" spans="2:3">
      <c r="B311" s="22" t="s">
        <v>112</v>
      </c>
      <c r="C311" s="22" t="s">
        <v>113</v>
      </c>
    </row>
    <row r="312" spans="2:3">
      <c r="B312" s="22" t="s">
        <v>115</v>
      </c>
      <c r="C312" s="22" t="s">
        <v>116</v>
      </c>
    </row>
    <row r="313" spans="2:3">
      <c r="B313" s="22" t="s">
        <v>117</v>
      </c>
      <c r="C313" s="22" t="s">
        <v>118</v>
      </c>
    </row>
    <row r="314" spans="2:3">
      <c r="B314" s="22" t="s">
        <v>151</v>
      </c>
      <c r="C314" s="23" t="s">
        <v>174</v>
      </c>
    </row>
    <row r="315" spans="2:3">
      <c r="B315" s="22" t="s">
        <v>261</v>
      </c>
      <c r="C315" s="22" t="s">
        <v>282</v>
      </c>
    </row>
    <row r="316" spans="2:3">
      <c r="B316" s="22" t="s">
        <v>132</v>
      </c>
      <c r="C316" s="23" t="s">
        <v>175</v>
      </c>
    </row>
    <row r="317" spans="2:3">
      <c r="B317" s="22" t="s">
        <v>0</v>
      </c>
      <c r="C317" s="23" t="s">
        <v>133</v>
      </c>
    </row>
    <row r="318" spans="2:3">
      <c r="B318" s="22" t="s">
        <v>156</v>
      </c>
      <c r="C318" s="23" t="s">
        <v>135</v>
      </c>
    </row>
    <row r="319" spans="2:3">
      <c r="B319" s="22" t="s">
        <v>157</v>
      </c>
      <c r="C319" s="23" t="s">
        <v>137</v>
      </c>
    </row>
    <row r="320" spans="2:3">
      <c r="B320" s="22" t="s">
        <v>115</v>
      </c>
      <c r="C320" s="23" t="s">
        <v>138</v>
      </c>
    </row>
    <row r="321" spans="2:20">
      <c r="B321" s="22" t="s">
        <v>112</v>
      </c>
      <c r="C321" s="23" t="s">
        <v>139</v>
      </c>
    </row>
    <row r="322" spans="2:20">
      <c r="B322" s="22" t="s">
        <v>140</v>
      </c>
      <c r="C322" s="23" t="s">
        <v>141</v>
      </c>
    </row>
    <row r="323" spans="2:20">
      <c r="B323" s="22" t="s">
        <v>120</v>
      </c>
      <c r="C323" s="23" t="s">
        <v>283</v>
      </c>
    </row>
    <row r="324" spans="2:20">
      <c r="B324" s="22" t="s">
        <v>143</v>
      </c>
      <c r="C324" s="23" t="s">
        <v>144</v>
      </c>
    </row>
    <row r="325" spans="2:20">
      <c r="B325" s="22" t="s">
        <v>121</v>
      </c>
      <c r="C325" s="23" t="s">
        <v>145</v>
      </c>
    </row>
    <row r="326" spans="2:20">
      <c r="B326" s="22" t="s">
        <v>122</v>
      </c>
      <c r="C326" s="16" t="s">
        <v>146</v>
      </c>
    </row>
    <row r="327" spans="2:20">
      <c r="B327" s="22" t="s">
        <v>123</v>
      </c>
      <c r="C327" s="23" t="s">
        <v>284</v>
      </c>
    </row>
    <row r="328" spans="2:20">
      <c r="B328" s="22" t="s">
        <v>159</v>
      </c>
      <c r="C328" s="23" t="s">
        <v>148</v>
      </c>
    </row>
    <row r="329" spans="2:20">
      <c r="B329" s="22" t="s">
        <v>262</v>
      </c>
      <c r="C329" s="22" t="s">
        <v>270</v>
      </c>
    </row>
    <row r="332" spans="2:20">
      <c r="B332" s="260" t="s">
        <v>310</v>
      </c>
      <c r="C332" s="260"/>
      <c r="D332" s="260"/>
      <c r="E332" s="260"/>
      <c r="F332" s="260"/>
      <c r="G332" s="260"/>
      <c r="H332" s="260"/>
      <c r="I332" s="260"/>
      <c r="J332" s="260"/>
      <c r="K332" s="260"/>
      <c r="L332" s="260"/>
      <c r="M332" s="260"/>
      <c r="N332" s="260"/>
      <c r="O332" s="260"/>
      <c r="P332" s="260"/>
      <c r="Q332" s="260"/>
      <c r="R332" s="260"/>
      <c r="S332" s="260"/>
      <c r="T332" s="260"/>
    </row>
    <row r="335" spans="2:20">
      <c r="C335" s="22">
        <v>2013</v>
      </c>
    </row>
    <row r="336" spans="2:20">
      <c r="B336" s="22" t="s">
        <v>380</v>
      </c>
      <c r="C336" s="22" t="s">
        <v>288</v>
      </c>
      <c r="D336" s="22" t="s">
        <v>289</v>
      </c>
      <c r="E336" s="22" t="s">
        <v>290</v>
      </c>
      <c r="F336" s="22" t="s">
        <v>291</v>
      </c>
      <c r="G336" s="22" t="s">
        <v>292</v>
      </c>
      <c r="H336" s="22" t="s">
        <v>293</v>
      </c>
      <c r="I336" s="22" t="s">
        <v>294</v>
      </c>
      <c r="J336" s="22" t="s">
        <v>295</v>
      </c>
      <c r="K336" s="22" t="s">
        <v>296</v>
      </c>
      <c r="L336" s="22" t="s">
        <v>297</v>
      </c>
      <c r="M336" s="22" t="s">
        <v>298</v>
      </c>
      <c r="N336" s="22" t="s">
        <v>299</v>
      </c>
      <c r="O336" s="22" t="s">
        <v>379</v>
      </c>
    </row>
    <row r="337" spans="2:15">
      <c r="B337" s="22" t="s">
        <v>381</v>
      </c>
      <c r="C337" s="22" t="s">
        <v>311</v>
      </c>
      <c r="D337" s="22" t="s">
        <v>312</v>
      </c>
      <c r="E337" s="22" t="s">
        <v>313</v>
      </c>
      <c r="F337" s="22" t="s">
        <v>291</v>
      </c>
      <c r="G337" s="22" t="s">
        <v>314</v>
      </c>
      <c r="H337" s="22" t="s">
        <v>315</v>
      </c>
      <c r="I337" s="22" t="s">
        <v>316</v>
      </c>
      <c r="J337" s="22" t="s">
        <v>317</v>
      </c>
      <c r="K337" s="22" t="s">
        <v>318</v>
      </c>
      <c r="L337" s="22" t="s">
        <v>319</v>
      </c>
      <c r="M337" s="22" t="s">
        <v>320</v>
      </c>
      <c r="N337" s="22" t="s">
        <v>321</v>
      </c>
      <c r="O337" s="22" t="s">
        <v>378</v>
      </c>
    </row>
    <row r="338" spans="2:15">
      <c r="B338" s="22" t="s">
        <v>127</v>
      </c>
      <c r="C338" s="22" t="s">
        <v>1</v>
      </c>
    </row>
    <row r="339" spans="2:15">
      <c r="B339" s="22" t="s">
        <v>2</v>
      </c>
      <c r="C339" s="22" t="s">
        <v>164</v>
      </c>
    </row>
    <row r="340" spans="2:15">
      <c r="B340" s="22" t="s">
        <v>3</v>
      </c>
      <c r="C340" s="22" t="s">
        <v>4</v>
      </c>
    </row>
    <row r="341" spans="2:15">
      <c r="B341" s="22" t="s">
        <v>5</v>
      </c>
      <c r="C341" s="22" t="s">
        <v>6</v>
      </c>
    </row>
    <row r="342" spans="2:15">
      <c r="B342" s="22" t="s">
        <v>300</v>
      </c>
      <c r="C342" s="22" t="s">
        <v>8</v>
      </c>
    </row>
    <row r="343" spans="2:15">
      <c r="B343" s="22" t="s">
        <v>9</v>
      </c>
      <c r="C343" s="22" t="s">
        <v>10</v>
      </c>
    </row>
    <row r="344" spans="2:15">
      <c r="B344" s="22" t="s">
        <v>301</v>
      </c>
      <c r="C344" s="22" t="s">
        <v>13</v>
      </c>
    </row>
    <row r="345" spans="2:15">
      <c r="B345" s="22" t="s">
        <v>302</v>
      </c>
      <c r="C345" s="22" t="s">
        <v>15</v>
      </c>
    </row>
    <row r="346" spans="2:15">
      <c r="B346" s="22" t="s">
        <v>16</v>
      </c>
      <c r="C346" s="22" t="s">
        <v>17</v>
      </c>
    </row>
    <row r="347" spans="2:15">
      <c r="B347" s="22" t="s">
        <v>18</v>
      </c>
      <c r="C347" s="22" t="s">
        <v>19</v>
      </c>
    </row>
    <row r="348" spans="2:15">
      <c r="B348" s="22" t="s">
        <v>303</v>
      </c>
      <c r="C348" s="22" t="s">
        <v>21</v>
      </c>
    </row>
    <row r="349" spans="2:15">
      <c r="B349" s="22" t="s">
        <v>304</v>
      </c>
      <c r="C349" s="22" t="s">
        <v>23</v>
      </c>
    </row>
    <row r="350" spans="2:15">
      <c r="B350" s="22" t="s">
        <v>305</v>
      </c>
      <c r="C350" s="22" t="s">
        <v>25</v>
      </c>
    </row>
    <row r="351" spans="2:15">
      <c r="B351" s="22" t="s">
        <v>26</v>
      </c>
      <c r="C351" s="22" t="s">
        <v>27</v>
      </c>
    </row>
    <row r="352" spans="2:15">
      <c r="B352" s="22" t="s">
        <v>28</v>
      </c>
      <c r="C352" s="22" t="s">
        <v>29</v>
      </c>
    </row>
    <row r="353" spans="2:3">
      <c r="B353" s="22" t="s">
        <v>30</v>
      </c>
      <c r="C353" s="22" t="s">
        <v>172</v>
      </c>
    </row>
    <row r="354" spans="2:3">
      <c r="B354" s="22" t="s">
        <v>31</v>
      </c>
      <c r="C354" s="22" t="s">
        <v>32</v>
      </c>
    </row>
    <row r="355" spans="2:3">
      <c r="B355" s="22" t="s">
        <v>33</v>
      </c>
      <c r="C355" s="22" t="s">
        <v>34</v>
      </c>
    </row>
    <row r="356" spans="2:3">
      <c r="B356" s="22" t="s">
        <v>36</v>
      </c>
      <c r="C356" s="22" t="s">
        <v>37</v>
      </c>
    </row>
    <row r="357" spans="2:3">
      <c r="B357" s="22" t="s">
        <v>38</v>
      </c>
      <c r="C357" s="22" t="s">
        <v>165</v>
      </c>
    </row>
    <row r="358" spans="2:3">
      <c r="B358" s="22" t="s">
        <v>323</v>
      </c>
      <c r="C358" s="22" t="s">
        <v>40</v>
      </c>
    </row>
    <row r="359" spans="2:3">
      <c r="B359" s="22" t="s">
        <v>306</v>
      </c>
      <c r="C359" s="22" t="s">
        <v>42</v>
      </c>
    </row>
    <row r="360" spans="2:3">
      <c r="B360" s="22" t="s">
        <v>44</v>
      </c>
      <c r="C360" s="22" t="s">
        <v>45</v>
      </c>
    </row>
    <row r="361" spans="2:3">
      <c r="B361" s="22" t="s">
        <v>307</v>
      </c>
      <c r="C361" s="22" t="s">
        <v>47</v>
      </c>
    </row>
    <row r="362" spans="2:3">
      <c r="B362" s="22" t="s">
        <v>308</v>
      </c>
      <c r="C362" s="22" t="s">
        <v>166</v>
      </c>
    </row>
    <row r="363" spans="2:3">
      <c r="B363" s="22" t="s">
        <v>50</v>
      </c>
      <c r="C363" s="22" t="s">
        <v>51</v>
      </c>
    </row>
    <row r="364" spans="2:3">
      <c r="B364" s="22" t="s">
        <v>52</v>
      </c>
      <c r="C364" s="22" t="s">
        <v>53</v>
      </c>
    </row>
    <row r="365" spans="2:3">
      <c r="B365" s="22" t="s">
        <v>54</v>
      </c>
      <c r="C365" s="22" t="s">
        <v>55</v>
      </c>
    </row>
    <row r="366" spans="2:3">
      <c r="B366" s="22" t="s">
        <v>56</v>
      </c>
      <c r="C366" s="22" t="s">
        <v>57</v>
      </c>
    </row>
    <row r="367" spans="2:3">
      <c r="B367" s="22" t="s">
        <v>309</v>
      </c>
      <c r="C367" s="22" t="s">
        <v>59</v>
      </c>
    </row>
    <row r="368" spans="2:3">
      <c r="B368" s="22" t="s">
        <v>52</v>
      </c>
      <c r="C368" s="22" t="s">
        <v>53</v>
      </c>
    </row>
    <row r="369" spans="2:3">
      <c r="B369" s="18" t="s">
        <v>251</v>
      </c>
      <c r="C369" s="22" t="s">
        <v>60</v>
      </c>
    </row>
    <row r="370" spans="2:3">
      <c r="B370" s="22" t="s">
        <v>61</v>
      </c>
      <c r="C370" s="22" t="s">
        <v>335</v>
      </c>
    </row>
    <row r="371" spans="2:3">
      <c r="B371" s="22" t="s">
        <v>125</v>
      </c>
      <c r="C371" s="22" t="s">
        <v>167</v>
      </c>
    </row>
    <row r="372" spans="2:3">
      <c r="B372" s="22" t="s">
        <v>62</v>
      </c>
      <c r="C372" s="22" t="s">
        <v>336</v>
      </c>
    </row>
    <row r="373" spans="2:3">
      <c r="B373" s="22" t="s">
        <v>63</v>
      </c>
      <c r="C373" s="22" t="s">
        <v>64</v>
      </c>
    </row>
    <row r="374" spans="2:3">
      <c r="B374" s="22" t="s">
        <v>65</v>
      </c>
      <c r="C374" s="22" t="s">
        <v>66</v>
      </c>
    </row>
    <row r="375" spans="2:3">
      <c r="B375" s="22" t="s">
        <v>67</v>
      </c>
      <c r="C375" s="22" t="s">
        <v>68</v>
      </c>
    </row>
    <row r="376" spans="2:3">
      <c r="B376" s="22" t="s">
        <v>69</v>
      </c>
      <c r="C376" s="22" t="s">
        <v>70</v>
      </c>
    </row>
    <row r="377" spans="2:3">
      <c r="B377" s="22" t="s">
        <v>71</v>
      </c>
      <c r="C377" s="22" t="s">
        <v>72</v>
      </c>
    </row>
    <row r="378" spans="2:3">
      <c r="B378" s="22" t="s">
        <v>128</v>
      </c>
      <c r="C378" s="22" t="s">
        <v>176</v>
      </c>
    </row>
    <row r="379" spans="2:3">
      <c r="B379" s="22" t="s">
        <v>74</v>
      </c>
      <c r="C379" s="22" t="s">
        <v>75</v>
      </c>
    </row>
    <row r="380" spans="2:3">
      <c r="B380" s="22" t="s">
        <v>76</v>
      </c>
      <c r="C380" s="22" t="s">
        <v>77</v>
      </c>
    </row>
    <row r="381" spans="2:3">
      <c r="B381" s="22" t="s">
        <v>78</v>
      </c>
      <c r="C381" s="22" t="s">
        <v>150</v>
      </c>
    </row>
    <row r="382" spans="2:3">
      <c r="B382" s="22" t="s">
        <v>79</v>
      </c>
      <c r="C382" s="22" t="s">
        <v>80</v>
      </c>
    </row>
    <row r="383" spans="2:3">
      <c r="B383" s="22" t="s">
        <v>81</v>
      </c>
      <c r="C383" s="22" t="s">
        <v>82</v>
      </c>
    </row>
    <row r="384" spans="2:3">
      <c r="B384" s="22" t="s">
        <v>83</v>
      </c>
      <c r="C384" s="22" t="s">
        <v>84</v>
      </c>
    </row>
    <row r="385" spans="2:3">
      <c r="B385" s="22" t="s">
        <v>85</v>
      </c>
      <c r="C385" s="22" t="s">
        <v>337</v>
      </c>
    </row>
    <row r="386" spans="2:3">
      <c r="B386" s="22" t="s">
        <v>129</v>
      </c>
      <c r="C386" s="22" t="s">
        <v>177</v>
      </c>
    </row>
    <row r="387" spans="2:3">
      <c r="B387" s="22" t="s">
        <v>86</v>
      </c>
      <c r="C387" s="22" t="s">
        <v>87</v>
      </c>
    </row>
    <row r="388" spans="2:3">
      <c r="B388" s="22" t="s">
        <v>88</v>
      </c>
      <c r="C388" s="22" t="s">
        <v>89</v>
      </c>
    </row>
    <row r="389" spans="2:3">
      <c r="B389" s="22" t="s">
        <v>90</v>
      </c>
      <c r="C389" s="22" t="s">
        <v>91</v>
      </c>
    </row>
    <row r="390" spans="2:3">
      <c r="B390" s="22" t="s">
        <v>92</v>
      </c>
      <c r="C390" s="22" t="s">
        <v>93</v>
      </c>
    </row>
    <row r="391" spans="2:3">
      <c r="B391" s="22" t="s">
        <v>94</v>
      </c>
      <c r="C391" s="22" t="s">
        <v>95</v>
      </c>
    </row>
    <row r="392" spans="2:3">
      <c r="B392" s="22" t="s">
        <v>96</v>
      </c>
      <c r="C392" s="22" t="s">
        <v>97</v>
      </c>
    </row>
    <row r="393" spans="2:3">
      <c r="B393" s="22" t="s">
        <v>99</v>
      </c>
      <c r="C393" s="22" t="s">
        <v>100</v>
      </c>
    </row>
    <row r="394" spans="2:3">
      <c r="B394" s="22" t="s">
        <v>101</v>
      </c>
      <c r="C394" s="22" t="s">
        <v>102</v>
      </c>
    </row>
    <row r="395" spans="2:3">
      <c r="B395" s="22" t="s">
        <v>103</v>
      </c>
      <c r="C395" s="22" t="s">
        <v>104</v>
      </c>
    </row>
    <row r="396" spans="2:3">
      <c r="B396" s="22" t="s">
        <v>105</v>
      </c>
      <c r="C396" s="22" t="s">
        <v>106</v>
      </c>
    </row>
    <row r="397" spans="2:3">
      <c r="B397" s="22" t="s">
        <v>107</v>
      </c>
      <c r="C397" s="22" t="s">
        <v>170</v>
      </c>
    </row>
    <row r="398" spans="2:3">
      <c r="B398" s="22" t="s">
        <v>108</v>
      </c>
      <c r="C398" s="22" t="s">
        <v>171</v>
      </c>
    </row>
    <row r="399" spans="2:3">
      <c r="B399" s="22" t="s">
        <v>130</v>
      </c>
      <c r="C399" s="22" t="s">
        <v>368</v>
      </c>
    </row>
    <row r="400" spans="2:3">
      <c r="B400" s="22" t="s">
        <v>110</v>
      </c>
      <c r="C400" s="22" t="s">
        <v>111</v>
      </c>
    </row>
    <row r="401" spans="2:3">
      <c r="B401" s="22" t="s">
        <v>117</v>
      </c>
      <c r="C401" s="22" t="s">
        <v>118</v>
      </c>
    </row>
    <row r="402" spans="2:3">
      <c r="B402" s="22" t="s">
        <v>151</v>
      </c>
      <c r="C402" s="22" t="s">
        <v>174</v>
      </c>
    </row>
    <row r="403" spans="2:3">
      <c r="B403" s="22" t="s">
        <v>131</v>
      </c>
      <c r="C403" s="22" t="s">
        <v>119</v>
      </c>
    </row>
    <row r="404" spans="2:3">
      <c r="B404" s="22" t="s">
        <v>132</v>
      </c>
      <c r="C404" s="22" t="s">
        <v>175</v>
      </c>
    </row>
    <row r="405" spans="2:3">
      <c r="B405" s="22" t="s">
        <v>0</v>
      </c>
      <c r="C405" s="22" t="s">
        <v>133</v>
      </c>
    </row>
    <row r="406" spans="2:3">
      <c r="B406" s="22" t="s">
        <v>134</v>
      </c>
      <c r="C406" s="22" t="s">
        <v>135</v>
      </c>
    </row>
    <row r="407" spans="2:3">
      <c r="B407" s="22" t="s">
        <v>136</v>
      </c>
      <c r="C407" s="22" t="s">
        <v>137</v>
      </c>
    </row>
    <row r="408" spans="2:3">
      <c r="B408" s="22" t="s">
        <v>115</v>
      </c>
      <c r="C408" s="22" t="s">
        <v>138</v>
      </c>
    </row>
    <row r="409" spans="2:3">
      <c r="B409" s="22" t="s">
        <v>112</v>
      </c>
      <c r="C409" s="22" t="s">
        <v>139</v>
      </c>
    </row>
    <row r="410" spans="2:3">
      <c r="B410" s="22" t="s">
        <v>140</v>
      </c>
      <c r="C410" s="22" t="s">
        <v>141</v>
      </c>
    </row>
    <row r="411" spans="2:3">
      <c r="B411" s="22" t="s">
        <v>120</v>
      </c>
      <c r="C411" s="22" t="s">
        <v>142</v>
      </c>
    </row>
    <row r="412" spans="2:3">
      <c r="B412" s="22" t="s">
        <v>143</v>
      </c>
      <c r="C412" s="22" t="s">
        <v>144</v>
      </c>
    </row>
    <row r="413" spans="2:3">
      <c r="B413" s="22" t="s">
        <v>121</v>
      </c>
      <c r="C413" s="22" t="s">
        <v>145</v>
      </c>
    </row>
    <row r="414" spans="2:3">
      <c r="B414" s="22" t="s">
        <v>122</v>
      </c>
      <c r="C414" s="22" t="s">
        <v>146</v>
      </c>
    </row>
    <row r="415" spans="2:3">
      <c r="B415" s="22" t="s">
        <v>324</v>
      </c>
      <c r="C415" s="22" t="s">
        <v>147</v>
      </c>
    </row>
    <row r="416" spans="2:3">
      <c r="B416" s="22" t="s">
        <v>124</v>
      </c>
      <c r="C416" s="22" t="s">
        <v>148</v>
      </c>
    </row>
    <row r="417" spans="2:23">
      <c r="B417" s="22" t="s">
        <v>262</v>
      </c>
      <c r="C417" s="22" t="s">
        <v>263</v>
      </c>
    </row>
    <row r="420" spans="2:23">
      <c r="B420" s="260" t="s">
        <v>382</v>
      </c>
      <c r="C420" s="267"/>
      <c r="D420" s="267"/>
      <c r="E420" s="267"/>
      <c r="F420" s="267"/>
      <c r="G420" s="267"/>
      <c r="H420" s="267"/>
      <c r="I420" s="267"/>
      <c r="J420" s="267"/>
      <c r="K420" s="267"/>
      <c r="L420" s="267"/>
      <c r="M420" s="267"/>
      <c r="N420" s="267"/>
      <c r="O420" s="267"/>
      <c r="P420" s="267"/>
      <c r="Q420" s="267"/>
      <c r="R420" s="267"/>
      <c r="S420" s="267"/>
      <c r="T420" s="267"/>
    </row>
    <row r="422" spans="2:23">
      <c r="B422" s="22" t="s">
        <v>322</v>
      </c>
    </row>
    <row r="423" spans="2:23">
      <c r="B423" s="22" t="s">
        <v>329</v>
      </c>
      <c r="O423" s="11"/>
    </row>
    <row r="425" spans="2:23">
      <c r="B425" s="22" t="s">
        <v>384</v>
      </c>
    </row>
    <row r="426" spans="2:23">
      <c r="B426" s="22" t="s">
        <v>384</v>
      </c>
    </row>
    <row r="428" spans="2:23">
      <c r="B428" s="260" t="s">
        <v>325</v>
      </c>
      <c r="C428" s="260"/>
      <c r="D428" s="260"/>
      <c r="E428" s="260"/>
      <c r="F428" s="260"/>
      <c r="G428" s="260"/>
      <c r="H428" s="260"/>
      <c r="I428" s="260"/>
      <c r="J428" s="260"/>
      <c r="K428" s="260"/>
      <c r="L428" s="260"/>
      <c r="M428" s="260"/>
      <c r="N428" s="260"/>
      <c r="O428" s="260"/>
      <c r="P428" s="260"/>
      <c r="Q428" s="260"/>
      <c r="R428" s="260"/>
      <c r="S428" s="260"/>
      <c r="T428" s="260"/>
    </row>
    <row r="430" spans="2:23">
      <c r="B430" s="22" t="s">
        <v>330</v>
      </c>
      <c r="C430" s="22" t="s">
        <v>236</v>
      </c>
      <c r="D430" s="22" t="s">
        <v>383</v>
      </c>
      <c r="E430" s="38" t="s">
        <v>385</v>
      </c>
      <c r="F430" s="38" t="s">
        <v>386</v>
      </c>
    </row>
    <row r="431" spans="2:23">
      <c r="B431" s="22" t="s">
        <v>331</v>
      </c>
      <c r="C431" s="22" t="s">
        <v>334</v>
      </c>
      <c r="D431" s="22" t="s">
        <v>383</v>
      </c>
      <c r="E431" s="38" t="s">
        <v>385</v>
      </c>
      <c r="F431" s="38" t="s">
        <v>387</v>
      </c>
      <c r="W431" s="39"/>
    </row>
    <row r="433" spans="2:20">
      <c r="B433" s="260" t="s">
        <v>340</v>
      </c>
      <c r="C433" s="260"/>
      <c r="D433" s="260"/>
      <c r="E433" s="260"/>
      <c r="F433" s="260"/>
      <c r="G433" s="260"/>
      <c r="H433" s="260"/>
      <c r="I433" s="260"/>
      <c r="J433" s="260"/>
      <c r="K433" s="260"/>
      <c r="L433" s="260"/>
      <c r="M433" s="260"/>
      <c r="N433" s="260"/>
      <c r="O433" s="260"/>
      <c r="P433" s="260"/>
      <c r="Q433" s="260"/>
      <c r="R433" s="260"/>
      <c r="S433" s="260"/>
      <c r="T433" s="260"/>
    </row>
    <row r="436" spans="2:20">
      <c r="B436" s="22" t="s">
        <v>348</v>
      </c>
      <c r="C436" s="22" t="s">
        <v>349</v>
      </c>
    </row>
    <row r="438" spans="2:20">
      <c r="B438" s="22" t="s">
        <v>341</v>
      </c>
      <c r="C438" s="22" t="s">
        <v>340</v>
      </c>
    </row>
    <row r="439" spans="2:20">
      <c r="B439" s="22" t="s">
        <v>342</v>
      </c>
      <c r="C439" s="22" t="s">
        <v>350</v>
      </c>
    </row>
    <row r="440" spans="2:20">
      <c r="B440" s="22" t="s">
        <v>343</v>
      </c>
      <c r="C440" s="22" t="s">
        <v>351</v>
      </c>
    </row>
    <row r="442" spans="2:20">
      <c r="B442" s="22" t="s">
        <v>352</v>
      </c>
      <c r="C442" s="22" t="s">
        <v>344</v>
      </c>
      <c r="D442" s="22" t="s">
        <v>345</v>
      </c>
      <c r="E442" s="22" t="s">
        <v>346</v>
      </c>
      <c r="F442" s="22" t="s">
        <v>347</v>
      </c>
    </row>
    <row r="443" spans="2:20">
      <c r="B443" s="22" t="s">
        <v>353</v>
      </c>
      <c r="C443" s="22" t="s">
        <v>354</v>
      </c>
      <c r="D443" s="22" t="s">
        <v>355</v>
      </c>
      <c r="E443" s="22" t="s">
        <v>356</v>
      </c>
      <c r="F443" s="22" t="s">
        <v>357</v>
      </c>
    </row>
    <row r="444" spans="2:20">
      <c r="B444" s="22" t="s">
        <v>358</v>
      </c>
    </row>
    <row r="445" spans="2:20">
      <c r="B445" s="22" t="s">
        <v>359</v>
      </c>
    </row>
  </sheetData>
  <mergeCells count="21">
    <mergeCell ref="B433:T433"/>
    <mergeCell ref="B428:T428"/>
    <mergeCell ref="B332:T332"/>
    <mergeCell ref="D40:E41"/>
    <mergeCell ref="D42:D51"/>
    <mergeCell ref="B420:T420"/>
    <mergeCell ref="B254:T254"/>
    <mergeCell ref="B62:T62"/>
    <mergeCell ref="B155:T155"/>
    <mergeCell ref="B3:C3"/>
    <mergeCell ref="F42:H42"/>
    <mergeCell ref="B52:B59"/>
    <mergeCell ref="M42:P42"/>
    <mergeCell ref="J40:L40"/>
    <mergeCell ref="B37:T37"/>
    <mergeCell ref="F40:H40"/>
    <mergeCell ref="D52:D59"/>
    <mergeCell ref="J42:L42"/>
    <mergeCell ref="B40:C41"/>
    <mergeCell ref="B42:B51"/>
    <mergeCell ref="M40:P4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Cental Budget</vt:lpstr>
      <vt:lpstr>Local Government_int</vt:lpstr>
      <vt:lpstr>Public expenditure_int</vt:lpstr>
      <vt:lpstr>MasterSheet</vt:lpstr>
      <vt:lpstr>'Cental Budget'!Print_Area</vt:lpstr>
      <vt:lpstr>'Local Government_int'!Print_Area</vt:lpstr>
      <vt:lpstr>'Public expenditure_int'!Print_Area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Krvavac</dc:creator>
  <cp:lastModifiedBy>Ana Djuraskovic</cp:lastModifiedBy>
  <cp:lastPrinted>2019-11-12T14:04:08Z</cp:lastPrinted>
  <dcterms:created xsi:type="dcterms:W3CDTF">2008-03-17T08:49:23Z</dcterms:created>
  <dcterms:modified xsi:type="dcterms:W3CDTF">2020-11-18T08:50:12Z</dcterms:modified>
</cp:coreProperties>
</file>