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49B" lockStructure="1"/>
  <bookViews>
    <workbookView xWindow="-120" yWindow="-120" windowWidth="20730" windowHeight="11160"/>
  </bookViews>
  <sheets>
    <sheet name="Aplikacija za kredit" sheetId="1" r:id="rId1"/>
    <sheet name="Analitika" sheetId="5" state="hidden" r:id="rId2"/>
    <sheet name="Podesavanja" sheetId="7" state="hidden" r:id="rId3"/>
  </sheets>
  <definedNames>
    <definedName name="_xlnm.Print_Area" localSheetId="0">'Aplikacija za kredit'!$B$1:$BH$310</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5" l="1"/>
  <c r="D14" i="1"/>
  <c r="E68" i="5" l="1"/>
  <c r="E67" i="5"/>
  <c r="E66" i="5"/>
  <c r="E65" i="5"/>
  <c r="E64" i="5"/>
  <c r="E63" i="5"/>
  <c r="E62" i="5"/>
  <c r="E61" i="5"/>
  <c r="E60" i="5"/>
  <c r="E59" i="5"/>
  <c r="C68" i="5"/>
  <c r="C67" i="5"/>
  <c r="C66" i="5"/>
  <c r="C65" i="5"/>
  <c r="C64" i="5"/>
  <c r="C63" i="5"/>
  <c r="C62" i="5"/>
  <c r="C61" i="5"/>
  <c r="C60" i="5"/>
  <c r="C59" i="5"/>
  <c r="D69" i="5"/>
  <c r="B68" i="5"/>
  <c r="B67" i="5"/>
  <c r="B66" i="5"/>
  <c r="B65" i="5"/>
  <c r="B64" i="5"/>
  <c r="B63" i="5"/>
  <c r="B62" i="5"/>
  <c r="B61" i="5"/>
  <c r="B60" i="5"/>
  <c r="E57" i="5"/>
  <c r="E56" i="5"/>
  <c r="E55" i="5"/>
  <c r="E54" i="5"/>
  <c r="E53" i="5"/>
  <c r="E52" i="5"/>
  <c r="E51" i="5"/>
  <c r="E50" i="5"/>
  <c r="E49" i="5"/>
  <c r="E48" i="5"/>
  <c r="E47" i="5"/>
  <c r="E46" i="5"/>
  <c r="E44" i="5"/>
  <c r="E43" i="5"/>
  <c r="E42" i="5"/>
  <c r="E41" i="5"/>
  <c r="E40" i="5"/>
  <c r="E39" i="5"/>
  <c r="B59" i="5"/>
  <c r="C53" i="5"/>
  <c r="C52" i="5"/>
  <c r="C51" i="5"/>
  <c r="C50" i="5"/>
  <c r="C57" i="5"/>
  <c r="C56" i="5"/>
  <c r="C55" i="5"/>
  <c r="C54" i="5"/>
  <c r="C49" i="5"/>
  <c r="C48" i="5"/>
  <c r="C47" i="5"/>
  <c r="C46" i="5"/>
  <c r="C44" i="5"/>
  <c r="C43" i="5"/>
  <c r="C42" i="5"/>
  <c r="C41" i="5"/>
  <c r="C40" i="5"/>
  <c r="C39" i="5"/>
  <c r="D58" i="5"/>
  <c r="B57" i="5"/>
  <c r="B56" i="5"/>
  <c r="B55" i="5"/>
  <c r="B53" i="5"/>
  <c r="B52" i="5"/>
  <c r="B51" i="5"/>
  <c r="B50" i="5"/>
  <c r="B49" i="5"/>
  <c r="B48" i="5"/>
  <c r="B47" i="5"/>
  <c r="B46" i="5"/>
  <c r="B45" i="5"/>
  <c r="B44" i="5"/>
  <c r="B43" i="5"/>
  <c r="B41" i="5"/>
  <c r="E37" i="5"/>
  <c r="E32" i="5"/>
  <c r="E31" i="5"/>
  <c r="E30" i="5"/>
  <c r="E29" i="5"/>
  <c r="E28" i="5"/>
  <c r="E27" i="5"/>
  <c r="E26" i="5"/>
  <c r="E25" i="5"/>
  <c r="E24" i="5"/>
  <c r="E23" i="5"/>
  <c r="E22" i="5"/>
  <c r="E21" i="5"/>
  <c r="E20" i="5"/>
  <c r="E19" i="5"/>
  <c r="B39" i="5"/>
  <c r="C32" i="5"/>
  <c r="C31" i="5"/>
  <c r="C30" i="5"/>
  <c r="C29" i="5"/>
  <c r="C28" i="5"/>
  <c r="C27" i="5"/>
  <c r="C26" i="5"/>
  <c r="C25" i="5"/>
  <c r="C24" i="5"/>
  <c r="C23" i="5"/>
  <c r="C22" i="5"/>
  <c r="C21" i="5"/>
  <c r="C20" i="5"/>
  <c r="C19" i="5"/>
  <c r="C37" i="5"/>
  <c r="D38" i="5"/>
  <c r="B36" i="5"/>
  <c r="B35" i="5"/>
  <c r="B34" i="5"/>
  <c r="B33" i="5"/>
  <c r="B31" i="5"/>
  <c r="B30" i="5"/>
  <c r="B28" i="5"/>
  <c r="B27" i="5"/>
  <c r="B24" i="5"/>
  <c r="B23" i="5"/>
  <c r="B22" i="5"/>
  <c r="B21" i="5"/>
  <c r="B20" i="5"/>
  <c r="B19" i="5"/>
  <c r="D18" i="5"/>
  <c r="E17" i="5"/>
  <c r="E16" i="5"/>
  <c r="E15" i="5"/>
  <c r="E14" i="5"/>
  <c r="E12" i="5"/>
  <c r="E11" i="5"/>
  <c r="E10" i="5"/>
  <c r="E5" i="5"/>
  <c r="C17" i="5"/>
  <c r="C16" i="5"/>
  <c r="C15" i="5"/>
  <c r="C14" i="5"/>
  <c r="C12" i="5"/>
  <c r="C11" i="5"/>
  <c r="C10" i="5"/>
  <c r="C6" i="5"/>
  <c r="C5" i="5"/>
  <c r="D71" i="5" l="1"/>
  <c r="E69" i="5"/>
  <c r="E58" i="5"/>
  <c r="E38" i="5"/>
  <c r="B17" i="5"/>
  <c r="B16" i="5"/>
  <c r="B15" i="5"/>
  <c r="B13" i="5"/>
  <c r="B10" i="5"/>
  <c r="B9" i="5"/>
  <c r="B8" i="5"/>
  <c r="B5" i="5"/>
  <c r="O270" i="1"/>
  <c r="O264" i="1"/>
  <c r="O255" i="1"/>
  <c r="D216" i="1"/>
  <c r="B54" i="5" s="1"/>
  <c r="O210" i="1"/>
  <c r="O204" i="1"/>
  <c r="O195" i="1"/>
  <c r="Y184" i="1"/>
  <c r="C45" i="5" s="1"/>
  <c r="D175" i="1"/>
  <c r="B42" i="5" s="1"/>
  <c r="D169" i="1"/>
  <c r="B40" i="5" s="1"/>
  <c r="AR141" i="1" l="1"/>
  <c r="C36" i="5" s="1"/>
  <c r="AR139" i="1"/>
  <c r="C35" i="5" s="1"/>
  <c r="AR137" i="1"/>
  <c r="C34" i="5" s="1"/>
  <c r="AR135" i="1"/>
  <c r="C33" i="5" s="1"/>
  <c r="D143" i="1"/>
  <c r="B37" i="5" s="1"/>
  <c r="C132" i="1"/>
  <c r="B32" i="5" s="1"/>
  <c r="C123" i="1"/>
  <c r="B29" i="5" s="1"/>
  <c r="C114" i="1" l="1"/>
  <c r="B26" i="5" s="1"/>
  <c r="C111" i="1"/>
  <c r="B25" i="5" s="1"/>
  <c r="I30" i="7" l="1"/>
  <c r="I29" i="7"/>
  <c r="AQ45" i="1"/>
  <c r="C13" i="5" s="1"/>
  <c r="C42" i="1"/>
  <c r="C39" i="1"/>
  <c r="E25" i="7"/>
  <c r="F25" i="7" s="1"/>
  <c r="E26" i="7"/>
  <c r="F26" i="7" s="1"/>
  <c r="E24" i="7"/>
  <c r="F24" i="7" s="1"/>
  <c r="B30" i="7"/>
  <c r="B27" i="7"/>
  <c r="D27" i="7" s="1"/>
  <c r="D26" i="1" s="1"/>
  <c r="B7" i="5" s="1"/>
  <c r="B16" i="7"/>
  <c r="L7" i="7" s="1"/>
  <c r="O11" i="1"/>
  <c r="E30" i="7" l="1"/>
  <c r="B12" i="5"/>
  <c r="E29" i="7"/>
  <c r="B11" i="5"/>
  <c r="I31" i="7"/>
  <c r="D48" i="1" s="1"/>
  <c r="B14" i="5" s="1"/>
  <c r="G25" i="7"/>
  <c r="G26" i="7"/>
  <c r="G24" i="7"/>
  <c r="C27" i="7"/>
  <c r="D22" i="1" s="1"/>
  <c r="B6" i="5" s="1"/>
  <c r="B17" i="7"/>
  <c r="L8" i="7" s="1"/>
  <c r="AV245" i="1"/>
  <c r="AV243" i="1"/>
  <c r="I240" i="1"/>
  <c r="E27" i="7" l="1"/>
  <c r="C30" i="7" s="1"/>
  <c r="C7" i="5" s="1"/>
  <c r="L9" i="7"/>
  <c r="M9" i="7" s="1"/>
  <c r="L13" i="7"/>
  <c r="M13" i="7" s="1"/>
  <c r="L17" i="7"/>
  <c r="M17" i="7" s="1"/>
  <c r="L21" i="7"/>
  <c r="M21" i="7" s="1"/>
  <c r="L11" i="7"/>
  <c r="M11" i="7" s="1"/>
  <c r="L15" i="7"/>
  <c r="M15" i="7" s="1"/>
  <c r="L19" i="7"/>
  <c r="M19" i="7" s="1"/>
  <c r="L12" i="7"/>
  <c r="M12" i="7" s="1"/>
  <c r="L16" i="7"/>
  <c r="M16" i="7" s="1"/>
  <c r="L20" i="7"/>
  <c r="M20" i="7" s="1"/>
  <c r="L10" i="7"/>
  <c r="M10" i="7" s="1"/>
  <c r="L14" i="7"/>
  <c r="M14" i="7" s="1"/>
  <c r="L18" i="7"/>
  <c r="M18" i="7" s="1"/>
  <c r="N14" i="7" l="1"/>
  <c r="N12" i="7"/>
  <c r="N21" i="7"/>
  <c r="N20" i="7"/>
  <c r="N10" i="7"/>
  <c r="N18" i="7"/>
  <c r="N16" i="7"/>
  <c r="N15" i="7"/>
  <c r="N19" i="7"/>
  <c r="N17" i="7"/>
  <c r="N13" i="7"/>
  <c r="N11" i="7"/>
  <c r="N9" i="7"/>
  <c r="Y33" i="1"/>
  <c r="Y30" i="1"/>
  <c r="C9" i="5" l="1"/>
  <c r="E9" i="5"/>
  <c r="C8" i="5"/>
  <c r="E8" i="5"/>
  <c r="AF164" i="1"/>
  <c r="AV162" i="1"/>
  <c r="AV160" i="1"/>
  <c r="I157" i="1"/>
  <c r="E18" i="5" l="1"/>
  <c r="E71" i="5" s="1"/>
  <c r="E72" i="5" s="1"/>
  <c r="R11" i="1"/>
  <c r="AF91" i="1"/>
  <c r="AV89" i="1"/>
  <c r="AV87" i="1"/>
  <c r="I84" i="1"/>
  <c r="C301" i="1" l="1"/>
</calcChain>
</file>

<file path=xl/sharedStrings.xml><?xml version="1.0" encoding="utf-8"?>
<sst xmlns="http://schemas.openxmlformats.org/spreadsheetml/2006/main" count="243" uniqueCount="172">
  <si>
    <t>datum aplikacije:</t>
  </si>
  <si>
    <t>A n e x     1</t>
  </si>
  <si>
    <t>Opština:</t>
  </si>
  <si>
    <t>Berane</t>
  </si>
  <si>
    <t>Bijelo Polje</t>
  </si>
  <si>
    <t>Mojkovac</t>
  </si>
  <si>
    <t>Nikšić</t>
  </si>
  <si>
    <t>Šavnik</t>
  </si>
  <si>
    <t>Žabljak</t>
  </si>
  <si>
    <t>Opštine</t>
  </si>
  <si>
    <t>Mjesna zajednica:</t>
  </si>
  <si>
    <t>OPŠTINA</t>
  </si>
  <si>
    <t>MJESNA ZAJEDNICA</t>
  </si>
  <si>
    <t>SELO (ZASEOK)</t>
  </si>
  <si>
    <t>KRATAK OPIS PROJEKTA (tehnički opis radova, karakteristike i sl.)</t>
  </si>
  <si>
    <r>
      <rPr>
        <b/>
        <sz val="10"/>
        <color rgb="FFC00000"/>
        <rFont val="Calibri"/>
        <family val="2"/>
        <charset val="238"/>
        <scheme val="minor"/>
      </rPr>
      <t>Prosječan broj članova u domaćinstvu obuhvaćenim projektom:</t>
    </r>
    <r>
      <rPr>
        <sz val="10"/>
        <color theme="1"/>
        <rFont val="Calibri"/>
        <family val="2"/>
        <charset val="238"/>
        <scheme val="minor"/>
      </rPr>
      <t xml:space="preserve">
(izvdene formula: F(x) = broj stanovika / broj domaćinstava</t>
    </r>
  </si>
  <si>
    <t>Petnjica</t>
  </si>
  <si>
    <t>Opis</t>
  </si>
  <si>
    <t>Ostalo opisati</t>
  </si>
  <si>
    <t>Period valorizacije:</t>
  </si>
  <si>
    <t>Ukupna površina zemljišta u HA (obradive površine i površine za ugoj stoke)</t>
  </si>
  <si>
    <t>Površina zemljušta u HA za obrađivanje</t>
  </si>
  <si>
    <t>Površina zemljišta u HA za uzgoj stoke:</t>
  </si>
  <si>
    <t>BROJ REGISTROVANIH PRIVREDNIH DRUŠTAVA U MJESNOJ ZAJEDNICI</t>
  </si>
  <si>
    <t>Aplikaciju obradio</t>
  </si>
  <si>
    <t>Predsjednik Opštine</t>
  </si>
  <si>
    <t>M.P.</t>
  </si>
  <si>
    <t>broj ovaca</t>
  </si>
  <si>
    <t>broj koza</t>
  </si>
  <si>
    <t>Strategija razvoja</t>
  </si>
  <si>
    <t>Aplikacija za</t>
  </si>
  <si>
    <r>
      <t xml:space="preserve"> Da li je aplikant u okviru projekta IFAD konkurisao prethodne godine sa </t>
    </r>
    <r>
      <rPr>
        <b/>
        <sz val="10"/>
        <color rgb="FFFF0000"/>
        <rFont val="Calibri"/>
        <family val="2"/>
        <charset val="238"/>
        <scheme val="minor"/>
      </rPr>
      <t>ISTIM</t>
    </r>
    <r>
      <rPr>
        <sz val="10"/>
        <color theme="1"/>
        <rFont val="Calibri"/>
        <family val="2"/>
        <charset val="238"/>
        <scheme val="minor"/>
      </rPr>
      <t xml:space="preserve"> projektom</t>
    </r>
  </si>
  <si>
    <t>Žabljak_MZ Virak_asfaltiranje putnog pravca_500 m_Pošćenski kraj</t>
  </si>
  <si>
    <t>Žabljak_MZ Virak_asfaltiranje putnog pravca_300 m_Pašina voda</t>
  </si>
  <si>
    <t>Žabljak_MZ Virak_asfaltiranje putnog pravca_500 m_Kovčica</t>
  </si>
  <si>
    <t>Šavnik_MZ Boan_asfaltiranje nekategorisanog puta_1630 KO Tušinja_400 m</t>
  </si>
  <si>
    <t>Šavnik_MZ Boan_asfaltiranje nekategorisanog puta_1630 KO Tušinja_300 m</t>
  </si>
  <si>
    <t>Mojkovac_MZ Rudnica_asfaltiranje puta Čubrovo Polje-Pržišta_1000 m</t>
  </si>
  <si>
    <t>Mojkovac_MZ Prošćenje_asfaltiranje puta zaseok Slatina_Kneževići-Ašani_1000 m</t>
  </si>
  <si>
    <t>Mojkovac_MZ Slatina_rekonstrukcija vodovodne mreže u Slatini</t>
  </si>
  <si>
    <t>Berane_MZ Polica_asfaltiranje putnog pravca Brdo Trifunovića-Gornje Zagrađe_400 m</t>
  </si>
  <si>
    <t>Berane_MZ Polica_asfaltiranje putnog pravca Dedovići-Kruška_400 m</t>
  </si>
  <si>
    <t>Berane_MZ Polica_asfaltiranje putnog pravca Goražde-Dolina Popovića_400 m</t>
  </si>
  <si>
    <t>Berane_MZ Polica_asfaltiranje putnog pravca Pođanska mala_600 m i Boričići-Obradovići_400 m</t>
  </si>
  <si>
    <t>Berane_MZ Bubanje_asfaltiranje putnog pravca Krčmor-Kuća Z. Lješnjaka_500 m</t>
  </si>
  <si>
    <t>Berane_MZ Štitari_sanacija postojećeg lokalnog puta u Štitarima_800 m</t>
  </si>
  <si>
    <t>Petnjica_MZ Trpezi_asfaltiranje makadamskog puta_Cikotići-Skenderovići_1000 m</t>
  </si>
  <si>
    <t>Petnjica_MZ Tucanje_asfaltiranje makadamskog puta_Agovići-Šabotići-Čilovići-Zverotići_1000 m</t>
  </si>
  <si>
    <t>Petnjica_MZ Vrbica_asfaltiranje makadamskog puta_Agovići-Cikotići-Taranši_1000 m</t>
  </si>
  <si>
    <t>Nikšić_MZ Trubjela-MZ Vilusi-MZ Grahovo_rekonstrukcija putnog pravca Rudine-Brestice-Jabuke_1500 m</t>
  </si>
  <si>
    <t>Nikšić_MZ Crkvice_rekonstrukcija lokalnog puta Gornje Crkvice-Poljica_300 m</t>
  </si>
  <si>
    <t>Nikšić_MZ Petrovići_rekonstrukcija putnog pravca Klenak-Zečevina_750 m</t>
  </si>
  <si>
    <t>Nikšić_MZ Trubjela-MZ Crni Kuk_rekonstrukcija putnog pravca Trepča-Muževice-Dubočke-Crni Kuk_1430 m</t>
  </si>
  <si>
    <t>Nikšić_MZ Velimlje_rekonstrukcija lokalnog putnog pravca Prigradina-Počivala_500 m</t>
  </si>
  <si>
    <t>Nikšić_MZ Trubjela-MZ Vilusi_rekonstrukcija putnog pravca Rudine-Kamensko_800 m</t>
  </si>
  <si>
    <t>Nikšić_MZ Velimlje_rekonstrukcija lokalnog putnog pravca Velimlje-Miljanići_410 m</t>
  </si>
  <si>
    <t>Nikšić_MZ Vraćenovići_rekonstrukcija lokalnog puta_zaseok Vidne_800 m</t>
  </si>
  <si>
    <t>Nikšić_MZ Crni Kuk_sanacija bistijerne u selu Somina</t>
  </si>
  <si>
    <t>Nikšić_MZ Trubjela_izgradnja bistijerne na imanju Čeda Baletića</t>
  </si>
  <si>
    <t>Nikšić_MZ Trubjela_izgradnja površinske akumulacije (vodopoja)_Selo Rudine</t>
  </si>
  <si>
    <t>Nikšić_MZ Velimlje_sanacija bistijerne u zaseoku Lokvice</t>
  </si>
  <si>
    <t>Nikšić_MZ Velimlje_sanacija bistijerne u selu Prigradina (Resna)</t>
  </si>
  <si>
    <t>Petnjica_MZ Radmance_asfaltiranje putnog pravca Petnjica-Pecko_1000 m</t>
  </si>
  <si>
    <t>Mojkovac_MZ Rudnica_bušenje eksplotacionog bunara u mjestu Papratine</t>
  </si>
  <si>
    <t>Bijelo Polje_MZ Kanje_izgradnja seoskog vodovoda Kanje-Metanjac-Dobrakovo i granični prelaz Dobrakovo</t>
  </si>
  <si>
    <t>Bijelo Polje_MZ Pavino Polje_rekonstrukcija vodovoda Pavino Polje</t>
  </si>
  <si>
    <t>Bijelo Polje_MZ Bistrica_izgradnja puta Radojeva Glava-Raskrsnica-Požeginja_500 m</t>
  </si>
  <si>
    <t>Bijelo Polje_MZ Godijevo_izgradnja puta Kosa-Ravna njiva_500 m</t>
  </si>
  <si>
    <t>Bijelo Polje_MZ Nedakusi_izgradnja puta Kisjela Voda-Šljepašnica_500 m</t>
  </si>
  <si>
    <t>Bijelo Polje_MZ Cerovo_rekonstrukcija puta Glavica-Osredak_500 m</t>
  </si>
  <si>
    <t>naziv projekta</t>
  </si>
  <si>
    <t>DA - učestvovao je - sredstva NISU odobrena</t>
  </si>
  <si>
    <t>DA - učestvovao je - sredstva odobrena</t>
  </si>
  <si>
    <t>NE - nije učestvovao</t>
  </si>
  <si>
    <t>Korisnik nije učestvovao ranije u aplikaciji za projekat</t>
  </si>
  <si>
    <t>strana 1 od 4</t>
  </si>
  <si>
    <t>strana 2 od 4</t>
  </si>
  <si>
    <t>strana 4 od 4</t>
  </si>
  <si>
    <t>Forma aplikacije za putnu infrastrukturu</t>
  </si>
  <si>
    <t>Forma aplikacije za sekundarnu vodovodnu mrežu</t>
  </si>
  <si>
    <t>Forma aplikacije za vodnu akumulaciju za višenamjensku upotrebu</t>
  </si>
  <si>
    <t>Vrste aplikacija</t>
  </si>
  <si>
    <t>br</t>
  </si>
  <si>
    <t>kolona</t>
  </si>
  <si>
    <t>za ispis</t>
  </si>
  <si>
    <t>ispis 1</t>
  </si>
  <si>
    <t>ispis 2</t>
  </si>
  <si>
    <t>Iznos</t>
  </si>
  <si>
    <t>odgovor br.</t>
  </si>
  <si>
    <t>dodaj</t>
  </si>
  <si>
    <t>zbir</t>
  </si>
  <si>
    <t>za ispis final</t>
  </si>
  <si>
    <t>ukupno</t>
  </si>
  <si>
    <t>broj</t>
  </si>
  <si>
    <t>Ukupan broj mjesenih zajednica obuhvaćenih projektom (okolnih i poslovno povezanih)</t>
  </si>
  <si>
    <t>Ukupan broj stanovnika obuhvaćen konkretnim projektom</t>
  </si>
  <si>
    <t>Ukupan broj domaćinstava obuhvaćen konkretnim projektom</t>
  </si>
  <si>
    <r>
      <t xml:space="preserve">Ukupan broj </t>
    </r>
    <r>
      <rPr>
        <b/>
        <sz val="10"/>
        <color rgb="FFC00000"/>
        <rFont val="Calibri"/>
        <family val="2"/>
        <charset val="238"/>
        <scheme val="minor"/>
      </rPr>
      <t>DIREKTNIH</t>
    </r>
    <r>
      <rPr>
        <sz val="10"/>
        <color theme="1"/>
        <rFont val="Calibri"/>
        <family val="2"/>
        <charset val="238"/>
        <scheme val="minor"/>
      </rPr>
      <t xml:space="preserve"> stanovnika obuhvaćen konkretnim projektom</t>
    </r>
  </si>
  <si>
    <r>
      <t xml:space="preserve">Ukupan broj </t>
    </r>
    <r>
      <rPr>
        <b/>
        <sz val="10"/>
        <color rgb="FFC00000"/>
        <rFont val="Calibri"/>
        <family val="2"/>
        <charset val="238"/>
        <scheme val="minor"/>
      </rPr>
      <t>DIREKTNIH</t>
    </r>
    <r>
      <rPr>
        <sz val="10"/>
        <color theme="1"/>
        <rFont val="Calibri"/>
        <family val="2"/>
        <charset val="238"/>
        <scheme val="minor"/>
      </rPr>
      <t xml:space="preserve"> domaćinstava obuhvaćen konkretnim projektom</t>
    </r>
  </si>
  <si>
    <r>
      <t xml:space="preserve">Ukupan broj </t>
    </r>
    <r>
      <rPr>
        <b/>
        <sz val="10"/>
        <color rgb="FFC00000"/>
        <rFont val="Calibri"/>
        <family val="2"/>
        <charset val="238"/>
        <scheme val="minor"/>
      </rPr>
      <t>INDIREKTNIH</t>
    </r>
    <r>
      <rPr>
        <sz val="10"/>
        <color theme="1"/>
        <rFont val="Calibri"/>
        <family val="2"/>
        <charset val="238"/>
        <scheme val="minor"/>
      </rPr>
      <t xml:space="preserve"> stanovnika obuhvaćen konkretnim projektom</t>
    </r>
  </si>
  <si>
    <r>
      <t xml:space="preserve">Ukupan broj </t>
    </r>
    <r>
      <rPr>
        <b/>
        <sz val="10"/>
        <color rgb="FFC00000"/>
        <rFont val="Calibri"/>
        <family val="2"/>
        <charset val="238"/>
        <scheme val="minor"/>
      </rPr>
      <t>INDIREKTNIH</t>
    </r>
    <r>
      <rPr>
        <sz val="10"/>
        <color theme="1"/>
        <rFont val="Calibri"/>
        <family val="2"/>
        <charset val="238"/>
        <scheme val="minor"/>
      </rPr>
      <t xml:space="preserve"> domaćinstava obuhvaćen konkretnim projektom</t>
    </r>
  </si>
  <si>
    <t>stanov</t>
  </si>
  <si>
    <t>domać</t>
  </si>
  <si>
    <t>Broj DIREKTNIH stanovnika obuhvaćenih projektom koji su locirani mjestom boravka na kraju puta i sa obje strane puta</t>
  </si>
  <si>
    <t>Broj DIREKTNIH domaćinstava obuhvaćenih projektom koji su locirani mjestom boravka na kraju puta i sa obje strane puta</t>
  </si>
  <si>
    <t>Broj DIREKTNIH stanovnika obuhvaćenih projektom koji koriste akumulaciju za napajanje stoke, nalivanje i sl.</t>
  </si>
  <si>
    <t>Broj DIREKTNIH domaćinstava obuhvaćenih projektom koji koriste akumulaciju za napajanje stoke, nalivanje i sl.</t>
  </si>
  <si>
    <t>Broj DIREKTNIH stanovnika obuhvaćenih projektom koji zavise od direktnog napajanja sa sekundarne vodovodne mreže</t>
  </si>
  <si>
    <t>Broj DIREKTNIH domaćinstava obuhvaćenih projektom koji zavise od direktnog napajanja sa sekundarne vodovodne mreže</t>
  </si>
  <si>
    <t>žene</t>
  </si>
  <si>
    <t>mlađi 40</t>
  </si>
  <si>
    <r>
      <t>Ukupan broj žena obuhvaćen konkretnim projektom (</t>
    </r>
    <r>
      <rPr>
        <b/>
        <sz val="10"/>
        <color rgb="FFC00000"/>
        <rFont val="Calibri"/>
        <family val="2"/>
        <charset val="238"/>
        <scheme val="minor"/>
      </rPr>
      <t>INDIREKTNIH</t>
    </r>
    <r>
      <rPr>
        <sz val="10"/>
        <color theme="1"/>
        <rFont val="Calibri"/>
        <family val="2"/>
        <charset val="238"/>
        <scheme val="minor"/>
      </rPr>
      <t xml:space="preserve"> korisnika)</t>
    </r>
  </si>
  <si>
    <r>
      <t>Ukupan broj žena obuhvaćen konkretnim projektom (</t>
    </r>
    <r>
      <rPr>
        <b/>
        <sz val="10"/>
        <color rgb="FFC00000"/>
        <rFont val="Calibri"/>
        <family val="2"/>
        <charset val="238"/>
        <scheme val="minor"/>
      </rPr>
      <t>DIREKTNIH</t>
    </r>
    <r>
      <rPr>
        <sz val="10"/>
        <color theme="1"/>
        <rFont val="Calibri"/>
        <family val="2"/>
        <charset val="238"/>
        <scheme val="minor"/>
      </rPr>
      <t xml:space="preserve"> korisnika)</t>
    </r>
  </si>
  <si>
    <t>Broj DIREKTNIH stanovnika (žena) obuhvaćenih projektom koji su locirani mjestom boravka na kraju puta i sa obje strane puta</t>
  </si>
  <si>
    <t>Broj DIREKTNIH stanovnika (žena) obuhvaćenih projektom koji zavise od direktnog napajanja sa sekundarne vodovodne mreže</t>
  </si>
  <si>
    <t>Broj DIREKTNIH stanovnika (žena) obuhvaćenih projektom koji koriste akumulaciju za napajanje stoke, nalivanje i sl.</t>
  </si>
  <si>
    <t>Broj DIREKTNIH stanovnika (mlađih od 40 gd.) obuhvaćenih projektom koji su locirani mjestom boravka na kraju puta i sa obje strane puta</t>
  </si>
  <si>
    <t>Broj DIREKTNIH stanovnika (mlađih od 40 gd.) obuhvaćenih projektom koji zavise od direktnog napajanja sa sekundarne vodovodne mreže</t>
  </si>
  <si>
    <t>Broj DIREKTNIH stanovnika (mlađih od 40 gd.) obuhvaćenih projektom koji koriste akumulaciju za napajanje stoke, nalivanje i sl.</t>
  </si>
  <si>
    <r>
      <t>Ukupan broj mlađih od 40.gd obuhvaćen konkretnim projektom (</t>
    </r>
    <r>
      <rPr>
        <b/>
        <sz val="9"/>
        <color rgb="FFC00000"/>
        <rFont val="Calibri"/>
        <family val="2"/>
        <charset val="238"/>
        <scheme val="minor"/>
      </rPr>
      <t>DIREKTNIH</t>
    </r>
    <r>
      <rPr>
        <sz val="9"/>
        <color theme="1"/>
        <rFont val="Calibri"/>
        <family val="2"/>
        <charset val="238"/>
        <scheme val="minor"/>
      </rPr>
      <t xml:space="preserve"> korisnika)</t>
    </r>
  </si>
  <si>
    <r>
      <t>Ukupan broj mlađih od 40.gd obuhvaćen konkretnim projektom (</t>
    </r>
    <r>
      <rPr>
        <b/>
        <sz val="9"/>
        <color rgb="FFC00000"/>
        <rFont val="Calibri"/>
        <family val="2"/>
        <charset val="238"/>
        <scheme val="minor"/>
      </rPr>
      <t>INDIREKTNIH</t>
    </r>
    <r>
      <rPr>
        <sz val="9"/>
        <color theme="1"/>
        <rFont val="Calibri"/>
        <family val="2"/>
        <charset val="238"/>
        <scheme val="minor"/>
      </rPr>
      <t xml:space="preserve"> korisnika)</t>
    </r>
  </si>
  <si>
    <r>
      <rPr>
        <b/>
        <sz val="10"/>
        <color rgb="FFC00000"/>
        <rFont val="Calibri"/>
        <family val="2"/>
        <charset val="238"/>
        <scheme val="minor"/>
      </rPr>
      <t>Prosječan broj članova u domaćinstvu obuhvaćenim projektom</t>
    </r>
    <r>
      <rPr>
        <sz val="10"/>
        <color theme="1"/>
        <rFont val="Calibri"/>
        <family val="2"/>
        <charset val="238"/>
        <scheme val="minor"/>
      </rPr>
      <t>:
(izvdene formula: F(x) = broj stanovika / broj domaćinstava</t>
    </r>
  </si>
  <si>
    <r>
      <rPr>
        <b/>
        <sz val="10"/>
        <color rgb="FFC00000"/>
        <rFont val="Calibri"/>
        <family val="2"/>
        <charset val="238"/>
        <scheme val="minor"/>
      </rPr>
      <t>Prosječan broj članova u domaćinstvu obuhvaćenim projektom (DIREKTNIH korisnika)</t>
    </r>
    <r>
      <rPr>
        <sz val="10"/>
        <color theme="1"/>
        <rFont val="Calibri"/>
        <family val="2"/>
        <charset val="238"/>
        <scheme val="minor"/>
      </rPr>
      <t>:
(izvdene formula: F(x) = broj stanovika / broj domaćinstava (direktnih korisnika)</t>
    </r>
  </si>
  <si>
    <r>
      <rPr>
        <b/>
        <sz val="10"/>
        <color rgb="FFC00000"/>
        <rFont val="Calibri"/>
        <family val="2"/>
        <charset val="238"/>
        <scheme val="minor"/>
      </rPr>
      <t>Udio žena u domaćinstvu obuhvaćenim projektom (DIREKTNIH korisnika)</t>
    </r>
    <r>
      <rPr>
        <sz val="10"/>
        <color theme="1"/>
        <rFont val="Calibri"/>
        <family val="2"/>
        <charset val="238"/>
        <scheme val="minor"/>
      </rPr>
      <t>:
(izvdene formula: F(x) = broj stanovika / broj domaćinstava (direktnih korisnika)</t>
    </r>
  </si>
  <si>
    <r>
      <rPr>
        <b/>
        <sz val="10"/>
        <color rgb="FFC00000"/>
        <rFont val="Calibri"/>
        <family val="2"/>
        <charset val="238"/>
        <scheme val="minor"/>
      </rPr>
      <t>Udio mlađih u domaćinstvu obuhvaćenim projektom (DIREKTNIH korisnika)</t>
    </r>
    <r>
      <rPr>
        <sz val="10"/>
        <color theme="1"/>
        <rFont val="Calibri"/>
        <family val="2"/>
        <charset val="238"/>
        <scheme val="minor"/>
      </rPr>
      <t>:
(izvdene formula: F(x) = broj stanovika / broj domaćinstava (direktnih korisnika)</t>
    </r>
  </si>
  <si>
    <t>Broj rgistrovanih Privrednih Društava (samo privredna društva koja se bave ovčarstvom, kozarstvom, proizvodnjom sjemenskog krompira i bobičastog voća)</t>
  </si>
  <si>
    <r>
      <t xml:space="preserve">Ukupan broj </t>
    </r>
    <r>
      <rPr>
        <b/>
        <sz val="10"/>
        <color rgb="FFC00000"/>
        <rFont val="Calibri"/>
        <family val="2"/>
        <charset val="238"/>
        <scheme val="minor"/>
      </rPr>
      <t>KATUNA</t>
    </r>
    <r>
      <rPr>
        <sz val="10"/>
        <color theme="1"/>
        <rFont val="Calibri"/>
        <family val="2"/>
        <charset val="238"/>
        <scheme val="minor"/>
      </rPr>
      <t xml:space="preserve"> povezan sa konkretnim projektom</t>
    </r>
  </si>
  <si>
    <r>
      <t xml:space="preserve">UKUPNO
</t>
    </r>
    <r>
      <rPr>
        <sz val="9"/>
        <color theme="1"/>
        <rFont val="Calibri"/>
        <family val="2"/>
        <charset val="238"/>
        <scheme val="minor"/>
      </rPr>
      <t>(grla):</t>
    </r>
  </si>
  <si>
    <r>
      <t xml:space="preserve">UKUPNO
</t>
    </r>
    <r>
      <rPr>
        <sz val="9"/>
        <color theme="1"/>
        <rFont val="Calibri"/>
        <family val="2"/>
        <charset val="238"/>
        <scheme val="minor"/>
      </rPr>
      <t>(HA):</t>
    </r>
  </si>
  <si>
    <t>broj goveda</t>
  </si>
  <si>
    <t>U obilježenim poljima unesite trenutan broj grla stoke koji se nalazi</t>
  </si>
  <si>
    <t>na terenu u MZ koja aplicira za projekat</t>
  </si>
  <si>
    <r>
      <rPr>
        <b/>
        <sz val="10"/>
        <color theme="1"/>
        <rFont val="Calibri"/>
        <family val="2"/>
        <charset val="238"/>
        <scheme val="minor"/>
      </rPr>
      <t>BROJ GRLA STOKE</t>
    </r>
    <r>
      <rPr>
        <sz val="10"/>
        <color theme="1"/>
        <rFont val="Calibri"/>
        <family val="2"/>
        <charset val="238"/>
        <scheme val="minor"/>
      </rPr>
      <t xml:space="preserve">
(postojeće stanje)</t>
    </r>
  </si>
  <si>
    <t>maline i bobičasto voće</t>
  </si>
  <si>
    <t>sjemenski krompir</t>
  </si>
  <si>
    <t>U obilježenim poljima unesite trenutan broj HA zemlje koji se koristi za uzgoj</t>
  </si>
  <si>
    <t>dolje navedenih kategorija</t>
  </si>
  <si>
    <r>
      <rPr>
        <b/>
        <sz val="12"/>
        <color theme="1"/>
        <rFont val="Calibri"/>
        <family val="2"/>
        <charset val="238"/>
        <scheme val="minor"/>
      </rPr>
      <t xml:space="preserve">BROJ HA </t>
    </r>
    <r>
      <rPr>
        <b/>
        <sz val="10"/>
        <color theme="1"/>
        <rFont val="Calibri"/>
        <family val="2"/>
        <charset val="238"/>
        <scheme val="minor"/>
      </rPr>
      <t xml:space="preserve">
</t>
    </r>
    <r>
      <rPr>
        <sz val="10"/>
        <color theme="1"/>
        <rFont val="Calibri"/>
        <family val="2"/>
        <charset val="238"/>
        <scheme val="minor"/>
      </rPr>
      <t>koji se koriste za proizvodnju
(postojeće stanje)</t>
    </r>
  </si>
  <si>
    <r>
      <rPr>
        <b/>
        <sz val="12"/>
        <color theme="1"/>
        <rFont val="Calibri"/>
        <family val="2"/>
        <charset val="238"/>
        <scheme val="minor"/>
      </rPr>
      <t xml:space="preserve">BROJ HA </t>
    </r>
    <r>
      <rPr>
        <b/>
        <sz val="10"/>
        <color theme="1"/>
        <rFont val="Calibri"/>
        <family val="2"/>
        <charset val="238"/>
        <scheme val="minor"/>
      </rPr>
      <t xml:space="preserve">
</t>
    </r>
    <r>
      <rPr>
        <sz val="10"/>
        <color theme="1"/>
        <rFont val="Calibri"/>
        <family val="2"/>
        <charset val="238"/>
        <scheme val="minor"/>
      </rPr>
      <t>koji se koriste za uzgoj stoke
(postojeće stanje)</t>
    </r>
  </si>
  <si>
    <t>mlijeko i mliječne prerađevine</t>
  </si>
  <si>
    <t>ovčarstvo, goved.kozarstvo</t>
  </si>
  <si>
    <t>UKUPNO
(HA):</t>
  </si>
  <si>
    <t>Ukupan očekivani broj stanovnika nakon investicije (15 gd.)</t>
  </si>
  <si>
    <r>
      <t xml:space="preserve">Očekivani broj stanovnika nakon investicije (15 gd.), </t>
    </r>
    <r>
      <rPr>
        <b/>
        <sz val="10"/>
        <color rgb="FFC00000"/>
        <rFont val="Calibri"/>
        <family val="2"/>
        <charset val="238"/>
        <scheme val="minor"/>
      </rPr>
      <t>ŽENE</t>
    </r>
  </si>
  <si>
    <r>
      <t xml:space="preserve">Očekivani broj stanovnika nakon investicije (15 gd.), </t>
    </r>
    <r>
      <rPr>
        <b/>
        <sz val="10"/>
        <color rgb="FFC00000"/>
        <rFont val="Calibri"/>
        <family val="2"/>
        <charset val="238"/>
        <scheme val="minor"/>
      </rPr>
      <t>MLAĐI od 40 gd.</t>
    </r>
  </si>
  <si>
    <t>strana 3 od 4</t>
  </si>
  <si>
    <t>Očekivani efekti povećanja resursa i proizvodnih kapaciteta nakon isteka investicionog perioda, 15. godina</t>
  </si>
  <si>
    <t>U obilježenim poljima unesite OČEKIVANI broj grla stoke koji se nalazi</t>
  </si>
  <si>
    <t>na terenu u MZ koja aplicira za projekat, nakon 15 godina</t>
  </si>
  <si>
    <t>U obilježenim poljima unesite OČEKIVANI broj HA zemlje koji se koristi za uzgoj</t>
  </si>
  <si>
    <t>dolje navedenih kategorija, nakon 15 godina</t>
  </si>
  <si>
    <r>
      <rPr>
        <b/>
        <sz val="10"/>
        <color theme="1"/>
        <rFont val="Calibri"/>
        <family val="2"/>
        <charset val="238"/>
        <scheme val="minor"/>
      </rPr>
      <t>BROJ GRLA STOKE</t>
    </r>
    <r>
      <rPr>
        <sz val="10"/>
        <color theme="1"/>
        <rFont val="Calibri"/>
        <family val="2"/>
        <charset val="238"/>
        <scheme val="minor"/>
      </rPr>
      <t xml:space="preserve">
(OČEKIVANO stanje)</t>
    </r>
  </si>
  <si>
    <r>
      <rPr>
        <b/>
        <sz val="12"/>
        <color theme="1"/>
        <rFont val="Calibri"/>
        <family val="2"/>
        <charset val="238"/>
        <scheme val="minor"/>
      </rPr>
      <t xml:space="preserve">BROJ HA </t>
    </r>
    <r>
      <rPr>
        <b/>
        <sz val="10"/>
        <color theme="1"/>
        <rFont val="Calibri"/>
        <family val="2"/>
        <charset val="238"/>
        <scheme val="minor"/>
      </rPr>
      <t xml:space="preserve">
</t>
    </r>
    <r>
      <rPr>
        <sz val="10"/>
        <color theme="1"/>
        <rFont val="Calibri"/>
        <family val="2"/>
        <charset val="238"/>
        <scheme val="minor"/>
      </rPr>
      <t>koji se koriste za proizvodnju
(OČEKIVANO stanje)</t>
    </r>
  </si>
  <si>
    <r>
      <rPr>
        <b/>
        <sz val="12"/>
        <color theme="1"/>
        <rFont val="Calibri"/>
        <family val="2"/>
        <charset val="238"/>
        <scheme val="minor"/>
      </rPr>
      <t xml:space="preserve">BROJ HA </t>
    </r>
    <r>
      <rPr>
        <b/>
        <sz val="10"/>
        <color theme="1"/>
        <rFont val="Calibri"/>
        <family val="2"/>
        <charset val="238"/>
        <scheme val="minor"/>
      </rPr>
      <t xml:space="preserve">
</t>
    </r>
    <r>
      <rPr>
        <sz val="10"/>
        <color theme="1"/>
        <rFont val="Calibri"/>
        <family val="2"/>
        <charset val="238"/>
        <scheme val="minor"/>
      </rPr>
      <t>koji se koriste za uzgoj stoke
(OČEKIVANO stanje)</t>
    </r>
  </si>
  <si>
    <t>Count
1.da 0.ne</t>
  </si>
  <si>
    <t>Count
real</t>
  </si>
  <si>
    <t>strana 1</t>
  </si>
  <si>
    <t>strana 2</t>
  </si>
  <si>
    <t>strana 3</t>
  </si>
  <si>
    <t>strana 4</t>
  </si>
  <si>
    <t>UKUPNO</t>
  </si>
  <si>
    <r>
      <rPr>
        <b/>
        <sz val="10"/>
        <color theme="1"/>
        <rFont val="Calibri"/>
        <family val="2"/>
        <scheme val="minor"/>
      </rPr>
      <t>PREDVIĐENI UKUPNI TOŠKOVI INVESTICIJE</t>
    </r>
    <r>
      <rPr>
        <sz val="10"/>
        <color theme="1"/>
        <rFont val="Calibri"/>
        <family val="2"/>
        <charset val="238"/>
        <scheme val="minor"/>
      </rPr>
      <t xml:space="preserve">
</t>
    </r>
    <r>
      <rPr>
        <sz val="8"/>
        <color theme="1"/>
        <rFont val="Calibri"/>
        <family val="2"/>
        <scheme val="minor"/>
      </rPr>
      <t>(ukupni troškovi sa PDV-om)</t>
    </r>
  </si>
  <si>
    <t>Unesite zvaničan naziv investicije (puni naziv projekta) iz prethodne godine</t>
  </si>
  <si>
    <t>Unesite iznos odobrenih sredstava za finasiranje po projektu iz prethodne godine</t>
  </si>
  <si>
    <t>Aplikant ranije nije učestvovao u projektu - Nije poznat iznos finasiranja</t>
  </si>
  <si>
    <t>Aplikant je ranije učestvovao u projektu - sredstva nisu odobrena - Uneite zatraženi iznos finasiranja:</t>
  </si>
  <si>
    <t>naziv app</t>
  </si>
  <si>
    <t>Upišite vaš zvaničan naziv aplikacije za putnu infrastrukturu sa kojom aplicirate</t>
  </si>
  <si>
    <t>Upišite vaš zvaničan naziv aplikacije za sekundarnu vodovodnu mrežu sa kojom aplicirate</t>
  </si>
  <si>
    <t>Upišite vaš zvaničan naziv aplikacije za vodnu akumulaciju sa kojom aplicirate</t>
  </si>
  <si>
    <r>
      <rPr>
        <b/>
        <sz val="10"/>
        <color theme="1"/>
        <rFont val="Calibri"/>
        <family val="2"/>
        <scheme val="minor"/>
      </rPr>
      <t>UČEŠĆE LOKALNE SAMOUPRAVE, iznos u EUR</t>
    </r>
    <r>
      <rPr>
        <sz val="10"/>
        <color theme="1"/>
        <rFont val="Calibri"/>
        <family val="2"/>
        <charset val="238"/>
        <scheme val="minor"/>
      </rPr>
      <t xml:space="preserve">
</t>
    </r>
    <r>
      <rPr>
        <sz val="8"/>
        <color theme="1"/>
        <rFont val="Calibri"/>
        <family val="2"/>
        <scheme val="minor"/>
      </rPr>
      <t>(20.41% od ukupnog bruto iznosa sa PDV-om)</t>
    </r>
  </si>
  <si>
    <r>
      <rPr>
        <b/>
        <sz val="10"/>
        <color theme="1"/>
        <rFont val="Calibri"/>
        <family val="2"/>
        <scheme val="minor"/>
      </rPr>
      <t>UČEŠĆE STANOVNIŠTVA, iznos u EUR</t>
    </r>
    <r>
      <rPr>
        <sz val="10"/>
        <color theme="1"/>
        <rFont val="Calibri"/>
        <family val="2"/>
        <charset val="238"/>
        <scheme val="minor"/>
      </rPr>
      <t xml:space="preserve">
</t>
    </r>
    <r>
      <rPr>
        <sz val="8"/>
        <color theme="1"/>
        <rFont val="Calibri"/>
        <family val="2"/>
        <scheme val="minor"/>
      </rPr>
      <t>(5.10% od ukupnog bruto iznosa sa PDV-om)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</si>
</sst>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EUR]"/>
  </numFmts>
  <fonts count="34"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6"/>
      <color theme="4" tint="-0.249977111117893"/>
      <name val="Calibri"/>
      <family val="2"/>
      <charset val="238"/>
      <scheme val="minor"/>
    </font>
    <font>
      <b/>
      <sz val="10"/>
      <color theme="1"/>
      <name val="Calibri"/>
      <family val="2"/>
      <charset val="238"/>
      <scheme val="minor"/>
    </font>
    <font>
      <b/>
      <sz val="12"/>
      <color theme="1"/>
      <name val="Calibri"/>
      <family val="2"/>
      <charset val="238"/>
      <scheme val="minor"/>
    </font>
    <font>
      <b/>
      <sz val="10"/>
      <color rgb="FFC00000"/>
      <name val="Calibri"/>
      <family val="2"/>
      <charset val="238"/>
      <scheme val="minor"/>
    </font>
    <font>
      <i/>
      <sz val="9"/>
      <color theme="1"/>
      <name val="Calibri"/>
      <family val="2"/>
      <charset val="238"/>
      <scheme val="minor"/>
    </font>
    <font>
      <sz val="8"/>
      <color theme="1"/>
      <name val="Calibri"/>
      <family val="2"/>
      <charset val="238"/>
      <scheme val="minor"/>
    </font>
    <font>
      <sz val="9"/>
      <color theme="1"/>
      <name val="Calibri"/>
      <family val="2"/>
      <charset val="238"/>
      <scheme val="minor"/>
    </font>
    <font>
      <sz val="12"/>
      <color theme="1"/>
      <name val="Calibri"/>
      <family val="2"/>
      <charset val="238"/>
      <scheme val="minor"/>
    </font>
    <font>
      <b/>
      <sz val="14"/>
      <color theme="1"/>
      <name val="Calibri"/>
      <family val="2"/>
      <charset val="238"/>
      <scheme val="minor"/>
    </font>
    <font>
      <b/>
      <sz val="12"/>
      <color theme="0"/>
      <name val="Calibri"/>
      <family val="2"/>
      <charset val="238"/>
      <scheme val="minor"/>
    </font>
    <font>
      <b/>
      <sz val="10"/>
      <color rgb="FFFF0000"/>
      <name val="Calibri"/>
      <family val="2"/>
      <charset val="238"/>
      <scheme val="minor"/>
    </font>
    <font>
      <b/>
      <sz val="10"/>
      <color rgb="FF0070C0"/>
      <name val="Calibri"/>
      <family val="2"/>
      <charset val="238"/>
      <scheme val="minor"/>
    </font>
    <font>
      <b/>
      <sz val="10"/>
      <color theme="0"/>
      <name val="Calibri"/>
      <family val="2"/>
      <charset val="238"/>
      <scheme val="minor"/>
    </font>
    <font>
      <i/>
      <sz val="10"/>
      <color rgb="FFC00000"/>
      <name val="Calibri"/>
      <family val="2"/>
      <charset val="238"/>
      <scheme val="minor"/>
    </font>
    <font>
      <b/>
      <sz val="8"/>
      <color theme="1"/>
      <name val="Calibri"/>
      <family val="2"/>
      <charset val="238"/>
      <scheme val="minor"/>
    </font>
    <font>
      <sz val="7"/>
      <color theme="1"/>
      <name val="Calibri"/>
      <family val="2"/>
      <charset val="238"/>
      <scheme val="minor"/>
    </font>
    <font>
      <b/>
      <sz val="9"/>
      <color theme="0"/>
      <name val="Calibri"/>
      <family val="2"/>
      <charset val="238"/>
      <scheme val="minor"/>
    </font>
    <font>
      <b/>
      <sz val="12"/>
      <color theme="4" tint="-0.249977111117893"/>
      <name val="Calibri"/>
      <family val="2"/>
      <charset val="238"/>
      <scheme val="minor"/>
    </font>
    <font>
      <sz val="1"/>
      <color theme="1"/>
      <name val="Calibri"/>
      <family val="2"/>
      <charset val="238"/>
      <scheme val="minor"/>
    </font>
    <font>
      <i/>
      <sz val="6"/>
      <color theme="1"/>
      <name val="Calibri"/>
      <family val="2"/>
      <charset val="238"/>
      <scheme val="minor"/>
    </font>
    <font>
      <sz val="6"/>
      <color theme="1"/>
      <name val="Calibri"/>
      <family val="2"/>
      <charset val="238"/>
      <scheme val="minor"/>
    </font>
    <font>
      <b/>
      <sz val="9"/>
      <color rgb="FFC00000"/>
      <name val="Calibri"/>
      <family val="2"/>
      <charset val="238"/>
      <scheme val="minor"/>
    </font>
    <font>
      <b/>
      <sz val="14"/>
      <color rgb="FFC00000"/>
      <name val="Calibri"/>
      <family val="2"/>
      <charset val="238"/>
      <scheme val="minor"/>
    </font>
    <font>
      <b/>
      <sz val="7.5"/>
      <color theme="1"/>
      <name val="Calibri"/>
      <family val="2"/>
      <charset val="238"/>
      <scheme val="minor"/>
    </font>
    <font>
      <i/>
      <sz val="9"/>
      <color theme="0" tint="-0.499984740745262"/>
      <name val="Calibri"/>
      <family val="2"/>
      <charset val="238"/>
      <scheme val="minor"/>
    </font>
    <font>
      <b/>
      <sz val="8"/>
      <color theme="0"/>
      <name val="Calibri"/>
      <family val="2"/>
      <charset val="238"/>
      <scheme val="minor"/>
    </font>
    <font>
      <sz val="8"/>
      <color theme="1"/>
      <name val="Calibri"/>
      <family val="2"/>
      <scheme val="minor"/>
    </font>
    <font>
      <b/>
      <sz val="10"/>
      <color theme="1"/>
      <name val="Calibri"/>
      <family val="2"/>
      <scheme val="minor"/>
    </font>
    <font>
      <sz val="10"/>
      <color theme="1"/>
      <name val="Calibri"/>
      <family val="2"/>
      <scheme val="minor"/>
    </font>
    <font>
      <b/>
      <sz val="8"/>
      <color rgb="FFC00000"/>
      <name val="Calibri"/>
      <family val="2"/>
      <scheme val="minor"/>
    </font>
    <font>
      <b/>
      <sz val="3"/>
      <color theme="0"/>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00B0F0"/>
        <bgColor indexed="64"/>
      </patternFill>
    </fill>
    <fill>
      <patternFill patternType="solid">
        <fgColor theme="2"/>
        <bgColor indexed="64"/>
      </patternFill>
    </fill>
    <fill>
      <patternFill patternType="solid">
        <fgColor rgb="FF0070C0"/>
        <bgColor indexed="64"/>
      </patternFill>
    </fill>
    <fill>
      <patternFill patternType="solid">
        <fgColor rgb="FF00B050"/>
        <bgColor indexed="64"/>
      </patternFill>
    </fill>
    <fill>
      <patternFill patternType="solid">
        <fgColor theme="4"/>
        <bgColor indexed="64"/>
      </patternFill>
    </fill>
    <fill>
      <patternFill patternType="solid">
        <fgColor theme="9"/>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8" tint="0.79998168889431442"/>
        <bgColor indexed="64"/>
      </patternFill>
    </fill>
  </fills>
  <borders count="69">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bottom style="thin">
        <color rgb="FF0070C0"/>
      </bottom>
      <diagonal/>
    </border>
    <border>
      <left style="medium">
        <color rgb="FF0070C0"/>
      </left>
      <right/>
      <top/>
      <bottom style="thin">
        <color rgb="FF0070C0"/>
      </bottom>
      <diagonal/>
    </border>
    <border>
      <left/>
      <right style="medium">
        <color rgb="FF0070C0"/>
      </right>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style="thin">
        <color rgb="FF0070C0"/>
      </right>
      <top/>
      <bottom style="thin">
        <color rgb="FF0070C0"/>
      </bottom>
      <diagonal/>
    </border>
    <border>
      <left style="medium">
        <color rgb="FF0070C0"/>
      </left>
      <right/>
      <top style="thin">
        <color rgb="FF0070C0"/>
      </top>
      <bottom/>
      <diagonal/>
    </border>
    <border>
      <left style="thin">
        <color rgb="FF0070C0"/>
      </left>
      <right/>
      <top/>
      <bottom/>
      <diagonal/>
    </border>
    <border>
      <left/>
      <right/>
      <top style="thin">
        <color rgb="FF0070C0"/>
      </top>
      <bottom style="thin">
        <color rgb="FF0070C0"/>
      </bottom>
      <diagonal/>
    </border>
    <border>
      <left/>
      <right style="medium">
        <color rgb="FF0070C0"/>
      </right>
      <top style="thin">
        <color rgb="FF0070C0"/>
      </top>
      <bottom style="thin">
        <color rgb="FF0070C0"/>
      </bottom>
      <diagonal/>
    </border>
    <border>
      <left/>
      <right style="medium">
        <color rgb="FF0070C0"/>
      </right>
      <top style="thin">
        <color rgb="FF0070C0"/>
      </top>
      <bottom/>
      <diagonal/>
    </border>
    <border>
      <left/>
      <right style="thin">
        <color rgb="FF0070C0"/>
      </right>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4"/>
      </left>
      <right/>
      <top/>
      <bottom style="thin">
        <color indexed="64"/>
      </bottom>
      <diagonal/>
    </border>
    <border>
      <left/>
      <right/>
      <top/>
      <bottom style="thin">
        <color indexed="64"/>
      </bottom>
      <diagonal/>
    </border>
    <border>
      <left/>
      <right/>
      <top style="thin">
        <color rgb="FF0070C0"/>
      </top>
      <bottom style="thin">
        <color theme="4"/>
      </bottom>
      <diagonal/>
    </border>
    <border>
      <left/>
      <right style="thin">
        <color theme="4"/>
      </right>
      <top style="thin">
        <color rgb="FF0070C0"/>
      </top>
      <bottom/>
      <diagonal/>
    </border>
    <border>
      <left/>
      <right style="thin">
        <color theme="4"/>
      </right>
      <top/>
      <bottom/>
      <diagonal/>
    </border>
    <border>
      <left style="thin">
        <color theme="4"/>
      </left>
      <right/>
      <top/>
      <bottom/>
      <diagonal/>
    </border>
    <border>
      <left style="thin">
        <color theme="4"/>
      </left>
      <right/>
      <top style="thin">
        <color theme="4"/>
      </top>
      <bottom/>
      <diagonal/>
    </border>
    <border>
      <left/>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medium">
        <color theme="4"/>
      </bottom>
      <diagonal/>
    </border>
    <border>
      <left style="medium">
        <color rgb="FF0070C0"/>
      </left>
      <right/>
      <top style="thin">
        <color rgb="FF0070C0"/>
      </top>
      <bottom style="thin">
        <color theme="4"/>
      </bottom>
      <diagonal/>
    </border>
    <border>
      <left/>
      <right style="medium">
        <color theme="4"/>
      </right>
      <top/>
      <bottom/>
      <diagonal/>
    </border>
    <border>
      <left style="medium">
        <color rgb="FF0070C0"/>
      </left>
      <right/>
      <top/>
      <bottom style="medium">
        <color theme="4"/>
      </bottom>
      <diagonal/>
    </border>
    <border>
      <left/>
      <right style="medium">
        <color rgb="FF0070C0"/>
      </right>
      <top/>
      <bottom style="medium">
        <color theme="4"/>
      </bottom>
      <diagonal/>
    </border>
    <border>
      <left/>
      <right style="thin">
        <color rgb="FF0070C0"/>
      </right>
      <top/>
      <bottom style="medium">
        <color theme="4"/>
      </bottom>
      <diagonal/>
    </border>
    <border>
      <left style="thin">
        <color rgb="FF0070C0"/>
      </left>
      <right/>
      <top/>
      <bottom style="medium">
        <color theme="4"/>
      </bottom>
      <diagonal/>
    </border>
    <border>
      <left/>
      <right style="thin">
        <color theme="4"/>
      </right>
      <top/>
      <bottom style="thin">
        <color rgb="FF0070C0"/>
      </bottom>
      <diagonal/>
    </border>
    <border>
      <left style="medium">
        <color rgb="FF0070C0"/>
      </left>
      <right/>
      <top/>
      <bottom style="thin">
        <color theme="4"/>
      </bottom>
      <diagonal/>
    </border>
    <border>
      <left style="medium">
        <color theme="4"/>
      </left>
      <right/>
      <top/>
      <bottom/>
      <diagonal/>
    </border>
    <border>
      <left/>
      <right style="thin">
        <color theme="4"/>
      </right>
      <top style="thin">
        <color theme="4"/>
      </top>
      <bottom/>
      <diagonal/>
    </border>
    <border>
      <left/>
      <right style="medium">
        <color theme="4"/>
      </right>
      <top style="thin">
        <color rgb="FF0070C0"/>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style="medium">
        <color rgb="FF0070C0"/>
      </right>
      <top/>
      <bottom style="thin">
        <color theme="4"/>
      </bottom>
      <diagonal/>
    </border>
    <border>
      <left/>
      <right style="medium">
        <color theme="4"/>
      </right>
      <top/>
      <bottom style="thin">
        <color theme="4"/>
      </bottom>
      <diagonal/>
    </border>
    <border>
      <left/>
      <right/>
      <top style="thin">
        <color theme="4"/>
      </top>
      <bottom style="thin">
        <color theme="4"/>
      </bottom>
      <diagonal/>
    </border>
    <border>
      <left style="medium">
        <color theme="4"/>
      </left>
      <right/>
      <top style="thin">
        <color theme="4"/>
      </top>
      <bottom/>
      <diagonal/>
    </border>
    <border>
      <left/>
      <right style="medium">
        <color theme="4"/>
      </right>
      <top style="thin">
        <color theme="4"/>
      </top>
      <bottom/>
      <diagonal/>
    </border>
    <border>
      <left style="medium">
        <color rgb="FF0070C0"/>
      </left>
      <right/>
      <top style="thin">
        <color rgb="FF0070C0"/>
      </top>
      <bottom style="medium">
        <color theme="4"/>
      </bottom>
      <diagonal/>
    </border>
    <border>
      <left/>
      <right/>
      <top style="thin">
        <color rgb="FF0070C0"/>
      </top>
      <bottom style="medium">
        <color theme="4"/>
      </bottom>
      <diagonal/>
    </border>
    <border>
      <left/>
      <right style="thin">
        <color rgb="FF0070C0"/>
      </right>
      <top style="thin">
        <color rgb="FF0070C0"/>
      </top>
      <bottom style="medium">
        <color theme="4"/>
      </bottom>
      <diagonal/>
    </border>
    <border>
      <left style="thin">
        <color rgb="FF0070C0"/>
      </left>
      <right/>
      <top style="thin">
        <color rgb="FF0070C0"/>
      </top>
      <bottom style="medium">
        <color theme="4"/>
      </bottom>
      <diagonal/>
    </border>
    <border>
      <left/>
      <right style="medium">
        <color rgb="FF0070C0"/>
      </right>
      <top style="thin">
        <color rgb="FF0070C0"/>
      </top>
      <bottom style="medium">
        <color theme="4"/>
      </bottom>
      <diagonal/>
    </border>
    <border>
      <left/>
      <right style="thin">
        <color rgb="FF0070C0"/>
      </right>
      <top/>
      <bottom style="thin">
        <color theme="4"/>
      </bottom>
      <diagonal/>
    </border>
    <border>
      <left style="thin">
        <color rgb="FF0070C0"/>
      </left>
      <right/>
      <top/>
      <bottom style="thin">
        <color theme="4"/>
      </bottom>
      <diagonal/>
    </border>
    <border>
      <left/>
      <right style="medium">
        <color rgb="FF0070C0"/>
      </right>
      <top style="thin">
        <color theme="4"/>
      </top>
      <bottom/>
      <diagonal/>
    </border>
    <border>
      <left style="medium">
        <color rgb="FF0070C0"/>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medium">
        <color rgb="FF0070C0"/>
      </right>
      <top style="thin">
        <color theme="4"/>
      </top>
      <bottom style="thin">
        <color theme="4"/>
      </bottom>
      <diagonal/>
    </border>
    <border>
      <left style="thin">
        <color theme="4"/>
      </left>
      <right style="medium">
        <color rgb="FF0070C0"/>
      </right>
      <top/>
      <bottom/>
      <diagonal/>
    </border>
  </borders>
  <cellStyleXfs count="1">
    <xf numFmtId="0" fontId="0" fillId="0" borderId="0"/>
  </cellStyleXfs>
  <cellXfs count="331">
    <xf numFmtId="0" fontId="0" fillId="0" borderId="0" xfId="0"/>
    <xf numFmtId="0" fontId="2" fillId="2" borderId="0" xfId="0" applyFont="1" applyFill="1" applyAlignment="1">
      <alignment horizontal="center" vertical="center"/>
    </xf>
    <xf numFmtId="0" fontId="8" fillId="2" borderId="0" xfId="0" applyFont="1" applyFill="1" applyAlignment="1">
      <alignment horizontal="center" vertical="center" wrapText="1"/>
    </xf>
    <xf numFmtId="0" fontId="9" fillId="2" borderId="0" xfId="0" applyFont="1" applyFill="1" applyAlignment="1">
      <alignment horizontal="right" vertical="center"/>
    </xf>
    <xf numFmtId="0" fontId="9" fillId="2" borderId="0" xfId="0" applyFont="1" applyFill="1" applyAlignment="1">
      <alignment horizontal="left" vertical="center"/>
    </xf>
    <xf numFmtId="0" fontId="12" fillId="5" borderId="0" xfId="0" applyFont="1" applyFill="1" applyAlignment="1">
      <alignment horizontal="right" vertical="center"/>
    </xf>
    <xf numFmtId="0" fontId="10" fillId="2" borderId="0" xfId="0" applyFont="1" applyFill="1" applyAlignment="1">
      <alignment horizontal="center" vertical="center"/>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right" vertical="center"/>
      <protection hidden="1"/>
    </xf>
    <xf numFmtId="3" fontId="2" fillId="2" borderId="9" xfId="0" applyNumberFormat="1" applyFont="1" applyFill="1" applyBorder="1" applyAlignment="1" applyProtection="1">
      <alignment horizontal="left" vertical="center"/>
      <protection hidden="1"/>
    </xf>
    <xf numFmtId="3" fontId="2" fillId="2" borderId="9" xfId="0" applyNumberFormat="1" applyFont="1" applyFill="1" applyBorder="1" applyAlignment="1" applyProtection="1">
      <alignment vertical="center"/>
      <protection hidden="1"/>
    </xf>
    <xf numFmtId="0" fontId="2" fillId="2" borderId="4"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vertical="center"/>
      <protection hidden="1"/>
    </xf>
    <xf numFmtId="0" fontId="2" fillId="2" borderId="20"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0" fontId="2" fillId="2" borderId="7" xfId="0" applyFont="1" applyFill="1" applyBorder="1" applyAlignment="1" applyProtection="1">
      <alignment horizontal="center" vertical="center"/>
      <protection hidden="1"/>
    </xf>
    <xf numFmtId="0" fontId="2" fillId="2" borderId="14" xfId="0" applyFont="1" applyFill="1" applyBorder="1" applyAlignment="1" applyProtection="1">
      <alignment vertical="center" wrapText="1"/>
      <protection hidden="1"/>
    </xf>
    <xf numFmtId="0" fontId="2" fillId="2" borderId="0" xfId="0" applyFont="1" applyFill="1" applyBorder="1" applyAlignment="1" applyProtection="1">
      <alignment vertical="center" wrapText="1"/>
      <protection hidden="1"/>
    </xf>
    <xf numFmtId="0" fontId="2" fillId="2" borderId="22" xfId="0" applyFont="1" applyFill="1" applyBorder="1" applyAlignment="1" applyProtection="1">
      <alignment vertical="center" wrapText="1"/>
      <protection hidden="1"/>
    </xf>
    <xf numFmtId="0" fontId="2" fillId="2" borderId="18"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0" fontId="2" fillId="2" borderId="9" xfId="0" applyFont="1" applyFill="1" applyBorder="1" applyAlignment="1" applyProtection="1">
      <alignment vertical="center" wrapText="1"/>
      <protection hidden="1"/>
    </xf>
    <xf numFmtId="0" fontId="2" fillId="2" borderId="16" xfId="0" applyFont="1" applyFill="1" applyBorder="1" applyAlignment="1" applyProtection="1">
      <alignment vertical="center" wrapText="1"/>
      <protection hidden="1"/>
    </xf>
    <xf numFmtId="0" fontId="2" fillId="2" borderId="15"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0" fontId="2" fillId="2" borderId="11" xfId="0" applyFont="1" applyFill="1" applyBorder="1" applyAlignment="1" applyProtection="1">
      <alignment vertical="center"/>
      <protection hidden="1"/>
    </xf>
    <xf numFmtId="0" fontId="2" fillId="2" borderId="4"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2" fillId="2" borderId="22"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protection hidden="1"/>
    </xf>
    <xf numFmtId="0" fontId="2" fillId="2" borderId="6"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13" xfId="0"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protection hidden="1"/>
    </xf>
    <xf numFmtId="0" fontId="15" fillId="7" borderId="0" xfId="0" applyFont="1" applyFill="1" applyAlignment="1">
      <alignment horizontal="center" vertical="center"/>
    </xf>
    <xf numFmtId="0" fontId="15" fillId="3" borderId="0" xfId="0" applyFont="1" applyFill="1" applyAlignment="1">
      <alignment horizontal="center" vertical="center"/>
    </xf>
    <xf numFmtId="0" fontId="14" fillId="2" borderId="0" xfId="0" applyFont="1" applyFill="1" applyBorder="1" applyAlignment="1" applyProtection="1">
      <alignment horizontal="left" vertical="center" wrapText="1"/>
      <protection hidden="1"/>
    </xf>
    <xf numFmtId="0" fontId="14" fillId="2" borderId="0" xfId="0" applyFont="1" applyFill="1" applyBorder="1" applyAlignment="1" applyProtection="1">
      <alignment horizontal="left" vertical="center"/>
      <protection hidden="1"/>
    </xf>
    <xf numFmtId="0" fontId="2" fillId="2" borderId="0" xfId="0" applyFont="1" applyFill="1" applyAlignment="1" applyProtection="1">
      <alignment vertical="center"/>
      <protection hidden="1"/>
    </xf>
    <xf numFmtId="0" fontId="9" fillId="2" borderId="0" xfId="0" applyFont="1" applyFill="1" applyAlignment="1">
      <alignment horizontal="center" vertical="center"/>
    </xf>
    <xf numFmtId="0" fontId="2" fillId="2" borderId="0" xfId="0" applyFont="1" applyFill="1" applyBorder="1" applyAlignment="1" applyProtection="1">
      <alignment horizontal="right" vertical="center" wrapText="1"/>
      <protection hidden="1"/>
    </xf>
    <xf numFmtId="0" fontId="2" fillId="2" borderId="0" xfId="0" applyFont="1" applyFill="1" applyBorder="1" applyAlignment="1" applyProtection="1">
      <alignment horizontal="right" vertical="center"/>
      <protection hidden="1"/>
    </xf>
    <xf numFmtId="0" fontId="2" fillId="6" borderId="0" xfId="0" applyFont="1" applyFill="1" applyBorder="1" applyAlignment="1">
      <alignment horizontal="right" vertical="center" wrapText="1"/>
    </xf>
    <xf numFmtId="0" fontId="2" fillId="2"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left"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19" fillId="9" borderId="23" xfId="0" applyFont="1" applyFill="1" applyBorder="1" applyAlignment="1">
      <alignment horizontal="center" vertical="center"/>
    </xf>
    <xf numFmtId="0" fontId="9" fillId="2" borderId="23" xfId="0" applyFont="1" applyFill="1" applyBorder="1" applyAlignment="1">
      <alignment horizontal="right" vertical="center"/>
    </xf>
    <xf numFmtId="0" fontId="15" fillId="9" borderId="23" xfId="0" applyFont="1" applyFill="1" applyBorder="1" applyAlignment="1">
      <alignment horizontal="center" vertical="center"/>
    </xf>
    <xf numFmtId="0" fontId="2" fillId="2" borderId="23" xfId="0" applyFont="1" applyFill="1" applyBorder="1" applyAlignment="1">
      <alignment horizontal="center" vertical="center"/>
    </xf>
    <xf numFmtId="0" fontId="21" fillId="2" borderId="0" xfId="0" applyFont="1" applyFill="1" applyAlignment="1">
      <alignment horizontal="center" vertical="center"/>
    </xf>
    <xf numFmtId="0" fontId="21" fillId="6" borderId="23" xfId="0" applyFont="1" applyFill="1" applyBorder="1" applyAlignment="1">
      <alignment horizontal="center" vertical="center"/>
    </xf>
    <xf numFmtId="14" fontId="9" fillId="10" borderId="23" xfId="0" applyNumberFormat="1" applyFont="1" applyFill="1" applyBorder="1" applyAlignment="1">
      <alignment horizontal="right" vertical="center"/>
    </xf>
    <xf numFmtId="0" fontId="9" fillId="10" borderId="23" xfId="0" applyFont="1" applyFill="1" applyBorder="1" applyAlignment="1">
      <alignment horizontal="right" vertical="center"/>
    </xf>
    <xf numFmtId="0" fontId="9" fillId="10" borderId="0" xfId="0" applyFont="1" applyFill="1" applyAlignment="1">
      <alignment horizontal="center" vertical="center"/>
    </xf>
    <xf numFmtId="14" fontId="9" fillId="10" borderId="0" xfId="0" applyNumberFormat="1" applyFont="1" applyFill="1" applyAlignment="1">
      <alignment horizontal="center" vertical="center"/>
    </xf>
    <xf numFmtId="0" fontId="21" fillId="6" borderId="0" xfId="0" applyFont="1" applyFill="1" applyBorder="1" applyAlignment="1">
      <alignment horizontal="center" vertical="center"/>
    </xf>
    <xf numFmtId="0" fontId="9" fillId="4" borderId="0" xfId="0" applyFont="1" applyFill="1" applyAlignment="1">
      <alignment horizontal="center" vertical="center"/>
    </xf>
    <xf numFmtId="0" fontId="9" fillId="11" borderId="0" xfId="0" applyFont="1" applyFill="1" applyAlignment="1">
      <alignment horizontal="right" vertical="center"/>
    </xf>
    <xf numFmtId="0" fontId="21" fillId="11" borderId="0" xfId="0" applyFont="1" applyFill="1" applyAlignment="1">
      <alignment horizontal="center" vertical="center"/>
    </xf>
    <xf numFmtId="0" fontId="22" fillId="2" borderId="0" xfId="0" applyFont="1" applyFill="1" applyAlignment="1">
      <alignment horizontal="left" vertical="center"/>
    </xf>
    <xf numFmtId="164" fontId="18" fillId="2" borderId="0" xfId="0" applyNumberFormat="1" applyFont="1" applyFill="1" applyAlignment="1">
      <alignment horizontal="center" vertical="center"/>
    </xf>
    <xf numFmtId="0" fontId="23" fillId="4" borderId="0" xfId="0" applyFont="1" applyFill="1" applyAlignment="1">
      <alignment horizontal="right" vertical="center"/>
    </xf>
    <xf numFmtId="164" fontId="21" fillId="4" borderId="0" xfId="0" applyNumberFormat="1" applyFont="1" applyFill="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21" fillId="4" borderId="0" xfId="0" applyFont="1" applyFill="1" applyAlignment="1">
      <alignment horizontal="center" vertical="center"/>
    </xf>
    <xf numFmtId="0" fontId="18" fillId="6" borderId="0" xfId="0" applyFont="1" applyFill="1" applyAlignment="1">
      <alignment horizontal="right" vertical="center"/>
    </xf>
    <xf numFmtId="3" fontId="9" fillId="2" borderId="0" xfId="0" applyNumberFormat="1" applyFont="1" applyFill="1" applyAlignment="1">
      <alignment horizontal="center" vertical="center"/>
    </xf>
    <xf numFmtId="3" fontId="9" fillId="6" borderId="0" xfId="0" applyNumberFormat="1" applyFont="1" applyFill="1" applyAlignment="1">
      <alignment horizontal="center" vertical="center"/>
    </xf>
    <xf numFmtId="0" fontId="9" fillId="2" borderId="0" xfId="0" applyFont="1" applyFill="1" applyBorder="1" applyAlignment="1" applyProtection="1">
      <alignment vertical="top" wrapText="1"/>
      <protection hidden="1"/>
    </xf>
    <xf numFmtId="0" fontId="9" fillId="2" borderId="5" xfId="0" applyFont="1" applyFill="1" applyBorder="1" applyAlignment="1" applyProtection="1">
      <alignment vertical="top" wrapText="1"/>
      <protection hidden="1"/>
    </xf>
    <xf numFmtId="0" fontId="9" fillId="2" borderId="9" xfId="0" applyFont="1" applyFill="1" applyBorder="1" applyAlignment="1" applyProtection="1">
      <alignment vertical="top" wrapText="1"/>
      <protection hidden="1"/>
    </xf>
    <xf numFmtId="0" fontId="9" fillId="2" borderId="11" xfId="0" applyFont="1" applyFill="1" applyBorder="1" applyAlignment="1" applyProtection="1">
      <alignment vertical="top" wrapText="1"/>
      <protection hidden="1"/>
    </xf>
    <xf numFmtId="0" fontId="2" fillId="2" borderId="27" xfId="0" applyFont="1" applyFill="1" applyBorder="1" applyAlignment="1" applyProtection="1">
      <alignment horizontal="left" vertical="center" wrapText="1"/>
      <protection hidden="1"/>
    </xf>
    <xf numFmtId="0" fontId="2" fillId="2" borderId="31" xfId="0" applyFont="1" applyFill="1" applyBorder="1" applyAlignment="1" applyProtection="1">
      <alignment vertical="center" wrapText="1"/>
      <protection hidden="1"/>
    </xf>
    <xf numFmtId="0" fontId="2" fillId="2" borderId="32" xfId="0" applyFont="1" applyFill="1" applyBorder="1" applyAlignment="1" applyProtection="1">
      <alignment vertical="center" wrapText="1"/>
      <protection hidden="1"/>
    </xf>
    <xf numFmtId="0" fontId="9" fillId="2" borderId="32" xfId="0" applyFont="1" applyFill="1" applyBorder="1" applyAlignment="1" applyProtection="1">
      <alignment vertical="top" wrapText="1"/>
      <protection hidden="1"/>
    </xf>
    <xf numFmtId="0" fontId="9" fillId="2" borderId="29" xfId="0" applyFont="1" applyFill="1" applyBorder="1" applyAlignment="1" applyProtection="1">
      <alignment vertical="top" wrapText="1"/>
      <protection hidden="1"/>
    </xf>
    <xf numFmtId="0" fontId="2" fillId="2" borderId="36" xfId="0" applyFont="1" applyFill="1" applyBorder="1" applyAlignment="1" applyProtection="1">
      <alignment horizontal="center" vertical="center"/>
      <protection hidden="1"/>
    </xf>
    <xf numFmtId="0" fontId="2" fillId="2" borderId="36" xfId="0" applyFont="1" applyFill="1" applyBorder="1" applyAlignment="1" applyProtection="1">
      <alignment horizontal="right" vertical="center"/>
      <protection hidden="1"/>
    </xf>
    <xf numFmtId="0" fontId="2" fillId="2" borderId="36" xfId="0" applyFont="1" applyFill="1" applyBorder="1" applyAlignment="1" applyProtection="1">
      <alignment horizontal="left" vertical="center"/>
      <protection hidden="1"/>
    </xf>
    <xf numFmtId="0" fontId="2" fillId="2" borderId="37"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38" xfId="0" applyFont="1" applyFill="1" applyBorder="1" applyAlignment="1" applyProtection="1">
      <alignment horizontal="center" vertical="center"/>
      <protection hidden="1"/>
    </xf>
    <xf numFmtId="0" fontId="2" fillId="2" borderId="39"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2" fillId="2" borderId="36" xfId="0" applyFont="1" applyFill="1" applyBorder="1" applyAlignment="1" applyProtection="1">
      <alignment horizontal="left" vertical="center" wrapText="1"/>
      <protection hidden="1"/>
    </xf>
    <xf numFmtId="0" fontId="2" fillId="2" borderId="38" xfId="0" applyFont="1" applyFill="1" applyBorder="1" applyAlignment="1" applyProtection="1">
      <alignment horizontal="left" vertical="center"/>
      <protection hidden="1"/>
    </xf>
    <xf numFmtId="0" fontId="2" fillId="2" borderId="34" xfId="0" applyFont="1" applyFill="1" applyBorder="1" applyAlignment="1" applyProtection="1">
      <alignment horizontal="center" vertical="center"/>
      <protection hidden="1"/>
    </xf>
    <xf numFmtId="0" fontId="2" fillId="2" borderId="45"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protection hidden="1"/>
    </xf>
    <xf numFmtId="0" fontId="2" fillId="2" borderId="29" xfId="0" applyFont="1" applyFill="1" applyBorder="1" applyAlignment="1" applyProtection="1">
      <alignment horizontal="center" vertical="center"/>
      <protection hidden="1"/>
    </xf>
    <xf numFmtId="0" fontId="2" fillId="2" borderId="46" xfId="0" applyFont="1" applyFill="1" applyBorder="1" applyAlignment="1" applyProtection="1">
      <alignment horizontal="center" vertical="center"/>
      <protection hidden="1"/>
    </xf>
    <xf numFmtId="0" fontId="2" fillId="2" borderId="38" xfId="0" applyFont="1" applyFill="1" applyBorder="1" applyAlignment="1" applyProtection="1">
      <alignment vertical="center"/>
      <protection hidden="1"/>
    </xf>
    <xf numFmtId="3" fontId="4" fillId="2" borderId="0" xfId="0" applyNumberFormat="1" applyFont="1" applyFill="1" applyBorder="1" applyAlignment="1" applyProtection="1">
      <alignment horizontal="center" vertical="center"/>
      <protection hidden="1"/>
    </xf>
    <xf numFmtId="0" fontId="2" fillId="2" borderId="34" xfId="0" applyFont="1" applyFill="1" applyBorder="1" applyAlignment="1" applyProtection="1">
      <alignment vertical="center"/>
      <protection hidden="1"/>
    </xf>
    <xf numFmtId="0" fontId="7" fillId="2" borderId="18"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4" fillId="2" borderId="34" xfId="0" applyFont="1" applyFill="1" applyBorder="1" applyAlignment="1" applyProtection="1">
      <alignment horizontal="center" vertical="center" wrapText="1"/>
      <protection hidden="1"/>
    </xf>
    <xf numFmtId="0" fontId="2" fillId="2" borderId="35" xfId="0" applyFont="1" applyFill="1" applyBorder="1" applyAlignment="1" applyProtection="1">
      <alignment horizontal="center" vertical="center"/>
      <protection hidden="1"/>
    </xf>
    <xf numFmtId="0" fontId="7" fillId="2" borderId="38" xfId="0" applyFont="1" applyFill="1" applyBorder="1" applyAlignment="1" applyProtection="1">
      <alignment horizontal="left" vertical="center"/>
      <protection hidden="1"/>
    </xf>
    <xf numFmtId="0" fontId="2" fillId="2" borderId="51" xfId="0" applyFont="1" applyFill="1" applyBorder="1" applyAlignment="1" applyProtection="1">
      <alignment horizontal="center" vertical="center"/>
      <protection hidden="1"/>
    </xf>
    <xf numFmtId="0" fontId="2" fillId="2" borderId="52" xfId="0" applyFont="1" applyFill="1" applyBorder="1" applyAlignment="1" applyProtection="1">
      <alignment horizontal="center" vertical="center"/>
      <protection hidden="1"/>
    </xf>
    <xf numFmtId="0" fontId="4" fillId="2" borderId="32" xfId="0" applyFont="1" applyFill="1" applyBorder="1" applyAlignment="1" applyProtection="1">
      <alignment vertical="center" wrapText="1"/>
      <protection hidden="1"/>
    </xf>
    <xf numFmtId="0" fontId="2" fillId="2" borderId="53" xfId="0" applyFont="1" applyFill="1" applyBorder="1" applyAlignment="1" applyProtection="1">
      <alignment horizontal="center" vertical="center"/>
      <protection hidden="1"/>
    </xf>
    <xf numFmtId="0" fontId="17" fillId="2" borderId="34" xfId="0" applyFont="1" applyFill="1" applyBorder="1" applyAlignment="1" applyProtection="1">
      <alignment horizontal="left" vertical="center" wrapText="1"/>
      <protection hidden="1"/>
    </xf>
    <xf numFmtId="0" fontId="17" fillId="2" borderId="34" xfId="0" applyFont="1" applyFill="1" applyBorder="1" applyAlignment="1" applyProtection="1">
      <alignment horizontal="left" vertical="center"/>
      <protection hidden="1"/>
    </xf>
    <xf numFmtId="0" fontId="2" fillId="2" borderId="54" xfId="0" applyFont="1" applyFill="1" applyBorder="1" applyAlignment="1" applyProtection="1">
      <alignment horizontal="center" vertical="center"/>
      <protection hidden="1"/>
    </xf>
    <xf numFmtId="0" fontId="2" fillId="2" borderId="32" xfId="0" applyFont="1" applyFill="1" applyBorder="1" applyAlignment="1" applyProtection="1">
      <alignment horizontal="center" vertical="center"/>
      <protection hidden="1"/>
    </xf>
    <xf numFmtId="0" fontId="2" fillId="2" borderId="55" xfId="0" applyFont="1" applyFill="1" applyBorder="1" applyAlignment="1" applyProtection="1">
      <alignment horizontal="center" vertical="center"/>
      <protection hidden="1"/>
    </xf>
    <xf numFmtId="0" fontId="2" fillId="2" borderId="56" xfId="0" applyFont="1" applyFill="1" applyBorder="1" applyAlignment="1" applyProtection="1">
      <alignment horizontal="left" vertical="center" wrapText="1"/>
      <protection hidden="1"/>
    </xf>
    <xf numFmtId="0" fontId="2" fillId="2" borderId="57" xfId="0" applyFont="1" applyFill="1" applyBorder="1" applyAlignment="1" applyProtection="1">
      <alignment horizontal="left" vertical="center" wrapText="1"/>
      <protection hidden="1"/>
    </xf>
    <xf numFmtId="0" fontId="2" fillId="2" borderId="58" xfId="0" applyFont="1" applyFill="1" applyBorder="1" applyAlignment="1" applyProtection="1">
      <alignment horizontal="left" vertical="center" wrapText="1"/>
      <protection hidden="1"/>
    </xf>
    <xf numFmtId="0" fontId="2" fillId="2" borderId="59" xfId="0" applyFont="1" applyFill="1" applyBorder="1" applyAlignment="1" applyProtection="1">
      <alignment vertical="center"/>
      <protection hidden="1"/>
    </xf>
    <xf numFmtId="0" fontId="2" fillId="2" borderId="57" xfId="0" applyFont="1" applyFill="1" applyBorder="1" applyAlignment="1" applyProtection="1">
      <alignment vertical="center"/>
      <protection hidden="1"/>
    </xf>
    <xf numFmtId="0" fontId="2" fillId="2" borderId="60" xfId="0" applyFont="1" applyFill="1" applyBorder="1" applyAlignment="1" applyProtection="1">
      <alignment vertical="center"/>
      <protection hidden="1"/>
    </xf>
    <xf numFmtId="0" fontId="2" fillId="2" borderId="53" xfId="0" applyFont="1" applyFill="1" applyBorder="1" applyAlignment="1" applyProtection="1">
      <alignment horizontal="left" vertical="center" wrapText="1"/>
      <protection hidden="1"/>
    </xf>
    <xf numFmtId="0" fontId="2" fillId="2" borderId="53" xfId="0" applyFont="1" applyFill="1" applyBorder="1" applyAlignment="1" applyProtection="1">
      <alignment horizontal="left" vertical="center"/>
      <protection hidden="1"/>
    </xf>
    <xf numFmtId="0" fontId="2" fillId="2" borderId="4" xfId="0" applyFont="1" applyFill="1" applyBorder="1" applyAlignment="1" applyProtection="1">
      <alignment vertical="center" wrapText="1"/>
      <protection hidden="1"/>
    </xf>
    <xf numFmtId="0" fontId="2" fillId="2" borderId="36" xfId="0" applyFont="1" applyFill="1" applyBorder="1" applyAlignment="1" applyProtection="1">
      <alignment vertical="center"/>
      <protection hidden="1"/>
    </xf>
    <xf numFmtId="3" fontId="4" fillId="2" borderId="0" xfId="0" applyNumberFormat="1" applyFont="1" applyFill="1" applyBorder="1" applyAlignment="1" applyProtection="1">
      <alignment vertical="center"/>
      <protection hidden="1"/>
    </xf>
    <xf numFmtId="0" fontId="2" fillId="2" borderId="34" xfId="0" applyFont="1" applyFill="1" applyBorder="1" applyAlignment="1" applyProtection="1">
      <alignment vertical="center" wrapText="1"/>
      <protection hidden="1"/>
    </xf>
    <xf numFmtId="0" fontId="2" fillId="2" borderId="33" xfId="0" applyFont="1" applyFill="1" applyBorder="1" applyAlignment="1" applyProtection="1">
      <alignment horizontal="center" vertical="center"/>
      <protection hidden="1"/>
    </xf>
    <xf numFmtId="0" fontId="2" fillId="2" borderId="34" xfId="0" applyFont="1" applyFill="1" applyBorder="1" applyAlignment="1" applyProtection="1">
      <alignment horizontal="right" vertical="center"/>
      <protection hidden="1"/>
    </xf>
    <xf numFmtId="0" fontId="2" fillId="2" borderId="31" xfId="0" applyFont="1" applyFill="1" applyBorder="1" applyAlignment="1" applyProtection="1">
      <alignment horizontal="center" vertical="center"/>
      <protection hidden="1"/>
    </xf>
    <xf numFmtId="0" fontId="2" fillId="2" borderId="32" xfId="0" applyFont="1" applyFill="1" applyBorder="1" applyAlignment="1" applyProtection="1">
      <alignment horizontal="right" vertical="center"/>
      <protection hidden="1"/>
    </xf>
    <xf numFmtId="0" fontId="2" fillId="2" borderId="63" xfId="0" applyFont="1" applyFill="1" applyBorder="1" applyAlignment="1" applyProtection="1">
      <alignment horizontal="center" vertical="center"/>
      <protection hidden="1"/>
    </xf>
    <xf numFmtId="0" fontId="2" fillId="2" borderId="64" xfId="0" applyFont="1" applyFill="1" applyBorder="1" applyAlignment="1" applyProtection="1">
      <alignment horizontal="center" vertical="center" wrapText="1"/>
      <protection hidden="1"/>
    </xf>
    <xf numFmtId="0" fontId="2" fillId="2" borderId="53" xfId="0" applyFont="1" applyFill="1" applyBorder="1" applyAlignment="1" applyProtection="1">
      <alignment horizontal="center" vertical="center" wrapText="1"/>
      <protection hidden="1"/>
    </xf>
    <xf numFmtId="0" fontId="4" fillId="2" borderId="53" xfId="0" applyFont="1" applyFill="1" applyBorder="1" applyAlignment="1" applyProtection="1">
      <alignment horizontal="center" vertical="center" wrapText="1"/>
      <protection hidden="1"/>
    </xf>
    <xf numFmtId="0" fontId="2" fillId="2" borderId="65" xfId="0" applyFont="1" applyFill="1" applyBorder="1" applyAlignment="1" applyProtection="1">
      <alignment horizontal="center" vertical="center"/>
      <protection hidden="1"/>
    </xf>
    <xf numFmtId="0" fontId="2" fillId="2" borderId="66" xfId="0" applyFont="1" applyFill="1" applyBorder="1" applyAlignment="1" applyProtection="1">
      <alignment horizontal="center" vertical="center"/>
      <protection hidden="1"/>
    </xf>
    <xf numFmtId="0" fontId="2" fillId="2" borderId="53" xfId="0" applyFont="1" applyFill="1" applyBorder="1" applyAlignment="1" applyProtection="1">
      <alignment horizontal="right" vertical="center"/>
      <protection hidden="1"/>
    </xf>
    <xf numFmtId="0" fontId="2" fillId="2" borderId="67" xfId="0" applyFont="1" applyFill="1" applyBorder="1" applyAlignment="1" applyProtection="1">
      <alignment horizontal="center" vertical="center"/>
      <protection hidden="1"/>
    </xf>
    <xf numFmtId="0" fontId="4" fillId="2" borderId="0" xfId="0" applyFont="1" applyFill="1" applyBorder="1" applyAlignment="1" applyProtection="1">
      <alignment horizontal="right" vertical="center"/>
      <protection hidden="1"/>
    </xf>
    <xf numFmtId="0" fontId="28" fillId="8" borderId="0" xfId="0" applyFont="1" applyFill="1" applyAlignment="1">
      <alignment horizontal="center" vertical="center" wrapText="1"/>
    </xf>
    <xf numFmtId="14" fontId="18" fillId="11" borderId="0" xfId="0" applyNumberFormat="1" applyFont="1" applyFill="1" applyAlignment="1">
      <alignment horizontal="left" vertical="center"/>
    </xf>
    <xf numFmtId="0" fontId="18" fillId="11" borderId="0" xfId="0" applyFont="1" applyFill="1" applyAlignment="1">
      <alignment horizontal="left" vertical="center" wrapText="1"/>
    </xf>
    <xf numFmtId="3" fontId="18" fillId="11" borderId="0" xfId="0" applyNumberFormat="1" applyFont="1" applyFill="1" applyAlignment="1">
      <alignment horizontal="left" vertical="center"/>
    </xf>
    <xf numFmtId="0" fontId="18" fillId="11" borderId="0" xfId="0" applyFont="1" applyFill="1" applyAlignment="1">
      <alignment horizontal="left" vertical="center"/>
    </xf>
    <xf numFmtId="4" fontId="18" fillId="11" borderId="0" xfId="0" applyNumberFormat="1" applyFont="1" applyFill="1" applyAlignment="1">
      <alignment horizontal="left" vertical="center"/>
    </xf>
    <xf numFmtId="10" fontId="18" fillId="11" borderId="0" xfId="0" applyNumberFormat="1" applyFont="1" applyFill="1" applyAlignment="1">
      <alignment horizontal="left" vertical="center"/>
    </xf>
    <xf numFmtId="0" fontId="8" fillId="6" borderId="0" xfId="0" applyFont="1" applyFill="1" applyAlignment="1">
      <alignment horizontal="right" vertical="center"/>
    </xf>
    <xf numFmtId="0" fontId="8" fillId="6" borderId="0" xfId="0" applyFont="1" applyFill="1" applyAlignment="1">
      <alignment horizontal="right" vertical="center" wrapText="1"/>
    </xf>
    <xf numFmtId="4" fontId="8" fillId="6" borderId="0" xfId="0" applyNumberFormat="1" applyFont="1" applyFill="1" applyAlignment="1">
      <alignment horizontal="right" vertical="center" wrapText="1"/>
    </xf>
    <xf numFmtId="3" fontId="8" fillId="13" borderId="0" xfId="0" applyNumberFormat="1" applyFont="1" applyFill="1" applyAlignment="1">
      <alignment horizontal="center" vertical="center"/>
    </xf>
    <xf numFmtId="3" fontId="2" fillId="2" borderId="0" xfId="0" applyNumberFormat="1" applyFont="1" applyFill="1" applyAlignment="1">
      <alignment horizontal="center" vertical="center"/>
    </xf>
    <xf numFmtId="3" fontId="8" fillId="13" borderId="0" xfId="0" applyNumberFormat="1" applyFont="1" applyFill="1" applyAlignment="1">
      <alignment horizontal="center" vertical="center" wrapText="1"/>
    </xf>
    <xf numFmtId="0" fontId="28" fillId="7" borderId="0" xfId="0" applyFont="1" applyFill="1" applyAlignment="1">
      <alignment horizontal="center" vertical="center" wrapText="1"/>
    </xf>
    <xf numFmtId="3" fontId="8" fillId="14" borderId="0" xfId="0" applyNumberFormat="1" applyFont="1" applyFill="1" applyAlignment="1">
      <alignment horizontal="center" vertical="center" wrapText="1"/>
    </xf>
    <xf numFmtId="3" fontId="8" fillId="14" borderId="0" xfId="0" applyNumberFormat="1" applyFont="1" applyFill="1" applyAlignment="1">
      <alignment horizontal="center" vertical="center"/>
    </xf>
    <xf numFmtId="3" fontId="11" fillId="13" borderId="0" xfId="0" applyNumberFormat="1" applyFont="1" applyFill="1" applyAlignment="1">
      <alignment horizontal="center" vertical="center"/>
    </xf>
    <xf numFmtId="9" fontId="18" fillId="11" borderId="0" xfId="0" applyNumberFormat="1" applyFont="1" applyFill="1" applyAlignment="1">
      <alignment horizontal="left" vertical="center"/>
    </xf>
    <xf numFmtId="0" fontId="8" fillId="12" borderId="0" xfId="0" applyFont="1" applyFill="1" applyAlignment="1">
      <alignment horizontal="right" vertical="center"/>
    </xf>
    <xf numFmtId="0" fontId="18" fillId="12" borderId="0" xfId="0" applyFont="1" applyFill="1" applyAlignment="1">
      <alignment horizontal="left" vertical="center"/>
    </xf>
    <xf numFmtId="3" fontId="8" fillId="12" borderId="0" xfId="0" applyNumberFormat="1" applyFont="1" applyFill="1" applyAlignment="1">
      <alignment horizontal="center" vertical="center"/>
    </xf>
    <xf numFmtId="0" fontId="1" fillId="2" borderId="1" xfId="0" applyFont="1" applyFill="1" applyBorder="1" applyAlignment="1" applyProtection="1">
      <alignment vertical="center" wrapText="1"/>
      <protection hidden="1"/>
    </xf>
    <xf numFmtId="0" fontId="1" fillId="2" borderId="2" xfId="0" applyFont="1" applyFill="1" applyBorder="1" applyAlignment="1" applyProtection="1">
      <alignment vertical="center" wrapText="1"/>
      <protection hidden="1"/>
    </xf>
    <xf numFmtId="0" fontId="1" fillId="2" borderId="4" xfId="0" applyFont="1" applyFill="1" applyBorder="1" applyAlignment="1" applyProtection="1">
      <alignment vertical="center" wrapText="1"/>
      <protection hidden="1"/>
    </xf>
    <xf numFmtId="0" fontId="1" fillId="2" borderId="0" xfId="0" applyFont="1" applyFill="1" applyBorder="1" applyAlignment="1" applyProtection="1">
      <alignment vertical="center" wrapText="1"/>
      <protection hidden="1"/>
    </xf>
    <xf numFmtId="0" fontId="1" fillId="2" borderId="10" xfId="0" applyFont="1" applyFill="1" applyBorder="1" applyAlignment="1" applyProtection="1">
      <alignment vertical="center" wrapText="1"/>
      <protection hidden="1"/>
    </xf>
    <xf numFmtId="0" fontId="1" fillId="2" borderId="9" xfId="0" applyFont="1" applyFill="1" applyBorder="1" applyAlignment="1" applyProtection="1">
      <alignment vertical="center" wrapText="1"/>
      <protection hidden="1"/>
    </xf>
    <xf numFmtId="0" fontId="2" fillId="2" borderId="2" xfId="0" applyFont="1" applyFill="1" applyBorder="1" applyAlignment="1" applyProtection="1">
      <alignment vertical="center"/>
      <protection hidden="1"/>
    </xf>
    <xf numFmtId="0" fontId="2" fillId="2" borderId="3" xfId="0" applyFont="1" applyFill="1" applyBorder="1" applyAlignment="1" applyProtection="1">
      <alignment vertical="center"/>
      <protection hidden="1"/>
    </xf>
    <xf numFmtId="0" fontId="33" fillId="3" borderId="0" xfId="0" applyFont="1" applyFill="1" applyAlignment="1">
      <alignment horizontal="left" vertical="center"/>
    </xf>
    <xf numFmtId="0" fontId="9" fillId="2" borderId="68" xfId="0" applyFont="1" applyFill="1" applyBorder="1" applyAlignment="1" applyProtection="1">
      <alignment vertical="top" wrapText="1"/>
      <protection hidden="1"/>
    </xf>
    <xf numFmtId="0" fontId="27" fillId="2" borderId="18" xfId="0" applyFont="1" applyFill="1" applyBorder="1" applyAlignment="1" applyProtection="1">
      <alignment horizontal="left" vertical="center"/>
      <protection hidden="1"/>
    </xf>
    <xf numFmtId="0" fontId="27" fillId="2" borderId="0" xfId="0" applyFont="1" applyFill="1" applyBorder="1" applyAlignment="1" applyProtection="1">
      <alignment horizontal="left" vertical="center"/>
      <protection hidden="1"/>
    </xf>
    <xf numFmtId="0" fontId="27" fillId="2" borderId="38" xfId="0" applyFont="1" applyFill="1" applyBorder="1" applyAlignment="1" applyProtection="1">
      <alignment horizontal="left" vertical="center"/>
      <protection hidden="1"/>
    </xf>
    <xf numFmtId="0" fontId="17" fillId="6" borderId="0" xfId="0" applyFont="1" applyFill="1" applyBorder="1" applyAlignment="1" applyProtection="1">
      <alignment horizontal="right" vertical="center"/>
      <protection hidden="1"/>
    </xf>
    <xf numFmtId="0" fontId="25" fillId="2" borderId="0" xfId="0" applyFont="1" applyFill="1" applyAlignment="1" applyProtection="1">
      <alignment horizontal="left" vertical="center"/>
      <protection hidden="1"/>
    </xf>
    <xf numFmtId="0" fontId="2" fillId="6" borderId="4" xfId="0" applyFont="1" applyFill="1" applyBorder="1" applyAlignment="1" applyProtection="1">
      <alignment horizontal="center" vertical="center" wrapText="1"/>
      <protection hidden="1"/>
    </xf>
    <xf numFmtId="0" fontId="2" fillId="6"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4" fontId="25" fillId="2" borderId="0" xfId="0" applyNumberFormat="1" applyFont="1" applyFill="1" applyBorder="1" applyAlignment="1" applyProtection="1">
      <alignment horizontal="center" vertical="center" wrapText="1"/>
      <protection hidden="1"/>
    </xf>
    <xf numFmtId="0" fontId="26" fillId="6" borderId="0" xfId="0" applyFont="1" applyFill="1" applyBorder="1" applyAlignment="1" applyProtection="1">
      <alignment horizontal="right" vertical="center"/>
      <protection hidden="1"/>
    </xf>
    <xf numFmtId="4" fontId="4" fillId="2" borderId="48" xfId="0" applyNumberFormat="1" applyFont="1" applyFill="1" applyBorder="1" applyAlignment="1" applyProtection="1">
      <alignment horizontal="center" vertical="center"/>
      <protection hidden="1"/>
    </xf>
    <xf numFmtId="4" fontId="4" fillId="2" borderId="49" xfId="0" applyNumberFormat="1" applyFont="1" applyFill="1" applyBorder="1" applyAlignment="1" applyProtection="1">
      <alignment horizontal="center" vertical="center"/>
      <protection hidden="1"/>
    </xf>
    <xf numFmtId="4" fontId="4" fillId="2" borderId="50" xfId="0" applyNumberFormat="1" applyFont="1" applyFill="1" applyBorder="1" applyAlignment="1" applyProtection="1">
      <alignment horizontal="center" vertical="center"/>
      <protection hidden="1"/>
    </xf>
    <xf numFmtId="0" fontId="2" fillId="6" borderId="17" xfId="0" applyFont="1" applyFill="1" applyBorder="1" applyAlignment="1" applyProtection="1">
      <alignment horizontal="center" vertical="center" wrapText="1"/>
      <protection hidden="1"/>
    </xf>
    <xf numFmtId="0" fontId="2" fillId="6" borderId="13" xfId="0" applyFont="1" applyFill="1" applyBorder="1" applyAlignment="1" applyProtection="1">
      <alignment horizontal="center" vertical="center" wrapText="1"/>
      <protection hidden="1"/>
    </xf>
    <xf numFmtId="0" fontId="2" fillId="6" borderId="44" xfId="0" applyFont="1" applyFill="1" applyBorder="1" applyAlignment="1" applyProtection="1">
      <alignment horizontal="center" vertical="center" wrapText="1"/>
      <protection hidden="1"/>
    </xf>
    <xf numFmtId="0" fontId="2" fillId="6" borderId="34" xfId="0" applyFont="1" applyFill="1" applyBorder="1" applyAlignment="1" applyProtection="1">
      <alignment horizontal="center" vertical="center" wrapText="1"/>
      <protection hidden="1"/>
    </xf>
    <xf numFmtId="0" fontId="27" fillId="2" borderId="12" xfId="0" applyFont="1" applyFill="1" applyBorder="1" applyAlignment="1" applyProtection="1">
      <alignment horizontal="left" vertical="center"/>
      <protection hidden="1"/>
    </xf>
    <xf numFmtId="0" fontId="27" fillId="2" borderId="13" xfId="0" applyFont="1" applyFill="1" applyBorder="1" applyAlignment="1" applyProtection="1">
      <alignment horizontal="left" vertical="center"/>
      <protection hidden="1"/>
    </xf>
    <xf numFmtId="0" fontId="27" fillId="2" borderId="47" xfId="0" applyFont="1" applyFill="1" applyBorder="1" applyAlignment="1" applyProtection="1">
      <alignment horizontal="left" vertical="center"/>
      <protection hidden="1"/>
    </xf>
    <xf numFmtId="3" fontId="4" fillId="2" borderId="48" xfId="0" applyNumberFormat="1" applyFont="1" applyFill="1" applyBorder="1" applyAlignment="1" applyProtection="1">
      <alignment horizontal="center" vertical="center"/>
      <protection hidden="1"/>
    </xf>
    <xf numFmtId="3" fontId="4" fillId="2" borderId="49" xfId="0" applyNumberFormat="1" applyFont="1" applyFill="1" applyBorder="1" applyAlignment="1" applyProtection="1">
      <alignment horizontal="center" vertical="center"/>
      <protection hidden="1"/>
    </xf>
    <xf numFmtId="3" fontId="4" fillId="2" borderId="50" xfId="0" applyNumberFormat="1" applyFont="1" applyFill="1" applyBorder="1" applyAlignment="1" applyProtection="1">
      <alignment horizontal="center" vertical="center"/>
      <protection hidden="1"/>
    </xf>
    <xf numFmtId="0" fontId="8" fillId="2" borderId="0" xfId="0" applyFont="1" applyFill="1" applyBorder="1" applyAlignment="1" applyProtection="1">
      <alignment horizontal="left" vertical="center"/>
      <protection hidden="1"/>
    </xf>
    <xf numFmtId="0" fontId="17" fillId="2" borderId="34" xfId="0" applyFont="1" applyFill="1" applyBorder="1" applyAlignment="1" applyProtection="1">
      <alignment horizontal="left" vertical="center" wrapText="1"/>
      <protection hidden="1"/>
    </xf>
    <xf numFmtId="0" fontId="17" fillId="2" borderId="34" xfId="0" applyFont="1" applyFill="1" applyBorder="1" applyAlignment="1" applyProtection="1">
      <alignment horizontal="left" vertical="center"/>
      <protection hidden="1"/>
    </xf>
    <xf numFmtId="0" fontId="2" fillId="2" borderId="17" xfId="0" applyFont="1" applyFill="1" applyBorder="1" applyAlignment="1" applyProtection="1">
      <alignment horizontal="left" vertical="center" wrapText="1"/>
      <protection hidden="1"/>
    </xf>
    <xf numFmtId="0" fontId="2" fillId="2" borderId="13"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left" vertical="center" wrapText="1"/>
      <protection hidden="1"/>
    </xf>
    <xf numFmtId="0" fontId="2" fillId="2" borderId="10" xfId="0" applyFont="1" applyFill="1" applyBorder="1" applyAlignment="1" applyProtection="1">
      <alignment horizontal="left" vertical="center" wrapText="1"/>
      <protection hidden="1"/>
    </xf>
    <xf numFmtId="0" fontId="2" fillId="2" borderId="9" xfId="0" applyFont="1" applyFill="1" applyBorder="1" applyAlignment="1" applyProtection="1">
      <alignment horizontal="left" vertical="center" wrapText="1"/>
      <protection hidden="1"/>
    </xf>
    <xf numFmtId="0" fontId="2" fillId="2" borderId="16" xfId="0" applyFont="1" applyFill="1" applyBorder="1" applyAlignment="1" applyProtection="1">
      <alignment horizontal="left" vertical="center" wrapText="1"/>
      <protection hidden="1"/>
    </xf>
    <xf numFmtId="3" fontId="11" fillId="2" borderId="12" xfId="0" applyNumberFormat="1" applyFont="1" applyFill="1" applyBorder="1" applyAlignment="1" applyProtection="1">
      <alignment horizontal="left" vertical="center"/>
      <protection hidden="1"/>
    </xf>
    <xf numFmtId="3" fontId="11" fillId="2" borderId="13" xfId="0" applyNumberFormat="1" applyFont="1" applyFill="1" applyBorder="1" applyAlignment="1" applyProtection="1">
      <alignment horizontal="left" vertical="center"/>
      <protection hidden="1"/>
    </xf>
    <xf numFmtId="3" fontId="11" fillId="2" borderId="21" xfId="0" applyNumberFormat="1" applyFont="1" applyFill="1" applyBorder="1" applyAlignment="1" applyProtection="1">
      <alignment horizontal="left" vertical="center"/>
      <protection hidden="1"/>
    </xf>
    <xf numFmtId="3" fontId="11" fillId="2" borderId="15" xfId="0" applyNumberFormat="1" applyFont="1" applyFill="1" applyBorder="1" applyAlignment="1" applyProtection="1">
      <alignment horizontal="left" vertical="center"/>
      <protection hidden="1"/>
    </xf>
    <xf numFmtId="3" fontId="11" fillId="2" borderId="9" xfId="0" applyNumberFormat="1" applyFont="1" applyFill="1" applyBorder="1" applyAlignment="1" applyProtection="1">
      <alignment horizontal="left" vertical="center"/>
      <protection hidden="1"/>
    </xf>
    <xf numFmtId="3" fontId="11" fillId="2" borderId="11" xfId="0" applyNumberFormat="1" applyFont="1" applyFill="1" applyBorder="1" applyAlignment="1" applyProtection="1">
      <alignment horizontal="left" vertical="center"/>
      <protection hidden="1"/>
    </xf>
    <xf numFmtId="0" fontId="7" fillId="2" borderId="24" xfId="0" applyFont="1" applyFill="1" applyBorder="1" applyAlignment="1" applyProtection="1">
      <alignment horizontal="center" vertical="center"/>
      <protection hidden="1"/>
    </xf>
    <xf numFmtId="0" fontId="17" fillId="2" borderId="0" xfId="0" applyFont="1" applyFill="1" applyBorder="1" applyAlignment="1" applyProtection="1">
      <alignment horizontal="left" vertical="center" wrapText="1"/>
      <protection hidden="1"/>
    </xf>
    <xf numFmtId="0" fontId="17" fillId="2" borderId="0" xfId="0" applyFont="1" applyFill="1" applyBorder="1" applyAlignment="1" applyProtection="1">
      <alignment horizontal="left" vertical="center"/>
      <protection hidden="1"/>
    </xf>
    <xf numFmtId="3" fontId="25" fillId="2" borderId="0" xfId="0" applyNumberFormat="1" applyFont="1" applyFill="1" applyBorder="1" applyAlignment="1" applyProtection="1">
      <alignment horizontal="center" vertical="center" wrapText="1"/>
      <protection hidden="1"/>
    </xf>
    <xf numFmtId="0" fontId="11" fillId="2" borderId="12" xfId="0" applyFont="1" applyFill="1" applyBorder="1" applyAlignment="1" applyProtection="1">
      <alignment horizontal="left" vertical="center"/>
      <protection hidden="1"/>
    </xf>
    <xf numFmtId="0" fontId="11" fillId="2" borderId="13" xfId="0" applyFont="1" applyFill="1" applyBorder="1" applyAlignment="1" applyProtection="1">
      <alignment horizontal="left" vertical="center"/>
      <protection hidden="1"/>
    </xf>
    <xf numFmtId="0" fontId="11" fillId="2" borderId="21" xfId="0" applyFont="1" applyFill="1" applyBorder="1" applyAlignment="1" applyProtection="1">
      <alignment horizontal="left" vertical="center"/>
      <protection hidden="1"/>
    </xf>
    <xf numFmtId="0" fontId="11" fillId="2" borderId="15" xfId="0" applyFont="1" applyFill="1" applyBorder="1" applyAlignment="1" applyProtection="1">
      <alignment horizontal="left" vertical="center"/>
      <protection hidden="1"/>
    </xf>
    <xf numFmtId="0" fontId="11" fillId="2" borderId="9" xfId="0" applyFont="1" applyFill="1" applyBorder="1" applyAlignment="1" applyProtection="1">
      <alignment horizontal="left" vertical="center"/>
      <protection hidden="1"/>
    </xf>
    <xf numFmtId="0" fontId="2" fillId="2" borderId="0" xfId="0" applyFont="1" applyFill="1" applyBorder="1" applyAlignment="1" applyProtection="1">
      <alignment horizontal="left" vertical="center" wrapText="1"/>
      <protection hidden="1"/>
    </xf>
    <xf numFmtId="0" fontId="2" fillId="2" borderId="17" xfId="0" applyFont="1" applyFill="1" applyBorder="1" applyAlignment="1" applyProtection="1">
      <alignment horizontal="right" vertical="center" wrapText="1"/>
      <protection hidden="1"/>
    </xf>
    <xf numFmtId="0" fontId="2" fillId="2" borderId="13" xfId="0" applyFont="1" applyFill="1" applyBorder="1" applyAlignment="1" applyProtection="1">
      <alignment horizontal="right" vertical="center" wrapText="1"/>
      <protection hidden="1"/>
    </xf>
    <xf numFmtId="0" fontId="2" fillId="2" borderId="28" xfId="0" applyFont="1" applyFill="1" applyBorder="1" applyAlignment="1" applyProtection="1">
      <alignment horizontal="right" vertical="center" wrapText="1"/>
      <protection hidden="1"/>
    </xf>
    <xf numFmtId="0" fontId="2" fillId="2" borderId="10" xfId="0" applyFont="1" applyFill="1" applyBorder="1" applyAlignment="1" applyProtection="1">
      <alignment horizontal="right" vertical="center" wrapText="1"/>
      <protection hidden="1"/>
    </xf>
    <xf numFmtId="0" fontId="2" fillId="2" borderId="9" xfId="0" applyFont="1" applyFill="1" applyBorder="1" applyAlignment="1" applyProtection="1">
      <alignment horizontal="right" vertical="center" wrapText="1"/>
      <protection hidden="1"/>
    </xf>
    <xf numFmtId="0" fontId="2" fillId="2" borderId="43" xfId="0" applyFont="1" applyFill="1" applyBorder="1" applyAlignment="1" applyProtection="1">
      <alignment horizontal="right" vertical="center" wrapText="1"/>
      <protection hidden="1"/>
    </xf>
    <xf numFmtId="3" fontId="11" fillId="2" borderId="13" xfId="0" applyNumberFormat="1" applyFont="1" applyFill="1" applyBorder="1" applyAlignment="1" applyProtection="1">
      <alignment horizontal="left" vertical="center" wrapText="1"/>
      <protection hidden="1"/>
    </xf>
    <xf numFmtId="3" fontId="11" fillId="2" borderId="21" xfId="0" applyNumberFormat="1" applyFont="1" applyFill="1" applyBorder="1" applyAlignment="1" applyProtection="1">
      <alignment horizontal="left" vertical="center" wrapText="1"/>
      <protection hidden="1"/>
    </xf>
    <xf numFmtId="3" fontId="11" fillId="2" borderId="9" xfId="0" applyNumberFormat="1" applyFont="1" applyFill="1" applyBorder="1" applyAlignment="1" applyProtection="1">
      <alignment horizontal="left" vertical="center" wrapText="1"/>
      <protection hidden="1"/>
    </xf>
    <xf numFmtId="3" fontId="11" fillId="2" borderId="11" xfId="0" applyNumberFormat="1" applyFont="1" applyFill="1" applyBorder="1" applyAlignment="1" applyProtection="1">
      <alignment horizontal="left" vertical="center" wrapText="1"/>
      <protection hidden="1"/>
    </xf>
    <xf numFmtId="0" fontId="2" fillId="2" borderId="13"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2" fillId="2" borderId="0" xfId="0" applyFont="1" applyFill="1" applyBorder="1" applyAlignment="1" applyProtection="1">
      <alignment horizontal="left" vertical="top" wrapText="1"/>
      <protection hidden="1"/>
    </xf>
    <xf numFmtId="0" fontId="4" fillId="2" borderId="9" xfId="0" applyFont="1" applyFill="1" applyBorder="1" applyAlignment="1" applyProtection="1">
      <alignment horizontal="left" vertical="center" wrapText="1"/>
      <protection hidden="1"/>
    </xf>
    <xf numFmtId="0" fontId="11" fillId="2" borderId="11" xfId="0" applyFont="1" applyFill="1" applyBorder="1" applyAlignment="1" applyProtection="1">
      <alignment horizontal="left" vertical="center"/>
      <protection hidden="1"/>
    </xf>
    <xf numFmtId="14" fontId="4" fillId="2" borderId="9" xfId="0" applyNumberFormat="1"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14" fillId="2" borderId="0" xfId="0" applyFont="1" applyFill="1" applyBorder="1" applyAlignment="1" applyProtection="1">
      <alignment horizontal="left" vertical="center" wrapText="1"/>
      <protection hidden="1"/>
    </xf>
    <xf numFmtId="0" fontId="2" fillId="6" borderId="10" xfId="0" applyFont="1" applyFill="1" applyBorder="1" applyAlignment="1" applyProtection="1">
      <alignment horizontal="center" vertical="center" wrapText="1"/>
      <protection hidden="1"/>
    </xf>
    <xf numFmtId="0" fontId="2" fillId="6" borderId="9"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left" vertical="center" wrapText="1"/>
      <protection hidden="1"/>
    </xf>
    <xf numFmtId="0" fontId="2" fillId="2" borderId="22" xfId="0" applyFont="1" applyFill="1" applyBorder="1" applyAlignment="1" applyProtection="1">
      <alignment horizontal="left" vertical="center" wrapText="1"/>
      <protection hidden="1"/>
    </xf>
    <xf numFmtId="0" fontId="31" fillId="2" borderId="17" xfId="0" applyFont="1" applyFill="1" applyBorder="1" applyAlignment="1" applyProtection="1">
      <alignment horizontal="left" vertical="center" wrapText="1"/>
      <protection hidden="1"/>
    </xf>
    <xf numFmtId="164" fontId="11" fillId="2" borderId="12" xfId="0" applyNumberFormat="1" applyFont="1" applyFill="1" applyBorder="1" applyAlignment="1" applyProtection="1">
      <alignment horizontal="left" vertical="center"/>
      <protection hidden="1"/>
    </xf>
    <xf numFmtId="164" fontId="11" fillId="2" borderId="13" xfId="0" applyNumberFormat="1" applyFont="1" applyFill="1" applyBorder="1" applyAlignment="1" applyProtection="1">
      <alignment horizontal="left" vertical="center"/>
      <protection hidden="1"/>
    </xf>
    <xf numFmtId="164" fontId="11" fillId="2" borderId="21" xfId="0" applyNumberFormat="1" applyFont="1" applyFill="1" applyBorder="1" applyAlignment="1" applyProtection="1">
      <alignment horizontal="left" vertical="center"/>
      <protection hidden="1"/>
    </xf>
    <xf numFmtId="164" fontId="11" fillId="2" borderId="15" xfId="0" applyNumberFormat="1" applyFont="1" applyFill="1" applyBorder="1" applyAlignment="1" applyProtection="1">
      <alignment horizontal="left" vertical="center"/>
      <protection hidden="1"/>
    </xf>
    <xf numFmtId="164" fontId="11" fillId="2" borderId="9" xfId="0" applyNumberFormat="1" applyFont="1" applyFill="1" applyBorder="1" applyAlignment="1" applyProtection="1">
      <alignment horizontal="left" vertical="center"/>
      <protection hidden="1"/>
    </xf>
    <xf numFmtId="164" fontId="11" fillId="2" borderId="11" xfId="0" applyNumberFormat="1" applyFont="1" applyFill="1" applyBorder="1" applyAlignment="1" applyProtection="1">
      <alignment horizontal="left" vertical="center"/>
      <protection hidden="1"/>
    </xf>
    <xf numFmtId="0" fontId="3" fillId="2" borderId="0" xfId="0" applyFont="1" applyFill="1" applyAlignment="1" applyProtection="1">
      <alignment horizontal="center" vertical="center"/>
      <protection hidden="1"/>
    </xf>
    <xf numFmtId="0" fontId="20" fillId="2" borderId="0" xfId="0" applyFont="1" applyFill="1" applyBorder="1" applyAlignment="1" applyProtection="1">
      <alignment horizontal="center" vertical="center"/>
      <protection hidden="1"/>
    </xf>
    <xf numFmtId="0" fontId="20" fillId="2" borderId="9" xfId="0" applyFont="1" applyFill="1" applyBorder="1" applyAlignment="1" applyProtection="1">
      <alignment horizontal="center" vertical="center"/>
      <protection hidden="1"/>
    </xf>
    <xf numFmtId="0" fontId="2" fillId="2" borderId="34" xfId="0" applyFont="1" applyFill="1" applyBorder="1" applyAlignment="1" applyProtection="1">
      <alignment horizontal="left" vertical="center" wrapText="1"/>
      <protection hidden="1"/>
    </xf>
    <xf numFmtId="0" fontId="2" fillId="2" borderId="61" xfId="0" applyFont="1" applyFill="1" applyBorder="1" applyAlignment="1" applyProtection="1">
      <alignment horizontal="left" vertical="center" wrapText="1"/>
      <protection hidden="1"/>
    </xf>
    <xf numFmtId="164" fontId="11" fillId="2" borderId="62" xfId="0" applyNumberFormat="1" applyFont="1" applyFill="1" applyBorder="1" applyAlignment="1" applyProtection="1">
      <alignment horizontal="left" vertical="center"/>
      <protection hidden="1"/>
    </xf>
    <xf numFmtId="164" fontId="11" fillId="2" borderId="34" xfId="0" applyNumberFormat="1" applyFont="1" applyFill="1" applyBorder="1" applyAlignment="1" applyProtection="1">
      <alignment horizontal="left" vertical="center"/>
      <protection hidden="1"/>
    </xf>
    <xf numFmtId="0" fontId="2" fillId="2" borderId="9" xfId="0" applyFont="1" applyFill="1" applyBorder="1" applyAlignment="1" applyProtection="1">
      <alignment horizontal="center" vertical="center"/>
      <protection hidden="1"/>
    </xf>
    <xf numFmtId="3" fontId="11" fillId="2" borderId="18" xfId="0" applyNumberFormat="1" applyFont="1" applyFill="1" applyBorder="1" applyAlignment="1" applyProtection="1">
      <alignment horizontal="left" vertical="center"/>
      <protection hidden="1"/>
    </xf>
    <xf numFmtId="3" fontId="11" fillId="2" borderId="0" xfId="0" applyNumberFormat="1" applyFont="1" applyFill="1" applyBorder="1" applyAlignment="1" applyProtection="1">
      <alignment horizontal="left" vertical="center"/>
      <protection hidden="1"/>
    </xf>
    <xf numFmtId="3" fontId="11" fillId="2" borderId="5" xfId="0" applyNumberFormat="1" applyFont="1" applyFill="1" applyBorder="1" applyAlignment="1" applyProtection="1">
      <alignment horizontal="left" vertical="center"/>
      <protection hidden="1"/>
    </xf>
    <xf numFmtId="0" fontId="9" fillId="2" borderId="4"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left" vertical="center" wrapText="1"/>
      <protection hidden="1"/>
    </xf>
    <xf numFmtId="0" fontId="9" fillId="2" borderId="22" xfId="0" applyFont="1" applyFill="1" applyBorder="1" applyAlignment="1" applyProtection="1">
      <alignment horizontal="left" vertical="center" wrapText="1"/>
      <protection hidden="1"/>
    </xf>
    <xf numFmtId="0" fontId="9" fillId="2" borderId="10" xfId="0" applyFont="1" applyFill="1" applyBorder="1" applyAlignment="1" applyProtection="1">
      <alignment horizontal="left" vertical="center" wrapText="1"/>
      <protection hidden="1"/>
    </xf>
    <xf numFmtId="0" fontId="9" fillId="2" borderId="9" xfId="0" applyFont="1" applyFill="1" applyBorder="1" applyAlignment="1" applyProtection="1">
      <alignment horizontal="left" vertical="center" wrapText="1"/>
      <protection hidden="1"/>
    </xf>
    <xf numFmtId="0" fontId="9" fillId="2" borderId="16" xfId="0" applyFont="1" applyFill="1" applyBorder="1" applyAlignment="1" applyProtection="1">
      <alignment horizontal="left" vertical="center" wrapText="1"/>
      <protection hidden="1"/>
    </xf>
    <xf numFmtId="4" fontId="11" fillId="6" borderId="0" xfId="0" applyNumberFormat="1" applyFont="1" applyFill="1" applyBorder="1" applyAlignment="1" applyProtection="1">
      <alignment horizontal="left" vertical="center"/>
      <protection hidden="1"/>
    </xf>
    <xf numFmtId="4" fontId="11" fillId="6" borderId="38" xfId="0" applyNumberFormat="1" applyFont="1" applyFill="1" applyBorder="1" applyAlignment="1" applyProtection="1">
      <alignment horizontal="left" vertical="center"/>
      <protection hidden="1"/>
    </xf>
    <xf numFmtId="10" fontId="11" fillId="6" borderId="0" xfId="0" applyNumberFormat="1" applyFont="1" applyFill="1" applyBorder="1" applyAlignment="1" applyProtection="1">
      <alignment horizontal="left" vertical="center"/>
      <protection hidden="1"/>
    </xf>
    <xf numFmtId="10" fontId="11" fillId="6" borderId="38" xfId="0" applyNumberFormat="1" applyFont="1" applyFill="1" applyBorder="1" applyAlignment="1" applyProtection="1">
      <alignment horizontal="left" vertical="center"/>
      <protection hidden="1"/>
    </xf>
    <xf numFmtId="0" fontId="5" fillId="2" borderId="12" xfId="0" applyFont="1" applyFill="1" applyBorder="1" applyAlignment="1" applyProtection="1">
      <alignment horizontal="left" vertical="center"/>
      <protection hidden="1"/>
    </xf>
    <xf numFmtId="0" fontId="5" fillId="2" borderId="13" xfId="0" applyFont="1" applyFill="1" applyBorder="1" applyAlignment="1" applyProtection="1">
      <alignment horizontal="left" vertical="center"/>
      <protection hidden="1"/>
    </xf>
    <xf numFmtId="0" fontId="5" fillId="2" borderId="21" xfId="0" applyFont="1" applyFill="1" applyBorder="1" applyAlignment="1" applyProtection="1">
      <alignment horizontal="left" vertical="center"/>
      <protection hidden="1"/>
    </xf>
    <xf numFmtId="0" fontId="5" fillId="2" borderId="15" xfId="0" applyFont="1" applyFill="1" applyBorder="1" applyAlignment="1" applyProtection="1">
      <alignment horizontal="left" vertical="center"/>
      <protection hidden="1"/>
    </xf>
    <xf numFmtId="0" fontId="5" fillId="2" borderId="9" xfId="0" applyFont="1" applyFill="1" applyBorder="1" applyAlignment="1" applyProtection="1">
      <alignment horizontal="left" vertical="center"/>
      <protection hidden="1"/>
    </xf>
    <xf numFmtId="0" fontId="5" fillId="2" borderId="11" xfId="0" applyFont="1" applyFill="1" applyBorder="1" applyAlignment="1" applyProtection="1">
      <alignment horizontal="left" vertical="center"/>
      <protection hidden="1"/>
    </xf>
    <xf numFmtId="0" fontId="2" fillId="2" borderId="12" xfId="0" applyFont="1" applyFill="1" applyBorder="1" applyAlignment="1" applyProtection="1">
      <alignment horizontal="left" vertical="center"/>
      <protection hidden="1"/>
    </xf>
    <xf numFmtId="0" fontId="2" fillId="2" borderId="13" xfId="0" applyFont="1" applyFill="1" applyBorder="1" applyAlignment="1" applyProtection="1">
      <alignment horizontal="left" vertical="center"/>
      <protection hidden="1"/>
    </xf>
    <xf numFmtId="0" fontId="2" fillId="2" borderId="21" xfId="0" applyFont="1" applyFill="1" applyBorder="1" applyAlignment="1" applyProtection="1">
      <alignment horizontal="left" vertical="center"/>
      <protection hidden="1"/>
    </xf>
    <xf numFmtId="0" fontId="2" fillId="2" borderId="15" xfId="0" applyFont="1" applyFill="1" applyBorder="1" applyAlignment="1" applyProtection="1">
      <alignment horizontal="left" vertical="center"/>
      <protection hidden="1"/>
    </xf>
    <xf numFmtId="0" fontId="2" fillId="2" borderId="9" xfId="0" applyFont="1" applyFill="1" applyBorder="1" applyAlignment="1" applyProtection="1">
      <alignment horizontal="left" vertical="center"/>
      <protection hidden="1"/>
    </xf>
    <xf numFmtId="0" fontId="2" fillId="2" borderId="11" xfId="0" applyFont="1" applyFill="1" applyBorder="1" applyAlignment="1" applyProtection="1">
      <alignment horizontal="left" vertical="center"/>
      <protection hidden="1"/>
    </xf>
    <xf numFmtId="3" fontId="2" fillId="2" borderId="9" xfId="0" applyNumberFormat="1" applyFont="1" applyFill="1" applyBorder="1" applyAlignment="1" applyProtection="1">
      <alignment horizontal="center" vertical="center"/>
      <protection hidden="1"/>
    </xf>
    <xf numFmtId="0" fontId="2" fillId="2" borderId="0" xfId="0" applyFont="1" applyFill="1" applyBorder="1" applyAlignment="1" applyProtection="1">
      <alignment horizontal="right" vertical="center" wrapText="1"/>
      <protection hidden="1"/>
    </xf>
    <xf numFmtId="0" fontId="2" fillId="2" borderId="22" xfId="0" applyFont="1" applyFill="1" applyBorder="1" applyAlignment="1" applyProtection="1">
      <alignment horizontal="right" vertical="center" wrapText="1"/>
      <protection hidden="1"/>
    </xf>
    <xf numFmtId="0" fontId="2" fillId="2" borderId="12"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2" fillId="2" borderId="21"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9" xfId="0" applyFont="1" applyFill="1" applyBorder="1" applyAlignment="1" applyProtection="1">
      <alignment horizontal="center" vertical="center" wrapText="1"/>
      <protection hidden="1"/>
    </xf>
    <xf numFmtId="0" fontId="2" fillId="2" borderId="11" xfId="0" applyFont="1" applyFill="1" applyBorder="1" applyAlignment="1" applyProtection="1">
      <alignment horizontal="center" vertical="center" wrapText="1"/>
      <protection hidden="1"/>
    </xf>
    <xf numFmtId="0" fontId="16" fillId="6" borderId="0" xfId="0" applyFont="1" applyFill="1" applyBorder="1" applyAlignment="1" applyProtection="1">
      <alignment horizontal="left" vertical="center"/>
      <protection hidden="1"/>
    </xf>
    <xf numFmtId="164" fontId="16" fillId="6" borderId="0" xfId="0" applyNumberFormat="1"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pplyAlignment="1" applyProtection="1">
      <alignment horizontal="left" vertical="center"/>
      <protection hidden="1"/>
    </xf>
    <xf numFmtId="0" fontId="32" fillId="6" borderId="0" xfId="0" applyFont="1" applyFill="1" applyBorder="1" applyAlignment="1" applyProtection="1">
      <alignment horizontal="left" vertical="center"/>
      <protection hidden="1"/>
    </xf>
    <xf numFmtId="0" fontId="2" fillId="2" borderId="17"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wrapText="1"/>
      <protection hidden="1"/>
    </xf>
    <xf numFmtId="0" fontId="2" fillId="2" borderId="29"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2" fillId="2" borderId="27" xfId="0" applyFont="1" applyFill="1" applyBorder="1" applyAlignment="1" applyProtection="1">
      <alignment horizontal="left" vertical="center" wrapText="1"/>
      <protection hidden="1"/>
    </xf>
    <xf numFmtId="0" fontId="2" fillId="2" borderId="2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9" fillId="6" borderId="30" xfId="0" applyFont="1" applyFill="1" applyBorder="1" applyAlignment="1" applyProtection="1">
      <alignment horizontal="left" vertical="top" wrapText="1"/>
      <protection hidden="1"/>
    </xf>
    <xf numFmtId="0" fontId="9" fillId="6" borderId="0" xfId="0" applyFont="1" applyFill="1" applyBorder="1" applyAlignment="1" applyProtection="1">
      <alignment horizontal="left" vertical="top" wrapText="1"/>
      <protection hidden="1"/>
    </xf>
    <xf numFmtId="0" fontId="9" fillId="6" borderId="29" xfId="0" applyFont="1" applyFill="1" applyBorder="1" applyAlignment="1" applyProtection="1">
      <alignment horizontal="left" vertical="top" wrapText="1"/>
      <protection hidden="1"/>
    </xf>
    <xf numFmtId="0" fontId="9" fillId="6" borderId="33" xfId="0" applyFont="1" applyFill="1" applyBorder="1" applyAlignment="1" applyProtection="1">
      <alignment horizontal="left" vertical="top" wrapText="1"/>
      <protection hidden="1"/>
    </xf>
    <xf numFmtId="0" fontId="9" fillId="6" borderId="34" xfId="0" applyFont="1" applyFill="1" applyBorder="1" applyAlignment="1" applyProtection="1">
      <alignment horizontal="left" vertical="top" wrapText="1"/>
      <protection hidden="1"/>
    </xf>
    <xf numFmtId="0" fontId="9" fillId="6" borderId="35" xfId="0" applyFont="1" applyFill="1" applyBorder="1" applyAlignment="1" applyProtection="1">
      <alignment horizontal="left" vertical="top" wrapText="1"/>
      <protection hidden="1"/>
    </xf>
    <xf numFmtId="3" fontId="11" fillId="6" borderId="12" xfId="0" applyNumberFormat="1" applyFont="1" applyFill="1" applyBorder="1" applyAlignment="1" applyProtection="1">
      <alignment horizontal="left" vertical="center"/>
      <protection hidden="1"/>
    </xf>
    <xf numFmtId="3" fontId="11" fillId="6" borderId="13" xfId="0" applyNumberFormat="1" applyFont="1" applyFill="1" applyBorder="1" applyAlignment="1" applyProtection="1">
      <alignment horizontal="left" vertical="center"/>
      <protection hidden="1"/>
    </xf>
    <xf numFmtId="3" fontId="11" fillId="6" borderId="21" xfId="0" applyNumberFormat="1" applyFont="1" applyFill="1" applyBorder="1" applyAlignment="1" applyProtection="1">
      <alignment horizontal="left" vertical="center"/>
      <protection hidden="1"/>
    </xf>
    <xf numFmtId="3" fontId="11" fillId="6" borderId="15" xfId="0" applyNumberFormat="1" applyFont="1" applyFill="1" applyBorder="1" applyAlignment="1" applyProtection="1">
      <alignment horizontal="left" vertical="center"/>
      <protection hidden="1"/>
    </xf>
    <xf numFmtId="3" fontId="11" fillId="6" borderId="9" xfId="0" applyNumberFormat="1" applyFont="1" applyFill="1" applyBorder="1" applyAlignment="1" applyProtection="1">
      <alignment horizontal="left" vertical="center"/>
      <protection hidden="1"/>
    </xf>
    <xf numFmtId="3" fontId="11" fillId="6" borderId="11" xfId="0" applyNumberFormat="1" applyFont="1" applyFill="1" applyBorder="1" applyAlignment="1" applyProtection="1">
      <alignment horizontal="left" vertical="center"/>
      <protection hidden="1"/>
    </xf>
    <xf numFmtId="4" fontId="11" fillId="2" borderId="13" xfId="0" applyNumberFormat="1" applyFont="1" applyFill="1" applyBorder="1" applyAlignment="1" applyProtection="1">
      <alignment horizontal="left" vertical="center" wrapText="1"/>
      <protection hidden="1"/>
    </xf>
    <xf numFmtId="4" fontId="11" fillId="2" borderId="21" xfId="0" applyNumberFormat="1" applyFont="1" applyFill="1" applyBorder="1" applyAlignment="1" applyProtection="1">
      <alignment horizontal="left" vertical="center" wrapText="1"/>
      <protection hidden="1"/>
    </xf>
    <xf numFmtId="4" fontId="11" fillId="2" borderId="9" xfId="0" applyNumberFormat="1" applyFont="1" applyFill="1" applyBorder="1" applyAlignment="1" applyProtection="1">
      <alignment horizontal="left" vertical="center" wrapText="1"/>
      <protection hidden="1"/>
    </xf>
    <xf numFmtId="4" fontId="11" fillId="2" borderId="11" xfId="0" applyNumberFormat="1" applyFont="1" applyFill="1" applyBorder="1" applyAlignment="1" applyProtection="1">
      <alignment horizontal="left" vertical="center" wrapText="1"/>
      <protection hidden="1"/>
    </xf>
    <xf numFmtId="0" fontId="2" fillId="2" borderId="0" xfId="0" applyFont="1" applyFill="1" applyBorder="1" applyAlignment="1" applyProtection="1">
      <alignment horizontal="right" vertical="center"/>
      <protection hidden="1"/>
    </xf>
    <xf numFmtId="0" fontId="2" fillId="2" borderId="39" xfId="0" applyFont="1" applyFill="1" applyBorder="1" applyAlignment="1" applyProtection="1">
      <alignment horizontal="left" vertical="center" wrapText="1"/>
      <protection hidden="1"/>
    </xf>
    <xf numFmtId="0" fontId="2" fillId="2" borderId="36" xfId="0" applyFont="1" applyFill="1" applyBorder="1" applyAlignment="1" applyProtection="1">
      <alignment horizontal="left" vertical="center" wrapText="1"/>
      <protection hidden="1"/>
    </xf>
    <xf numFmtId="0" fontId="2" fillId="2" borderId="41" xfId="0" applyFont="1" applyFill="1" applyBorder="1" applyAlignment="1" applyProtection="1">
      <alignment horizontal="left" vertical="center" wrapText="1"/>
      <protection hidden="1"/>
    </xf>
    <xf numFmtId="3" fontId="11" fillId="2" borderId="42" xfId="0" applyNumberFormat="1" applyFont="1" applyFill="1" applyBorder="1" applyAlignment="1" applyProtection="1">
      <alignment horizontal="left" vertical="center"/>
      <protection hidden="1"/>
    </xf>
    <xf numFmtId="3" fontId="11" fillId="2" borderId="36" xfId="0" applyNumberFormat="1" applyFont="1" applyFill="1" applyBorder="1" applyAlignment="1" applyProtection="1">
      <alignment horizontal="left" vertical="center"/>
      <protection hidden="1"/>
    </xf>
    <xf numFmtId="3" fontId="11" fillId="2" borderId="40" xfId="0" applyNumberFormat="1" applyFont="1" applyFill="1" applyBorder="1" applyAlignment="1" applyProtection="1">
      <alignment horizontal="left" vertical="center"/>
      <protection hidden="1"/>
    </xf>
    <xf numFmtId="0" fontId="11" fillId="6" borderId="0" xfId="0" applyFont="1" applyFill="1" applyAlignment="1">
      <alignment horizontal="right" vertical="center"/>
    </xf>
    <xf numFmtId="14" fontId="9" fillId="4" borderId="0" xfId="0" applyNumberFormat="1" applyFont="1" applyFill="1" applyAlignment="1">
      <alignment horizontal="center" vertical="center"/>
    </xf>
    <xf numFmtId="0" fontId="18" fillId="6" borderId="0" xfId="0" applyFont="1" applyFill="1" applyAlignment="1">
      <alignment horizontal="right" vertical="center"/>
    </xf>
    <xf numFmtId="0" fontId="9" fillId="6" borderId="0" xfId="0" applyFont="1" applyFill="1" applyAlignment="1">
      <alignment horizontal="right" vertical="center"/>
    </xf>
  </cellXfs>
  <cellStyles count="1">
    <cellStyle name="Normal" xfId="0" builtinId="0"/>
  </cellStyles>
  <dxfs count="17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rgb="FFC00000"/>
      </font>
      <fill>
        <patternFill>
          <bgColor theme="0"/>
        </patternFill>
      </fill>
    </dxf>
    <dxf>
      <fill>
        <patternFill>
          <bgColor theme="2"/>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2"/>
        </patternFill>
      </fill>
    </dxf>
    <dxf>
      <font>
        <color rgb="FFC00000"/>
      </font>
      <fill>
        <patternFill>
          <bgColor theme="0"/>
        </patternFill>
      </fill>
    </dxf>
    <dxf>
      <font>
        <color rgb="FFC0000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C00000"/>
      </font>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0"/>
        </patternFill>
      </fill>
    </dxf>
    <dxf>
      <font>
        <color rgb="FFC00000"/>
      </font>
      <fill>
        <patternFill>
          <bgColor theme="0"/>
        </patternFill>
      </fill>
    </dxf>
    <dxf>
      <fill>
        <patternFill>
          <bgColor theme="2"/>
        </patternFill>
      </fill>
    </dxf>
    <dxf>
      <fill>
        <patternFill>
          <bgColor theme="2"/>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C309"/>
  <sheetViews>
    <sheetView showRowColHeaders="0" tabSelected="1" topLeftCell="B257" workbookViewId="0">
      <selection activeCell="BV281" sqref="BV281"/>
    </sheetView>
  </sheetViews>
  <sheetFormatPr defaultColWidth="1.7109375" defaultRowHeight="12.75" x14ac:dyDescent="0.25"/>
  <cols>
    <col min="1" max="16384" width="1.7109375" style="7"/>
  </cols>
  <sheetData>
    <row r="2" spans="3:81" ht="21" x14ac:dyDescent="0.25">
      <c r="I2" s="248" t="s">
        <v>1</v>
      </c>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c r="AQ2" s="248"/>
      <c r="AR2" s="248"/>
      <c r="AS2" s="248"/>
      <c r="AT2" s="248"/>
      <c r="AU2" s="248"/>
      <c r="AV2" s="248"/>
      <c r="AW2" s="248"/>
      <c r="AX2" s="248"/>
    </row>
    <row r="3" spans="3:81" ht="5.0999999999999996" customHeight="1" x14ac:dyDescent="0.25"/>
    <row r="4" spans="3:81" x14ac:dyDescent="0.25">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BJ4" s="40"/>
      <c r="BK4" s="40"/>
      <c r="BL4" s="40"/>
      <c r="BM4" s="40"/>
    </row>
    <row r="5" spans="3:81" x14ac:dyDescent="0.25">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BJ5" s="40"/>
      <c r="BK5" s="40"/>
      <c r="BL5" s="40"/>
      <c r="BM5" s="40"/>
    </row>
    <row r="7" spans="3:81" x14ac:dyDescent="0.25">
      <c r="AU7" s="8" t="s">
        <v>0</v>
      </c>
      <c r="AV7" s="234"/>
      <c r="AW7" s="235"/>
      <c r="AX7" s="235"/>
      <c r="AY7" s="235"/>
      <c r="AZ7" s="235"/>
      <c r="BA7" s="235"/>
      <c r="BB7" s="235"/>
      <c r="BC7" s="235"/>
      <c r="BD7" s="235"/>
    </row>
    <row r="9" spans="3:81" x14ac:dyDescent="0.25">
      <c r="AU9" s="8" t="s">
        <v>2</v>
      </c>
      <c r="AV9" s="234"/>
      <c r="AW9" s="235"/>
      <c r="AX9" s="235"/>
      <c r="AY9" s="235"/>
      <c r="AZ9" s="235"/>
      <c r="BA9" s="235"/>
      <c r="BB9" s="235"/>
      <c r="BC9" s="235"/>
      <c r="BD9" s="235"/>
    </row>
    <row r="11" spans="3:81" x14ac:dyDescent="0.25">
      <c r="N11" s="8" t="s">
        <v>19</v>
      </c>
      <c r="O11" s="281" t="str">
        <f>IF(LEN(I4)&gt;0,15," ")</f>
        <v xml:space="preserve"> </v>
      </c>
      <c r="P11" s="281"/>
      <c r="Q11" s="281"/>
      <c r="R11" s="9" t="str">
        <f>IF(LEN(O11)&gt;0,"godina"," ")</f>
        <v>godina</v>
      </c>
      <c r="S11" s="10"/>
      <c r="T11" s="10"/>
      <c r="U11" s="10"/>
      <c r="AE11" s="8" t="s">
        <v>10</v>
      </c>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N11" s="40"/>
      <c r="BO11" s="40"/>
      <c r="BP11" s="40"/>
      <c r="BQ11" s="40"/>
      <c r="BR11" s="40"/>
      <c r="BS11" s="40"/>
      <c r="BT11" s="40"/>
      <c r="BU11" s="40"/>
      <c r="BV11" s="40"/>
      <c r="BW11" s="40"/>
      <c r="BX11" s="40"/>
      <c r="BY11" s="40"/>
      <c r="BZ11" s="40"/>
      <c r="CA11" s="40"/>
      <c r="CB11" s="40"/>
      <c r="CC11" s="40"/>
    </row>
    <row r="12" spans="3:81" ht="13.5" thickBot="1" x14ac:dyDescent="0.3"/>
    <row r="13" spans="3:81" ht="5.0999999999999996" customHeight="1" x14ac:dyDescent="0.25">
      <c r="C13" s="161"/>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7"/>
      <c r="AN13" s="167"/>
      <c r="AO13" s="167"/>
      <c r="AP13" s="167"/>
      <c r="AQ13" s="167"/>
      <c r="AR13" s="167"/>
      <c r="AS13" s="167"/>
      <c r="AT13" s="167"/>
      <c r="AU13" s="167"/>
      <c r="AV13" s="167"/>
      <c r="AW13" s="167"/>
      <c r="AX13" s="167"/>
      <c r="AY13" s="167"/>
      <c r="AZ13" s="167"/>
      <c r="BA13" s="167"/>
      <c r="BB13" s="167"/>
      <c r="BC13" s="167"/>
      <c r="BD13" s="168"/>
    </row>
    <row r="14" spans="3:81" ht="15" customHeight="1" x14ac:dyDescent="0.25">
      <c r="C14" s="163"/>
      <c r="D14" s="292" t="str">
        <f>IF(LEN(I4)&gt;0,VLOOKUP(I4,Podesavanja!$B$3:$G$5,6,FALSE)," ")</f>
        <v xml:space="preserve"> </v>
      </c>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2"/>
    </row>
    <row r="15" spans="3:81" ht="5.0999999999999996" customHeight="1" x14ac:dyDescent="0.25">
      <c r="C15" s="163"/>
      <c r="D15" s="164"/>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164"/>
      <c r="AL15" s="164"/>
      <c r="AM15" s="13"/>
      <c r="AN15" s="13"/>
      <c r="AO15" s="13"/>
      <c r="AP15" s="13"/>
      <c r="AQ15" s="13"/>
      <c r="AR15" s="13"/>
      <c r="AS15" s="13"/>
      <c r="AT15" s="13"/>
      <c r="AU15" s="13"/>
      <c r="AV15" s="13"/>
      <c r="AW15" s="13"/>
      <c r="AX15" s="13"/>
      <c r="AY15" s="13"/>
      <c r="AZ15" s="13"/>
      <c r="BA15" s="13"/>
      <c r="BB15" s="13"/>
      <c r="BC15" s="13"/>
      <c r="BD15" s="22"/>
    </row>
    <row r="16" spans="3:81" ht="15" customHeight="1" x14ac:dyDescent="0.25">
      <c r="C16" s="163"/>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4"/>
      <c r="AV16" s="294"/>
      <c r="AW16" s="294"/>
      <c r="AX16" s="294"/>
      <c r="AY16" s="294"/>
      <c r="AZ16" s="294"/>
      <c r="BA16" s="294"/>
      <c r="BB16" s="294"/>
      <c r="BC16" s="294"/>
      <c r="BD16" s="22"/>
    </row>
    <row r="17" spans="3:57" ht="5.0999999999999996" customHeight="1" x14ac:dyDescent="0.25">
      <c r="C17" s="165"/>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26"/>
      <c r="AN17" s="26"/>
      <c r="AO17" s="26"/>
      <c r="AP17" s="26"/>
      <c r="AQ17" s="26"/>
      <c r="AR17" s="26"/>
      <c r="AS17" s="26"/>
      <c r="AT17" s="26"/>
      <c r="AU17" s="26"/>
      <c r="AV17" s="26"/>
      <c r="AW17" s="26"/>
      <c r="AX17" s="26"/>
      <c r="AY17" s="26"/>
      <c r="AZ17" s="26"/>
      <c r="BA17" s="26"/>
      <c r="BB17" s="26"/>
      <c r="BC17" s="26"/>
      <c r="BD17" s="27"/>
      <c r="BE17" s="11"/>
    </row>
    <row r="18" spans="3:57" ht="5.0999999999999996" customHeight="1" x14ac:dyDescent="0.25">
      <c r="C18" s="11"/>
      <c r="D18" s="12"/>
      <c r="E18" s="12"/>
      <c r="F18" s="13"/>
      <c r="G18" s="13"/>
      <c r="H18" s="13"/>
      <c r="I18" s="13"/>
      <c r="J18" s="13"/>
      <c r="K18" s="13"/>
      <c r="L18" s="13"/>
      <c r="M18" s="13"/>
      <c r="N18" s="13"/>
      <c r="O18" s="13"/>
      <c r="P18" s="13"/>
      <c r="Q18" s="12"/>
      <c r="R18" s="12"/>
      <c r="S18" s="12"/>
      <c r="T18" s="12"/>
      <c r="U18" s="12"/>
      <c r="V18" s="12"/>
      <c r="W18" s="12"/>
      <c r="X18" s="12"/>
      <c r="Y18" s="34"/>
      <c r="Z18" s="34"/>
      <c r="AA18" s="34"/>
      <c r="AB18" s="34"/>
      <c r="AC18" s="34"/>
      <c r="AD18" s="34"/>
      <c r="AE18" s="34"/>
      <c r="AF18" s="34"/>
      <c r="AG18" s="34"/>
      <c r="AH18" s="34"/>
      <c r="AI18" s="34"/>
      <c r="AJ18" s="34"/>
      <c r="AK18" s="34"/>
      <c r="AL18" s="34"/>
      <c r="AM18" s="35"/>
      <c r="AN18" s="35"/>
      <c r="AO18" s="35"/>
      <c r="AP18" s="35"/>
      <c r="AQ18" s="35"/>
      <c r="AR18" s="35"/>
      <c r="AS18" s="35"/>
      <c r="AT18" s="35"/>
      <c r="AU18" s="35"/>
      <c r="AV18" s="35"/>
      <c r="AW18" s="35"/>
      <c r="AX18" s="35"/>
      <c r="AY18" s="35"/>
      <c r="AZ18" s="35"/>
      <c r="BA18" s="35"/>
      <c r="BB18" s="35"/>
      <c r="BC18" s="35"/>
      <c r="BD18" s="14"/>
      <c r="BE18" s="11"/>
    </row>
    <row r="19" spans="3:57" ht="12.75" customHeight="1" x14ac:dyDescent="0.25">
      <c r="C19" s="11"/>
      <c r="D19" s="282" t="s">
        <v>31</v>
      </c>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M19" s="284"/>
      <c r="AN19" s="285"/>
      <c r="AO19" s="285"/>
      <c r="AP19" s="285"/>
      <c r="AQ19" s="285"/>
      <c r="AR19" s="285"/>
      <c r="AS19" s="285"/>
      <c r="AT19" s="285"/>
      <c r="AU19" s="285"/>
      <c r="AV19" s="285"/>
      <c r="AW19" s="285"/>
      <c r="AX19" s="285"/>
      <c r="AY19" s="285"/>
      <c r="AZ19" s="285"/>
      <c r="BA19" s="285"/>
      <c r="BB19" s="285"/>
      <c r="BC19" s="285"/>
      <c r="BD19" s="286"/>
      <c r="BE19" s="11"/>
    </row>
    <row r="20" spans="3:57" ht="12.75" customHeight="1" x14ac:dyDescent="0.25">
      <c r="C20" s="11"/>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3"/>
      <c r="AM20" s="287"/>
      <c r="AN20" s="288"/>
      <c r="AO20" s="288"/>
      <c r="AP20" s="288"/>
      <c r="AQ20" s="288"/>
      <c r="AR20" s="288"/>
      <c r="AS20" s="288"/>
      <c r="AT20" s="288"/>
      <c r="AU20" s="288"/>
      <c r="AV20" s="288"/>
      <c r="AW20" s="288"/>
      <c r="AX20" s="288"/>
      <c r="AY20" s="288"/>
      <c r="AZ20" s="288"/>
      <c r="BA20" s="288"/>
      <c r="BB20" s="288"/>
      <c r="BC20" s="288"/>
      <c r="BD20" s="289"/>
      <c r="BE20" s="11"/>
    </row>
    <row r="21" spans="3:57" ht="5.0999999999999996" customHeight="1" x14ac:dyDescent="0.25">
      <c r="C21" s="11"/>
      <c r="D21" s="12"/>
      <c r="E21" s="12"/>
      <c r="F21" s="13"/>
      <c r="G21" s="13"/>
      <c r="H21" s="13"/>
      <c r="I21" s="13"/>
      <c r="J21" s="13"/>
      <c r="K21" s="13"/>
      <c r="L21" s="13"/>
      <c r="M21" s="13"/>
      <c r="N21" s="13"/>
      <c r="O21" s="13"/>
      <c r="P21" s="13"/>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1"/>
    </row>
    <row r="22" spans="3:57" ht="12.75" customHeight="1" x14ac:dyDescent="0.25">
      <c r="C22" s="11"/>
      <c r="D22" s="210" t="str">
        <f>IFERROR(IF(LEN(I4)&gt;0,Podesavanja!C27,""),"")</f>
        <v/>
      </c>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12"/>
      <c r="BE22" s="11"/>
    </row>
    <row r="23" spans="3:57" ht="5.0999999999999996" customHeight="1" x14ac:dyDescent="0.25">
      <c r="C23" s="11"/>
      <c r="D23" s="38"/>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12"/>
      <c r="BE23" s="11"/>
    </row>
    <row r="24" spans="3:57" ht="12.75" customHeight="1" x14ac:dyDescent="0.25">
      <c r="C24" s="11"/>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12"/>
      <c r="BE24" s="11"/>
    </row>
    <row r="25" spans="3:57" ht="5.0999999999999996" customHeight="1" x14ac:dyDescent="0.25">
      <c r="C25" s="11"/>
      <c r="D25" s="12"/>
      <c r="E25" s="12"/>
      <c r="F25" s="13"/>
      <c r="G25" s="13"/>
      <c r="H25" s="13"/>
      <c r="I25" s="13"/>
      <c r="J25" s="13"/>
      <c r="K25" s="13"/>
      <c r="L25" s="13"/>
      <c r="M25" s="13"/>
      <c r="N25" s="13"/>
      <c r="O25" s="13"/>
      <c r="P25" s="13"/>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1"/>
    </row>
    <row r="26" spans="3:57" ht="12.75" customHeight="1" x14ac:dyDescent="0.25">
      <c r="C26" s="11"/>
      <c r="D26" s="210" t="str">
        <f>IFERROR(IF(LEN(I4)&gt;0,Podesavanja!D27,""),"")</f>
        <v/>
      </c>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12"/>
      <c r="BE26" s="11"/>
    </row>
    <row r="27" spans="3:57" ht="5.0999999999999996" customHeight="1" x14ac:dyDescent="0.25">
      <c r="C27" s="11"/>
      <c r="D27" s="38"/>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12"/>
      <c r="BE27" s="11"/>
    </row>
    <row r="28" spans="3:57" ht="12.75" customHeight="1" x14ac:dyDescent="0.25">
      <c r="C28" s="1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1"/>
      <c r="AX28" s="291"/>
      <c r="AY28" s="291"/>
      <c r="AZ28" s="291"/>
      <c r="BA28" s="291"/>
      <c r="BB28" s="291"/>
      <c r="BC28" s="291"/>
      <c r="BD28" s="12"/>
      <c r="BE28" s="11"/>
    </row>
    <row r="29" spans="3:57" ht="5.0999999999999996" customHeight="1" x14ac:dyDescent="0.25">
      <c r="C29" s="11"/>
      <c r="D29" s="12"/>
      <c r="E29" s="12"/>
      <c r="F29" s="13"/>
      <c r="G29" s="13"/>
      <c r="H29" s="13"/>
      <c r="I29" s="13"/>
      <c r="J29" s="13"/>
      <c r="K29" s="13"/>
      <c r="L29" s="13"/>
      <c r="M29" s="13"/>
      <c r="N29" s="13"/>
      <c r="O29" s="13"/>
      <c r="P29" s="13"/>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1"/>
    </row>
    <row r="30" spans="3:57" x14ac:dyDescent="0.25">
      <c r="C30" s="197" t="s">
        <v>11</v>
      </c>
      <c r="D30" s="198"/>
      <c r="E30" s="198"/>
      <c r="F30" s="198"/>
      <c r="G30" s="198"/>
      <c r="H30" s="198"/>
      <c r="I30" s="198"/>
      <c r="J30" s="198"/>
      <c r="K30" s="198"/>
      <c r="L30" s="198"/>
      <c r="M30" s="198"/>
      <c r="N30" s="198"/>
      <c r="O30" s="198"/>
      <c r="P30" s="198"/>
      <c r="Q30" s="198"/>
      <c r="R30" s="198"/>
      <c r="S30" s="198"/>
      <c r="T30" s="198"/>
      <c r="U30" s="198"/>
      <c r="V30" s="198"/>
      <c r="W30" s="198"/>
      <c r="X30" s="199"/>
      <c r="Y30" s="269" t="str">
        <f>IF(LEN(AV9)&gt;0,AV9," ")</f>
        <v xml:space="preserve"> </v>
      </c>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1"/>
    </row>
    <row r="31" spans="3:57" x14ac:dyDescent="0.25">
      <c r="C31" s="200"/>
      <c r="D31" s="201"/>
      <c r="E31" s="201"/>
      <c r="F31" s="201"/>
      <c r="G31" s="201"/>
      <c r="H31" s="201"/>
      <c r="I31" s="201"/>
      <c r="J31" s="201"/>
      <c r="K31" s="201"/>
      <c r="L31" s="201"/>
      <c r="M31" s="201"/>
      <c r="N31" s="201"/>
      <c r="O31" s="201"/>
      <c r="P31" s="201"/>
      <c r="Q31" s="201"/>
      <c r="R31" s="201"/>
      <c r="S31" s="201"/>
      <c r="T31" s="201"/>
      <c r="U31" s="201"/>
      <c r="V31" s="201"/>
      <c r="W31" s="201"/>
      <c r="X31" s="202"/>
      <c r="Y31" s="272"/>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4"/>
    </row>
    <row r="32" spans="3:57" ht="5.0999999999999996" customHeight="1" x14ac:dyDescent="0.25">
      <c r="C32" s="11"/>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5"/>
    </row>
    <row r="33" spans="3:80" x14ac:dyDescent="0.25">
      <c r="C33" s="197" t="s">
        <v>12</v>
      </c>
      <c r="D33" s="198"/>
      <c r="E33" s="198"/>
      <c r="F33" s="198"/>
      <c r="G33" s="198"/>
      <c r="H33" s="198"/>
      <c r="I33" s="198"/>
      <c r="J33" s="198"/>
      <c r="K33" s="198"/>
      <c r="L33" s="198"/>
      <c r="M33" s="198"/>
      <c r="N33" s="198"/>
      <c r="O33" s="198"/>
      <c r="P33" s="198"/>
      <c r="Q33" s="198"/>
      <c r="R33" s="198"/>
      <c r="S33" s="198"/>
      <c r="T33" s="198"/>
      <c r="U33" s="198"/>
      <c r="V33" s="198"/>
      <c r="W33" s="198"/>
      <c r="X33" s="199"/>
      <c r="Y33" s="269" t="str">
        <f>IF(LEN(AF11)&gt;0,AF11," ")</f>
        <v xml:space="preserve"> </v>
      </c>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1"/>
    </row>
    <row r="34" spans="3:80" x14ac:dyDescent="0.25">
      <c r="C34" s="200"/>
      <c r="D34" s="201"/>
      <c r="E34" s="201"/>
      <c r="F34" s="201"/>
      <c r="G34" s="201"/>
      <c r="H34" s="201"/>
      <c r="I34" s="201"/>
      <c r="J34" s="201"/>
      <c r="K34" s="201"/>
      <c r="L34" s="201"/>
      <c r="M34" s="201"/>
      <c r="N34" s="201"/>
      <c r="O34" s="201"/>
      <c r="P34" s="201"/>
      <c r="Q34" s="201"/>
      <c r="R34" s="201"/>
      <c r="S34" s="201"/>
      <c r="T34" s="201"/>
      <c r="U34" s="201"/>
      <c r="V34" s="201"/>
      <c r="W34" s="201"/>
      <c r="X34" s="202"/>
      <c r="Y34" s="272"/>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4"/>
    </row>
    <row r="35" spans="3:80" ht="5.0999999999999996" customHeight="1" x14ac:dyDescent="0.25">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5"/>
    </row>
    <row r="36" spans="3:80" x14ac:dyDescent="0.25">
      <c r="C36" s="197" t="s">
        <v>13</v>
      </c>
      <c r="D36" s="198"/>
      <c r="E36" s="198"/>
      <c r="F36" s="198"/>
      <c r="G36" s="198"/>
      <c r="H36" s="198"/>
      <c r="I36" s="198"/>
      <c r="J36" s="198"/>
      <c r="K36" s="198"/>
      <c r="L36" s="198"/>
      <c r="M36" s="198"/>
      <c r="N36" s="198"/>
      <c r="O36" s="198"/>
      <c r="P36" s="198"/>
      <c r="Q36" s="198"/>
      <c r="R36" s="198"/>
      <c r="S36" s="198"/>
      <c r="T36" s="198"/>
      <c r="U36" s="198"/>
      <c r="V36" s="198"/>
      <c r="W36" s="198"/>
      <c r="X36" s="199"/>
      <c r="Y36" s="275"/>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6"/>
      <c r="BC36" s="276"/>
      <c r="BD36" s="277"/>
      <c r="BI36" s="40"/>
      <c r="BJ36" s="40"/>
      <c r="BK36" s="40"/>
      <c r="BL36" s="40"/>
      <c r="BM36" s="40"/>
      <c r="BN36" s="40"/>
      <c r="BO36" s="40"/>
      <c r="BP36" s="40"/>
      <c r="BQ36" s="40"/>
      <c r="BR36" s="40"/>
      <c r="BS36" s="40"/>
      <c r="BT36" s="40"/>
      <c r="BU36" s="40"/>
      <c r="BV36" s="40"/>
      <c r="BW36" s="40"/>
      <c r="BX36" s="40"/>
      <c r="BY36" s="40"/>
      <c r="BZ36" s="40"/>
      <c r="CA36" s="40"/>
      <c r="CB36" s="40"/>
    </row>
    <row r="37" spans="3:80" x14ac:dyDescent="0.25">
      <c r="C37" s="200"/>
      <c r="D37" s="201"/>
      <c r="E37" s="201"/>
      <c r="F37" s="201"/>
      <c r="G37" s="201"/>
      <c r="H37" s="201"/>
      <c r="I37" s="201"/>
      <c r="J37" s="201"/>
      <c r="K37" s="201"/>
      <c r="L37" s="201"/>
      <c r="M37" s="201"/>
      <c r="N37" s="201"/>
      <c r="O37" s="201"/>
      <c r="P37" s="201"/>
      <c r="Q37" s="201"/>
      <c r="R37" s="201"/>
      <c r="S37" s="201"/>
      <c r="T37" s="201"/>
      <c r="U37" s="201"/>
      <c r="V37" s="201"/>
      <c r="W37" s="201"/>
      <c r="X37" s="202"/>
      <c r="Y37" s="278"/>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80"/>
      <c r="BI37" s="40"/>
      <c r="BJ37" s="40"/>
      <c r="BK37" s="40"/>
      <c r="BL37" s="40"/>
      <c r="BM37" s="40"/>
      <c r="BN37" s="40"/>
      <c r="BO37" s="40"/>
      <c r="BP37" s="40"/>
      <c r="BQ37" s="40"/>
      <c r="BR37" s="40"/>
      <c r="BS37" s="40"/>
      <c r="BT37" s="40"/>
      <c r="BU37" s="40"/>
      <c r="BV37" s="40"/>
      <c r="BW37" s="40"/>
      <c r="BX37" s="40"/>
      <c r="BY37" s="40"/>
      <c r="BZ37" s="40"/>
      <c r="CA37" s="40"/>
      <c r="CB37" s="40"/>
    </row>
    <row r="38" spans="3:80" ht="5.0999999999999996" customHeight="1" x14ac:dyDescent="0.25">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5"/>
      <c r="BI38" s="40"/>
      <c r="BJ38" s="40"/>
      <c r="BK38" s="40"/>
      <c r="BL38" s="40"/>
      <c r="BM38" s="40"/>
      <c r="BN38" s="40"/>
      <c r="BO38" s="40"/>
      <c r="BP38" s="40"/>
      <c r="BQ38" s="40"/>
      <c r="BR38" s="40"/>
      <c r="BS38" s="40"/>
      <c r="BT38" s="40"/>
      <c r="BU38" s="40"/>
      <c r="BV38" s="40"/>
      <c r="BW38" s="40"/>
      <c r="BX38" s="40"/>
      <c r="BY38" s="40"/>
      <c r="BZ38" s="40"/>
      <c r="CA38" s="40"/>
      <c r="CB38" s="40"/>
    </row>
    <row r="39" spans="3:80" ht="12.75" customHeight="1" x14ac:dyDescent="0.25">
      <c r="C39" s="197" t="str">
        <f>CONCATENATE("Ukupan broj stanovnika u mjesnoj zajednici"," ",AF11," ","Opština"," ",AV9)</f>
        <v xml:space="preserve">Ukupan broj stanovnika u mjesnoj zajednici  Opština </v>
      </c>
      <c r="D39" s="198"/>
      <c r="E39" s="198"/>
      <c r="F39" s="198"/>
      <c r="G39" s="198"/>
      <c r="H39" s="198"/>
      <c r="I39" s="198"/>
      <c r="J39" s="198"/>
      <c r="K39" s="198"/>
      <c r="L39" s="198"/>
      <c r="M39" s="198"/>
      <c r="N39" s="198"/>
      <c r="O39" s="198"/>
      <c r="P39" s="198"/>
      <c r="Q39" s="198"/>
      <c r="R39" s="198"/>
      <c r="S39" s="198"/>
      <c r="T39" s="198"/>
      <c r="U39" s="198"/>
      <c r="V39" s="198"/>
      <c r="W39" s="198"/>
      <c r="X39" s="199"/>
      <c r="Y39" s="310"/>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1"/>
      <c r="AZ39" s="311"/>
      <c r="BA39" s="311"/>
      <c r="BB39" s="311"/>
      <c r="BC39" s="311"/>
      <c r="BD39" s="312"/>
      <c r="BI39" s="40"/>
      <c r="BJ39" s="40"/>
      <c r="BK39" s="40"/>
      <c r="BL39" s="40"/>
      <c r="BM39" s="40"/>
      <c r="BN39" s="40"/>
      <c r="BO39" s="40"/>
      <c r="BP39" s="40"/>
      <c r="BQ39" s="40"/>
      <c r="BR39" s="40"/>
      <c r="BS39" s="40"/>
      <c r="BT39" s="40"/>
      <c r="BU39" s="40"/>
      <c r="BV39" s="40"/>
      <c r="BW39" s="40"/>
      <c r="BX39" s="40"/>
      <c r="BY39" s="40"/>
      <c r="BZ39" s="40"/>
      <c r="CA39" s="40"/>
      <c r="CB39" s="40"/>
    </row>
    <row r="40" spans="3:80" ht="12.75" customHeight="1" x14ac:dyDescent="0.25">
      <c r="C40" s="200"/>
      <c r="D40" s="201"/>
      <c r="E40" s="201"/>
      <c r="F40" s="201"/>
      <c r="G40" s="201"/>
      <c r="H40" s="201"/>
      <c r="I40" s="201"/>
      <c r="J40" s="201"/>
      <c r="K40" s="201"/>
      <c r="L40" s="201"/>
      <c r="M40" s="201"/>
      <c r="N40" s="201"/>
      <c r="O40" s="201"/>
      <c r="P40" s="201"/>
      <c r="Q40" s="201"/>
      <c r="R40" s="201"/>
      <c r="S40" s="201"/>
      <c r="T40" s="201"/>
      <c r="U40" s="201"/>
      <c r="V40" s="201"/>
      <c r="W40" s="201"/>
      <c r="X40" s="202"/>
      <c r="Y40" s="313"/>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4"/>
      <c r="AZ40" s="314"/>
      <c r="BA40" s="314"/>
      <c r="BB40" s="314"/>
      <c r="BC40" s="314"/>
      <c r="BD40" s="315"/>
      <c r="BI40" s="40"/>
      <c r="BJ40" s="40"/>
      <c r="BK40" s="40"/>
      <c r="BL40" s="40"/>
      <c r="BM40" s="40"/>
      <c r="BN40" s="40"/>
      <c r="BO40" s="40"/>
      <c r="BP40" s="40"/>
      <c r="BQ40" s="40"/>
      <c r="BR40" s="40"/>
      <c r="BS40" s="40"/>
      <c r="BT40" s="40"/>
      <c r="BU40" s="40"/>
      <c r="BV40" s="40"/>
      <c r="BW40" s="40"/>
      <c r="BX40" s="40"/>
      <c r="BY40" s="40"/>
      <c r="BZ40" s="40"/>
      <c r="CA40" s="40"/>
      <c r="CB40" s="40"/>
    </row>
    <row r="41" spans="3:80" ht="5.0999999999999996" customHeight="1" x14ac:dyDescent="0.25">
      <c r="C41" s="11"/>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5"/>
      <c r="BI41" s="40"/>
      <c r="BJ41" s="40"/>
      <c r="BK41" s="40"/>
      <c r="BL41" s="40"/>
      <c r="BM41" s="40"/>
      <c r="BN41" s="40"/>
      <c r="BO41" s="40"/>
      <c r="BP41" s="40"/>
      <c r="BQ41" s="40"/>
      <c r="BR41" s="40"/>
      <c r="BS41" s="40"/>
      <c r="BT41" s="40"/>
      <c r="BU41" s="40"/>
      <c r="BV41" s="40"/>
      <c r="BW41" s="40"/>
      <c r="BX41" s="40"/>
      <c r="BY41" s="40"/>
      <c r="BZ41" s="40"/>
      <c r="CA41" s="40"/>
      <c r="CB41" s="40"/>
    </row>
    <row r="42" spans="3:80" ht="12.75" customHeight="1" x14ac:dyDescent="0.25">
      <c r="C42" s="197" t="str">
        <f>CONCATENATE("Ukupan broj domaćinstava u mjesnoj zajednici"," ",AF11," ","Opština"," ",AV9)</f>
        <v xml:space="preserve">Ukupan broj domaćinstava u mjesnoj zajednici  Opština </v>
      </c>
      <c r="D42" s="198"/>
      <c r="E42" s="198"/>
      <c r="F42" s="198"/>
      <c r="G42" s="198"/>
      <c r="H42" s="198"/>
      <c r="I42" s="198"/>
      <c r="J42" s="198"/>
      <c r="K42" s="198"/>
      <c r="L42" s="198"/>
      <c r="M42" s="198"/>
      <c r="N42" s="198"/>
      <c r="O42" s="198"/>
      <c r="P42" s="198"/>
      <c r="Q42" s="198"/>
      <c r="R42" s="198"/>
      <c r="S42" s="198"/>
      <c r="T42" s="198"/>
      <c r="U42" s="198"/>
      <c r="V42" s="198"/>
      <c r="W42" s="198"/>
      <c r="X42" s="199"/>
      <c r="Y42" s="310"/>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2"/>
      <c r="BI42" s="40"/>
      <c r="BJ42" s="40"/>
      <c r="BK42" s="40"/>
      <c r="BL42" s="40"/>
      <c r="BM42" s="40"/>
      <c r="BN42" s="40"/>
      <c r="BO42" s="40"/>
      <c r="BP42" s="40"/>
      <c r="BQ42" s="40"/>
      <c r="BR42" s="40"/>
      <c r="BS42" s="40"/>
      <c r="BT42" s="40"/>
      <c r="BU42" s="40"/>
      <c r="BV42" s="40"/>
      <c r="BW42" s="40"/>
      <c r="BX42" s="40"/>
      <c r="BY42" s="40"/>
      <c r="BZ42" s="40"/>
      <c r="CA42" s="40"/>
      <c r="CB42" s="40"/>
    </row>
    <row r="43" spans="3:80" ht="12.75" customHeight="1" x14ac:dyDescent="0.25">
      <c r="C43" s="200"/>
      <c r="D43" s="201"/>
      <c r="E43" s="201"/>
      <c r="F43" s="201"/>
      <c r="G43" s="201"/>
      <c r="H43" s="201"/>
      <c r="I43" s="201"/>
      <c r="J43" s="201"/>
      <c r="K43" s="201"/>
      <c r="L43" s="201"/>
      <c r="M43" s="201"/>
      <c r="N43" s="201"/>
      <c r="O43" s="201"/>
      <c r="P43" s="201"/>
      <c r="Q43" s="201"/>
      <c r="R43" s="201"/>
      <c r="S43" s="201"/>
      <c r="T43" s="201"/>
      <c r="U43" s="201"/>
      <c r="V43" s="201"/>
      <c r="W43" s="201"/>
      <c r="X43" s="202"/>
      <c r="Y43" s="313"/>
      <c r="Z43" s="314"/>
      <c r="AA43" s="314"/>
      <c r="AB43" s="314"/>
      <c r="AC43" s="314"/>
      <c r="AD43" s="314"/>
      <c r="AE43" s="314"/>
      <c r="AF43" s="314"/>
      <c r="AG43" s="314"/>
      <c r="AH43" s="314"/>
      <c r="AI43" s="314"/>
      <c r="AJ43" s="314"/>
      <c r="AK43" s="314"/>
      <c r="AL43" s="314"/>
      <c r="AM43" s="314"/>
      <c r="AN43" s="314"/>
      <c r="AO43" s="314"/>
      <c r="AP43" s="314"/>
      <c r="AQ43" s="314"/>
      <c r="AR43" s="314"/>
      <c r="AS43" s="314"/>
      <c r="AT43" s="314"/>
      <c r="AU43" s="314"/>
      <c r="AV43" s="314"/>
      <c r="AW43" s="314"/>
      <c r="AX43" s="314"/>
      <c r="AY43" s="314"/>
      <c r="AZ43" s="314"/>
      <c r="BA43" s="314"/>
      <c r="BB43" s="314"/>
      <c r="BC43" s="314"/>
      <c r="BD43" s="315"/>
      <c r="BI43" s="40"/>
      <c r="BJ43" s="40"/>
      <c r="BK43" s="40"/>
      <c r="BL43" s="40"/>
      <c r="BM43" s="40"/>
      <c r="BN43" s="40"/>
      <c r="BO43" s="40"/>
      <c r="BP43" s="40"/>
      <c r="BQ43" s="40"/>
      <c r="BR43" s="40"/>
      <c r="BS43" s="40"/>
      <c r="BT43" s="40"/>
      <c r="BU43" s="40"/>
      <c r="BV43" s="40"/>
      <c r="BW43" s="40"/>
      <c r="BX43" s="40"/>
      <c r="BY43" s="40"/>
      <c r="BZ43" s="40"/>
      <c r="CA43" s="40"/>
      <c r="CB43" s="40"/>
    </row>
    <row r="44" spans="3:80" ht="5.0999999999999996" customHeight="1" x14ac:dyDescent="0.25">
      <c r="C44" s="11"/>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5"/>
      <c r="BI44" s="40"/>
      <c r="BJ44" s="40"/>
      <c r="BK44" s="40"/>
      <c r="BL44" s="40"/>
      <c r="BM44" s="40"/>
      <c r="BN44" s="40"/>
      <c r="BO44" s="40"/>
      <c r="BP44" s="40"/>
      <c r="BQ44" s="40"/>
      <c r="BR44" s="40"/>
      <c r="BS44" s="40"/>
      <c r="BT44" s="40"/>
      <c r="BU44" s="40"/>
      <c r="BV44" s="40"/>
      <c r="BW44" s="40"/>
      <c r="BX44" s="40"/>
      <c r="BY44" s="40"/>
      <c r="BZ44" s="40"/>
      <c r="CA44" s="40"/>
      <c r="CB44" s="40"/>
    </row>
    <row r="45" spans="3:80" ht="12.4" customHeight="1" x14ac:dyDescent="0.25">
      <c r="C45" s="219" t="s">
        <v>15</v>
      </c>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316" t="str">
        <f>IF(COUNTA(Y39,Y42)=2,Y39/Y42," ")</f>
        <v xml:space="preserve"> </v>
      </c>
      <c r="AR45" s="316"/>
      <c r="AS45" s="316"/>
      <c r="AT45" s="316"/>
      <c r="AU45" s="316"/>
      <c r="AV45" s="316"/>
      <c r="AW45" s="316"/>
      <c r="AX45" s="316"/>
      <c r="AY45" s="316"/>
      <c r="AZ45" s="316"/>
      <c r="BA45" s="316"/>
      <c r="BB45" s="316"/>
      <c r="BC45" s="316"/>
      <c r="BD45" s="317"/>
      <c r="BI45" s="40"/>
      <c r="BJ45" s="40"/>
      <c r="BK45" s="40"/>
      <c r="BL45" s="40"/>
      <c r="BM45" s="40"/>
      <c r="BN45" s="40"/>
      <c r="BO45" s="40"/>
      <c r="BP45" s="40"/>
      <c r="BQ45" s="40"/>
      <c r="BR45" s="40"/>
      <c r="BS45" s="40"/>
      <c r="BT45" s="40"/>
      <c r="BU45" s="40"/>
      <c r="BV45" s="40"/>
      <c r="BW45" s="40"/>
      <c r="BX45" s="40"/>
      <c r="BY45" s="40"/>
      <c r="BZ45" s="40"/>
      <c r="CA45" s="40"/>
      <c r="CB45" s="40"/>
    </row>
    <row r="46" spans="3:80" ht="12.4" customHeight="1" x14ac:dyDescent="0.25">
      <c r="C46" s="222"/>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318"/>
      <c r="AR46" s="318"/>
      <c r="AS46" s="318"/>
      <c r="AT46" s="318"/>
      <c r="AU46" s="318"/>
      <c r="AV46" s="318"/>
      <c r="AW46" s="318"/>
      <c r="AX46" s="318"/>
      <c r="AY46" s="318"/>
      <c r="AZ46" s="318"/>
      <c r="BA46" s="318"/>
      <c r="BB46" s="318"/>
      <c r="BC46" s="318"/>
      <c r="BD46" s="319"/>
      <c r="BI46" s="40"/>
      <c r="BJ46" s="40"/>
      <c r="BK46" s="40"/>
      <c r="BL46" s="40"/>
      <c r="BM46" s="40"/>
      <c r="BN46" s="40"/>
      <c r="BO46" s="40"/>
      <c r="BP46" s="40"/>
      <c r="BQ46" s="40"/>
      <c r="BR46" s="40"/>
      <c r="BS46" s="40"/>
      <c r="BT46" s="40"/>
      <c r="BU46" s="40"/>
      <c r="BV46" s="40"/>
      <c r="BW46" s="40"/>
      <c r="BX46" s="40"/>
      <c r="BY46" s="40"/>
      <c r="BZ46" s="40"/>
      <c r="CA46" s="40"/>
      <c r="CB46" s="40"/>
    </row>
    <row r="47" spans="3:80" ht="5.0999999999999996" customHeight="1" x14ac:dyDescent="0.25">
      <c r="C47" s="11"/>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5"/>
      <c r="BI47" s="40"/>
      <c r="BJ47" s="40"/>
      <c r="BK47" s="40"/>
      <c r="BL47" s="40"/>
      <c r="BM47" s="40"/>
      <c r="BN47" s="40"/>
      <c r="BO47" s="40"/>
      <c r="BP47" s="40"/>
      <c r="BQ47" s="40"/>
      <c r="BR47" s="40"/>
      <c r="BS47" s="40"/>
      <c r="BT47" s="40"/>
      <c r="BU47" s="40"/>
      <c r="BV47" s="40"/>
      <c r="BW47" s="40"/>
      <c r="BX47" s="40"/>
      <c r="BY47" s="40"/>
      <c r="BZ47" s="40"/>
      <c r="CA47" s="40"/>
      <c r="CB47" s="40"/>
    </row>
    <row r="48" spans="3:80" ht="12.4" customHeight="1" x14ac:dyDescent="0.25">
      <c r="C48" s="11"/>
      <c r="D48" s="194" t="str">
        <f>IF(Podesavanja!I31=2,"Navesti izvore podataka (npr.1. popisna lista mjesne zajednice 2. birački spisak 3. statistkika Monstata 4. sl."," ")</f>
        <v xml:space="preserve"> </v>
      </c>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4"/>
      <c r="AL48" s="194"/>
      <c r="AM48" s="194"/>
      <c r="AN48" s="194"/>
      <c r="AO48" s="194"/>
      <c r="AP48" s="194"/>
      <c r="AQ48" s="194"/>
      <c r="AR48" s="194"/>
      <c r="AS48" s="194"/>
      <c r="AT48" s="194"/>
      <c r="AU48" s="194"/>
      <c r="AV48" s="194"/>
      <c r="AW48" s="194"/>
      <c r="AX48" s="194"/>
      <c r="AY48" s="194"/>
      <c r="AZ48" s="194"/>
      <c r="BA48" s="194"/>
      <c r="BB48" s="194"/>
      <c r="BC48" s="194"/>
      <c r="BD48" s="15"/>
      <c r="BI48" s="40"/>
      <c r="BJ48" s="40"/>
      <c r="BK48" s="40"/>
      <c r="BL48" s="40"/>
      <c r="BM48" s="40"/>
      <c r="BN48" s="40"/>
      <c r="BO48" s="40"/>
      <c r="BP48" s="40"/>
      <c r="BQ48" s="40"/>
      <c r="BR48" s="40"/>
      <c r="BS48" s="40"/>
      <c r="BT48" s="40"/>
      <c r="BU48" s="40"/>
      <c r="BV48" s="40"/>
      <c r="BW48" s="40"/>
      <c r="BX48" s="40"/>
      <c r="BY48" s="40"/>
      <c r="BZ48" s="40"/>
      <c r="CA48" s="40"/>
      <c r="CB48" s="40"/>
    </row>
    <row r="49" spans="3:80" ht="12.75" customHeight="1" x14ac:dyDescent="0.25">
      <c r="C49" s="11"/>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15"/>
      <c r="BI49" s="40"/>
      <c r="BJ49" s="40"/>
      <c r="BK49" s="40"/>
      <c r="BL49" s="40"/>
      <c r="BM49" s="40"/>
      <c r="BN49" s="40"/>
      <c r="BO49" s="40"/>
      <c r="BP49" s="40"/>
      <c r="BQ49" s="40"/>
      <c r="BR49" s="40"/>
      <c r="BS49" s="40"/>
      <c r="BT49" s="40"/>
      <c r="BU49" s="40"/>
      <c r="BV49" s="40"/>
      <c r="BW49" s="40"/>
      <c r="BX49" s="40"/>
      <c r="BY49" s="40"/>
      <c r="BZ49" s="40"/>
      <c r="CA49" s="40"/>
      <c r="CB49" s="40"/>
    </row>
    <row r="50" spans="3:80" ht="5.0999999999999996" customHeight="1" x14ac:dyDescent="0.25">
      <c r="C50" s="11"/>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5"/>
      <c r="BI50" s="40"/>
      <c r="BJ50" s="40"/>
      <c r="BK50" s="40"/>
      <c r="BL50" s="40"/>
      <c r="BM50" s="40"/>
      <c r="BN50" s="40"/>
      <c r="BO50" s="40"/>
      <c r="BP50" s="40"/>
      <c r="BQ50" s="40"/>
      <c r="BR50" s="40"/>
      <c r="BS50" s="40"/>
      <c r="BT50" s="40"/>
      <c r="BU50" s="40"/>
      <c r="BV50" s="40"/>
      <c r="BW50" s="40"/>
      <c r="BX50" s="40"/>
      <c r="BY50" s="40"/>
      <c r="BZ50" s="40"/>
      <c r="CA50" s="40"/>
      <c r="CB50" s="40"/>
    </row>
    <row r="51" spans="3:80" ht="12.75" customHeight="1" x14ac:dyDescent="0.25">
      <c r="C51" s="295" t="s">
        <v>14</v>
      </c>
      <c r="D51" s="285"/>
      <c r="E51" s="285"/>
      <c r="F51" s="285"/>
      <c r="G51" s="285"/>
      <c r="H51" s="285"/>
      <c r="I51" s="285"/>
      <c r="J51" s="285"/>
      <c r="K51" s="285"/>
      <c r="L51" s="285"/>
      <c r="M51" s="285"/>
      <c r="N51" s="285"/>
      <c r="O51" s="285"/>
      <c r="P51" s="285"/>
      <c r="Q51" s="285"/>
      <c r="R51" s="296"/>
      <c r="S51" s="301" t="s">
        <v>17</v>
      </c>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2"/>
    </row>
    <row r="52" spans="3:80" ht="5.0999999999999996" customHeight="1" x14ac:dyDescent="0.25">
      <c r="C52" s="297"/>
      <c r="D52" s="298"/>
      <c r="E52" s="298"/>
      <c r="F52" s="298"/>
      <c r="G52" s="298"/>
      <c r="H52" s="298"/>
      <c r="I52" s="298"/>
      <c r="J52" s="298"/>
      <c r="K52" s="298"/>
      <c r="L52" s="298"/>
      <c r="M52" s="298"/>
      <c r="N52" s="298"/>
      <c r="O52" s="298"/>
      <c r="P52" s="298"/>
      <c r="Q52" s="298"/>
      <c r="R52" s="299"/>
      <c r="S52" s="19"/>
      <c r="T52" s="19"/>
      <c r="U52" s="19"/>
      <c r="V52" s="19"/>
      <c r="W52" s="19"/>
      <c r="X52" s="19"/>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81"/>
      <c r="BD52" s="74"/>
    </row>
    <row r="53" spans="3:80" x14ac:dyDescent="0.25">
      <c r="C53" s="297"/>
      <c r="D53" s="298"/>
      <c r="E53" s="298"/>
      <c r="F53" s="298"/>
      <c r="G53" s="298"/>
      <c r="H53" s="298"/>
      <c r="I53" s="298"/>
      <c r="J53" s="298"/>
      <c r="K53" s="298"/>
      <c r="L53" s="298"/>
      <c r="M53" s="298"/>
      <c r="N53" s="298"/>
      <c r="O53" s="298"/>
      <c r="P53" s="298"/>
      <c r="Q53" s="298"/>
      <c r="R53" s="299"/>
      <c r="S53" s="304"/>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6"/>
      <c r="BD53" s="74"/>
    </row>
    <row r="54" spans="3:80" x14ac:dyDescent="0.25">
      <c r="C54" s="297"/>
      <c r="D54" s="298"/>
      <c r="E54" s="298"/>
      <c r="F54" s="298"/>
      <c r="G54" s="298"/>
      <c r="H54" s="298"/>
      <c r="I54" s="298"/>
      <c r="J54" s="298"/>
      <c r="K54" s="298"/>
      <c r="L54" s="298"/>
      <c r="M54" s="298"/>
      <c r="N54" s="298"/>
      <c r="O54" s="298"/>
      <c r="P54" s="298"/>
      <c r="Q54" s="298"/>
      <c r="R54" s="299"/>
      <c r="S54" s="304"/>
      <c r="T54" s="305"/>
      <c r="U54" s="305"/>
      <c r="V54" s="305"/>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6"/>
      <c r="BD54" s="74"/>
    </row>
    <row r="55" spans="3:80" x14ac:dyDescent="0.25">
      <c r="C55" s="297"/>
      <c r="D55" s="298"/>
      <c r="E55" s="298"/>
      <c r="F55" s="298"/>
      <c r="G55" s="298"/>
      <c r="H55" s="298"/>
      <c r="I55" s="298"/>
      <c r="J55" s="298"/>
      <c r="K55" s="298"/>
      <c r="L55" s="298"/>
      <c r="M55" s="298"/>
      <c r="N55" s="298"/>
      <c r="O55" s="298"/>
      <c r="P55" s="298"/>
      <c r="Q55" s="298"/>
      <c r="R55" s="299"/>
      <c r="S55" s="304"/>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6"/>
      <c r="BD55" s="74"/>
    </row>
    <row r="56" spans="3:80" x14ac:dyDescent="0.25">
      <c r="C56" s="297"/>
      <c r="D56" s="298"/>
      <c r="E56" s="298"/>
      <c r="F56" s="298"/>
      <c r="G56" s="298"/>
      <c r="H56" s="298"/>
      <c r="I56" s="298"/>
      <c r="J56" s="298"/>
      <c r="K56" s="298"/>
      <c r="L56" s="298"/>
      <c r="M56" s="298"/>
      <c r="N56" s="298"/>
      <c r="O56" s="298"/>
      <c r="P56" s="298"/>
      <c r="Q56" s="298"/>
      <c r="R56" s="299"/>
      <c r="S56" s="304"/>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6"/>
      <c r="BD56" s="74"/>
    </row>
    <row r="57" spans="3:80" ht="12.75" customHeight="1" x14ac:dyDescent="0.25">
      <c r="C57" s="297"/>
      <c r="D57" s="298"/>
      <c r="E57" s="298"/>
      <c r="F57" s="298"/>
      <c r="G57" s="298"/>
      <c r="H57" s="298"/>
      <c r="I57" s="298"/>
      <c r="J57" s="298"/>
      <c r="K57" s="298"/>
      <c r="L57" s="298"/>
      <c r="M57" s="298"/>
      <c r="N57" s="298"/>
      <c r="O57" s="298"/>
      <c r="P57" s="298"/>
      <c r="Q57" s="298"/>
      <c r="R57" s="299"/>
      <c r="S57" s="304"/>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6"/>
      <c r="BD57" s="74"/>
    </row>
    <row r="58" spans="3:80" x14ac:dyDescent="0.25">
      <c r="C58" s="297"/>
      <c r="D58" s="298"/>
      <c r="E58" s="298"/>
      <c r="F58" s="298"/>
      <c r="G58" s="298"/>
      <c r="H58" s="298"/>
      <c r="I58" s="298"/>
      <c r="J58" s="298"/>
      <c r="K58" s="298"/>
      <c r="L58" s="298"/>
      <c r="M58" s="298"/>
      <c r="N58" s="298"/>
      <c r="O58" s="298"/>
      <c r="P58" s="298"/>
      <c r="Q58" s="298"/>
      <c r="R58" s="299"/>
      <c r="S58" s="304"/>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6"/>
      <c r="BD58" s="74"/>
    </row>
    <row r="59" spans="3:80" x14ac:dyDescent="0.25">
      <c r="C59" s="297"/>
      <c r="D59" s="298"/>
      <c r="E59" s="298"/>
      <c r="F59" s="298"/>
      <c r="G59" s="298"/>
      <c r="H59" s="298"/>
      <c r="I59" s="298"/>
      <c r="J59" s="298"/>
      <c r="K59" s="298"/>
      <c r="L59" s="298"/>
      <c r="M59" s="298"/>
      <c r="N59" s="298"/>
      <c r="O59" s="298"/>
      <c r="P59" s="298"/>
      <c r="Q59" s="298"/>
      <c r="R59" s="299"/>
      <c r="S59" s="304"/>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6"/>
      <c r="BD59" s="74"/>
    </row>
    <row r="60" spans="3:80" x14ac:dyDescent="0.25">
      <c r="C60" s="297"/>
      <c r="D60" s="298"/>
      <c r="E60" s="298"/>
      <c r="F60" s="298"/>
      <c r="G60" s="298"/>
      <c r="H60" s="298"/>
      <c r="I60" s="298"/>
      <c r="J60" s="298"/>
      <c r="K60" s="298"/>
      <c r="L60" s="298"/>
      <c r="M60" s="298"/>
      <c r="N60" s="298"/>
      <c r="O60" s="298"/>
      <c r="P60" s="298"/>
      <c r="Q60" s="298"/>
      <c r="R60" s="299"/>
      <c r="S60" s="304"/>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6"/>
      <c r="BD60" s="74"/>
    </row>
    <row r="61" spans="3:80" x14ac:dyDescent="0.25">
      <c r="C61" s="297"/>
      <c r="D61" s="298"/>
      <c r="E61" s="298"/>
      <c r="F61" s="298"/>
      <c r="G61" s="298"/>
      <c r="H61" s="298"/>
      <c r="I61" s="298"/>
      <c r="J61" s="298"/>
      <c r="K61" s="298"/>
      <c r="L61" s="298"/>
      <c r="M61" s="298"/>
      <c r="N61" s="298"/>
      <c r="O61" s="298"/>
      <c r="P61" s="298"/>
      <c r="Q61" s="298"/>
      <c r="R61" s="299"/>
      <c r="S61" s="304"/>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6"/>
      <c r="BD61" s="74"/>
    </row>
    <row r="62" spans="3:80" x14ac:dyDescent="0.25">
      <c r="C62" s="297"/>
      <c r="D62" s="298"/>
      <c r="E62" s="298"/>
      <c r="F62" s="298"/>
      <c r="G62" s="298"/>
      <c r="H62" s="298"/>
      <c r="I62" s="298"/>
      <c r="J62" s="298"/>
      <c r="K62" s="298"/>
      <c r="L62" s="298"/>
      <c r="M62" s="298"/>
      <c r="N62" s="298"/>
      <c r="O62" s="298"/>
      <c r="P62" s="298"/>
      <c r="Q62" s="298"/>
      <c r="R62" s="299"/>
      <c r="S62" s="304"/>
      <c r="T62" s="305"/>
      <c r="U62" s="305"/>
      <c r="V62" s="305"/>
      <c r="W62" s="305"/>
      <c r="X62" s="305"/>
      <c r="Y62" s="305"/>
      <c r="Z62" s="305"/>
      <c r="AA62" s="305"/>
      <c r="AB62" s="305"/>
      <c r="AC62" s="305"/>
      <c r="AD62" s="305"/>
      <c r="AE62" s="305"/>
      <c r="AF62" s="305"/>
      <c r="AG62" s="305"/>
      <c r="AH62" s="305"/>
      <c r="AI62" s="305"/>
      <c r="AJ62" s="305"/>
      <c r="AK62" s="305"/>
      <c r="AL62" s="305"/>
      <c r="AM62" s="305"/>
      <c r="AN62" s="305"/>
      <c r="AO62" s="305"/>
      <c r="AP62" s="305"/>
      <c r="AQ62" s="305"/>
      <c r="AR62" s="305"/>
      <c r="AS62" s="305"/>
      <c r="AT62" s="305"/>
      <c r="AU62" s="305"/>
      <c r="AV62" s="305"/>
      <c r="AW62" s="305"/>
      <c r="AX62" s="305"/>
      <c r="AY62" s="305"/>
      <c r="AZ62" s="305"/>
      <c r="BA62" s="305"/>
      <c r="BB62" s="305"/>
      <c r="BC62" s="306"/>
      <c r="BD62" s="74"/>
    </row>
    <row r="63" spans="3:80" x14ac:dyDescent="0.25">
      <c r="C63" s="297"/>
      <c r="D63" s="298"/>
      <c r="E63" s="298"/>
      <c r="F63" s="298"/>
      <c r="G63" s="298"/>
      <c r="H63" s="298"/>
      <c r="I63" s="298"/>
      <c r="J63" s="298"/>
      <c r="K63" s="298"/>
      <c r="L63" s="298"/>
      <c r="M63" s="298"/>
      <c r="N63" s="298"/>
      <c r="O63" s="298"/>
      <c r="P63" s="298"/>
      <c r="Q63" s="298"/>
      <c r="R63" s="299"/>
      <c r="S63" s="307"/>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8"/>
      <c r="AY63" s="308"/>
      <c r="AZ63" s="308"/>
      <c r="BA63" s="308"/>
      <c r="BB63" s="308"/>
      <c r="BC63" s="309"/>
      <c r="BD63" s="74"/>
    </row>
    <row r="64" spans="3:80" ht="12.75" customHeight="1" x14ac:dyDescent="0.25">
      <c r="C64" s="297"/>
      <c r="D64" s="298"/>
      <c r="E64" s="298"/>
      <c r="F64" s="298"/>
      <c r="G64" s="298"/>
      <c r="H64" s="298"/>
      <c r="I64" s="298"/>
      <c r="J64" s="298"/>
      <c r="K64" s="298"/>
      <c r="L64" s="298"/>
      <c r="M64" s="298"/>
      <c r="N64" s="298"/>
      <c r="O64" s="298"/>
      <c r="P64" s="298"/>
      <c r="Q64" s="298"/>
      <c r="R64" s="298"/>
      <c r="S64" s="218" t="s">
        <v>18</v>
      </c>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8"/>
      <c r="AV64" s="218"/>
      <c r="AW64" s="218"/>
      <c r="AX64" s="218"/>
      <c r="AY64" s="218"/>
      <c r="AZ64" s="218"/>
      <c r="BA64" s="218"/>
      <c r="BB64" s="218"/>
      <c r="BC64" s="218"/>
      <c r="BD64" s="303"/>
    </row>
    <row r="65" spans="2:56" ht="5.0999999999999996" customHeight="1" x14ac:dyDescent="0.25">
      <c r="C65" s="297"/>
      <c r="D65" s="298"/>
      <c r="E65" s="298"/>
      <c r="F65" s="298"/>
      <c r="G65" s="298"/>
      <c r="H65" s="298"/>
      <c r="I65" s="298"/>
      <c r="J65" s="298"/>
      <c r="K65" s="298"/>
      <c r="L65" s="298"/>
      <c r="M65" s="298"/>
      <c r="N65" s="298"/>
      <c r="O65" s="298"/>
      <c r="P65" s="298"/>
      <c r="Q65" s="298"/>
      <c r="R65" s="299"/>
      <c r="S65" s="78"/>
      <c r="T65" s="79"/>
      <c r="U65" s="79"/>
      <c r="V65" s="79"/>
      <c r="W65" s="79"/>
      <c r="X65" s="79"/>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170"/>
    </row>
    <row r="66" spans="2:56" x14ac:dyDescent="0.25">
      <c r="C66" s="297"/>
      <c r="D66" s="298"/>
      <c r="E66" s="298"/>
      <c r="F66" s="298"/>
      <c r="G66" s="298"/>
      <c r="H66" s="298"/>
      <c r="I66" s="298"/>
      <c r="J66" s="298"/>
      <c r="K66" s="298"/>
      <c r="L66" s="298"/>
      <c r="M66" s="298"/>
      <c r="N66" s="298"/>
      <c r="O66" s="298"/>
      <c r="P66" s="298"/>
      <c r="Q66" s="298"/>
      <c r="R66" s="299"/>
      <c r="S66" s="304"/>
      <c r="T66" s="305"/>
      <c r="U66" s="305"/>
      <c r="V66" s="305"/>
      <c r="W66" s="305"/>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170"/>
    </row>
    <row r="67" spans="2:56" x14ac:dyDescent="0.25">
      <c r="C67" s="297"/>
      <c r="D67" s="298"/>
      <c r="E67" s="298"/>
      <c r="F67" s="298"/>
      <c r="G67" s="298"/>
      <c r="H67" s="298"/>
      <c r="I67" s="298"/>
      <c r="J67" s="298"/>
      <c r="K67" s="298"/>
      <c r="L67" s="298"/>
      <c r="M67" s="298"/>
      <c r="N67" s="298"/>
      <c r="O67" s="298"/>
      <c r="P67" s="298"/>
      <c r="Q67" s="298"/>
      <c r="R67" s="299"/>
      <c r="S67" s="304"/>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5"/>
      <c r="AQ67" s="305"/>
      <c r="AR67" s="305"/>
      <c r="AS67" s="305"/>
      <c r="AT67" s="305"/>
      <c r="AU67" s="305"/>
      <c r="AV67" s="305"/>
      <c r="AW67" s="305"/>
      <c r="AX67" s="305"/>
      <c r="AY67" s="305"/>
      <c r="AZ67" s="305"/>
      <c r="BA67" s="305"/>
      <c r="BB67" s="305"/>
      <c r="BC67" s="305"/>
      <c r="BD67" s="170"/>
    </row>
    <row r="68" spans="2:56" x14ac:dyDescent="0.25">
      <c r="C68" s="297"/>
      <c r="D68" s="298"/>
      <c r="E68" s="298"/>
      <c r="F68" s="298"/>
      <c r="G68" s="298"/>
      <c r="H68" s="298"/>
      <c r="I68" s="298"/>
      <c r="J68" s="298"/>
      <c r="K68" s="298"/>
      <c r="L68" s="298"/>
      <c r="M68" s="298"/>
      <c r="N68" s="298"/>
      <c r="O68" s="298"/>
      <c r="P68" s="298"/>
      <c r="Q68" s="298"/>
      <c r="R68" s="299"/>
      <c r="S68" s="304"/>
      <c r="T68" s="305"/>
      <c r="U68" s="305"/>
      <c r="V68" s="305"/>
      <c r="W68" s="305"/>
      <c r="X68" s="305"/>
      <c r="Y68" s="305"/>
      <c r="Z68" s="305"/>
      <c r="AA68" s="305"/>
      <c r="AB68" s="305"/>
      <c r="AC68" s="305"/>
      <c r="AD68" s="305"/>
      <c r="AE68" s="305"/>
      <c r="AF68" s="305"/>
      <c r="AG68" s="305"/>
      <c r="AH68" s="305"/>
      <c r="AI68" s="305"/>
      <c r="AJ68" s="305"/>
      <c r="AK68" s="305"/>
      <c r="AL68" s="305"/>
      <c r="AM68" s="305"/>
      <c r="AN68" s="305"/>
      <c r="AO68" s="305"/>
      <c r="AP68" s="305"/>
      <c r="AQ68" s="305"/>
      <c r="AR68" s="305"/>
      <c r="AS68" s="305"/>
      <c r="AT68" s="305"/>
      <c r="AU68" s="305"/>
      <c r="AV68" s="305"/>
      <c r="AW68" s="305"/>
      <c r="AX68" s="305"/>
      <c r="AY68" s="305"/>
      <c r="AZ68" s="305"/>
      <c r="BA68" s="305"/>
      <c r="BB68" s="305"/>
      <c r="BC68" s="305"/>
      <c r="BD68" s="170"/>
    </row>
    <row r="69" spans="2:56" x14ac:dyDescent="0.25">
      <c r="C69" s="297"/>
      <c r="D69" s="298"/>
      <c r="E69" s="298"/>
      <c r="F69" s="298"/>
      <c r="G69" s="298"/>
      <c r="H69" s="298"/>
      <c r="I69" s="298"/>
      <c r="J69" s="298"/>
      <c r="K69" s="298"/>
      <c r="L69" s="298"/>
      <c r="M69" s="298"/>
      <c r="N69" s="298"/>
      <c r="O69" s="298"/>
      <c r="P69" s="298"/>
      <c r="Q69" s="298"/>
      <c r="R69" s="299"/>
      <c r="S69" s="304"/>
      <c r="T69" s="305"/>
      <c r="U69" s="305"/>
      <c r="V69" s="305"/>
      <c r="W69" s="305"/>
      <c r="X69" s="305"/>
      <c r="Y69" s="305"/>
      <c r="Z69" s="305"/>
      <c r="AA69" s="305"/>
      <c r="AB69" s="305"/>
      <c r="AC69" s="305"/>
      <c r="AD69" s="305"/>
      <c r="AE69" s="305"/>
      <c r="AF69" s="305"/>
      <c r="AG69" s="305"/>
      <c r="AH69" s="305"/>
      <c r="AI69" s="305"/>
      <c r="AJ69" s="305"/>
      <c r="AK69" s="305"/>
      <c r="AL69" s="305"/>
      <c r="AM69" s="305"/>
      <c r="AN69" s="305"/>
      <c r="AO69" s="305"/>
      <c r="AP69" s="305"/>
      <c r="AQ69" s="305"/>
      <c r="AR69" s="305"/>
      <c r="AS69" s="305"/>
      <c r="AT69" s="305"/>
      <c r="AU69" s="305"/>
      <c r="AV69" s="305"/>
      <c r="AW69" s="305"/>
      <c r="AX69" s="305"/>
      <c r="AY69" s="305"/>
      <c r="AZ69" s="305"/>
      <c r="BA69" s="305"/>
      <c r="BB69" s="305"/>
      <c r="BC69" s="306"/>
      <c r="BD69" s="74"/>
    </row>
    <row r="70" spans="2:56" x14ac:dyDescent="0.25">
      <c r="C70" s="297"/>
      <c r="D70" s="298"/>
      <c r="E70" s="298"/>
      <c r="F70" s="298"/>
      <c r="G70" s="298"/>
      <c r="H70" s="298"/>
      <c r="I70" s="298"/>
      <c r="J70" s="298"/>
      <c r="K70" s="298"/>
      <c r="L70" s="298"/>
      <c r="M70" s="298"/>
      <c r="N70" s="298"/>
      <c r="O70" s="298"/>
      <c r="P70" s="298"/>
      <c r="Q70" s="298"/>
      <c r="R70" s="299"/>
      <c r="S70" s="307"/>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308"/>
      <c r="AR70" s="308"/>
      <c r="AS70" s="308"/>
      <c r="AT70" s="308"/>
      <c r="AU70" s="308"/>
      <c r="AV70" s="308"/>
      <c r="AW70" s="308"/>
      <c r="AX70" s="308"/>
      <c r="AY70" s="308"/>
      <c r="AZ70" s="308"/>
      <c r="BA70" s="308"/>
      <c r="BB70" s="308"/>
      <c r="BC70" s="309"/>
      <c r="BD70" s="74"/>
    </row>
    <row r="71" spans="2:56" ht="5.0999999999999996" customHeight="1" x14ac:dyDescent="0.25">
      <c r="C71" s="300"/>
      <c r="D71" s="288"/>
      <c r="E71" s="288"/>
      <c r="F71" s="288"/>
      <c r="G71" s="288"/>
      <c r="H71" s="288"/>
      <c r="I71" s="288"/>
      <c r="J71" s="288"/>
      <c r="K71" s="288"/>
      <c r="L71" s="288"/>
      <c r="M71" s="288"/>
      <c r="N71" s="288"/>
      <c r="O71" s="288"/>
      <c r="P71" s="288"/>
      <c r="Q71" s="288"/>
      <c r="R71" s="288"/>
      <c r="S71" s="23"/>
      <c r="T71" s="23"/>
      <c r="U71" s="23"/>
      <c r="V71" s="23"/>
      <c r="W71" s="23"/>
      <c r="X71" s="23"/>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6"/>
    </row>
    <row r="72" spans="2:56" ht="5.0999999999999996" customHeight="1" x14ac:dyDescent="0.25">
      <c r="C72" s="11"/>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5"/>
    </row>
    <row r="73" spans="2:56" ht="12.75" customHeight="1" x14ac:dyDescent="0.25">
      <c r="C73" s="197" t="s">
        <v>94</v>
      </c>
      <c r="D73" s="198"/>
      <c r="E73" s="198"/>
      <c r="F73" s="198"/>
      <c r="G73" s="198"/>
      <c r="H73" s="198"/>
      <c r="I73" s="198"/>
      <c r="J73" s="198"/>
      <c r="K73" s="198"/>
      <c r="L73" s="198"/>
      <c r="M73" s="198"/>
      <c r="N73" s="198"/>
      <c r="O73" s="198"/>
      <c r="P73" s="198"/>
      <c r="Q73" s="198"/>
      <c r="R73" s="198"/>
      <c r="S73" s="198"/>
      <c r="T73" s="198"/>
      <c r="U73" s="198"/>
      <c r="V73" s="198"/>
      <c r="W73" s="198"/>
      <c r="X73" s="199"/>
      <c r="Y73" s="203"/>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5"/>
    </row>
    <row r="74" spans="2:56" ht="12.75" customHeight="1" thickBot="1" x14ac:dyDescent="0.3">
      <c r="C74" s="321"/>
      <c r="D74" s="322"/>
      <c r="E74" s="322"/>
      <c r="F74" s="322"/>
      <c r="G74" s="322"/>
      <c r="H74" s="322"/>
      <c r="I74" s="322"/>
      <c r="J74" s="322"/>
      <c r="K74" s="322"/>
      <c r="L74" s="322"/>
      <c r="M74" s="322"/>
      <c r="N74" s="322"/>
      <c r="O74" s="322"/>
      <c r="P74" s="322"/>
      <c r="Q74" s="322"/>
      <c r="R74" s="322"/>
      <c r="S74" s="322"/>
      <c r="T74" s="322"/>
      <c r="U74" s="322"/>
      <c r="V74" s="322"/>
      <c r="W74" s="322"/>
      <c r="X74" s="323"/>
      <c r="Y74" s="324"/>
      <c r="Z74" s="325"/>
      <c r="AA74" s="325"/>
      <c r="AB74" s="325"/>
      <c r="AC74" s="325"/>
      <c r="AD74" s="325"/>
      <c r="AE74" s="325"/>
      <c r="AF74" s="325"/>
      <c r="AG74" s="325"/>
      <c r="AH74" s="325"/>
      <c r="AI74" s="325"/>
      <c r="AJ74" s="325"/>
      <c r="AK74" s="325"/>
      <c r="AL74" s="325"/>
      <c r="AM74" s="325"/>
      <c r="AN74" s="325"/>
      <c r="AO74" s="325"/>
      <c r="AP74" s="325"/>
      <c r="AQ74" s="325"/>
      <c r="AR74" s="325"/>
      <c r="AS74" s="325"/>
      <c r="AT74" s="325"/>
      <c r="AU74" s="325"/>
      <c r="AV74" s="325"/>
      <c r="AW74" s="325"/>
      <c r="AX74" s="325"/>
      <c r="AY74" s="325"/>
      <c r="AZ74" s="325"/>
      <c r="BA74" s="325"/>
      <c r="BB74" s="325"/>
      <c r="BC74" s="325"/>
      <c r="BD74" s="326"/>
    </row>
    <row r="75" spans="2:56" ht="12.75" customHeight="1" x14ac:dyDescent="0.25">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2:56" ht="12.75" customHeight="1" x14ac:dyDescent="0.25">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2:56" ht="12.75" customHeight="1" x14ac:dyDescent="0.25">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209" t="s">
        <v>75</v>
      </c>
      <c r="AQ77" s="209"/>
      <c r="AR77" s="209"/>
      <c r="AS77" s="209"/>
      <c r="AT77" s="209"/>
      <c r="AU77" s="209"/>
      <c r="AV77" s="209"/>
      <c r="AW77" s="209"/>
      <c r="AX77" s="209"/>
      <c r="AY77" s="209"/>
      <c r="AZ77" s="209"/>
      <c r="BA77" s="209"/>
      <c r="BB77" s="209"/>
      <c r="BC77" s="209"/>
      <c r="BD77" s="209"/>
    </row>
    <row r="78" spans="2:56" ht="12.75" customHeight="1" x14ac:dyDescent="0.25">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2:56" ht="12.75" customHeight="1" x14ac:dyDescent="0.25">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2:56" ht="12.75" customHeight="1" x14ac:dyDescent="0.25">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2:56" ht="12.75" customHeight="1" x14ac:dyDescent="0.25">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2:56" ht="12.75" customHeight="1" x14ac:dyDescent="0.25">
      <c r="I82" s="248" t="s">
        <v>1</v>
      </c>
      <c r="J82" s="248"/>
      <c r="K82" s="248"/>
      <c r="L82" s="248"/>
      <c r="M82" s="248"/>
      <c r="N82" s="248"/>
      <c r="O82" s="248"/>
      <c r="P82" s="248"/>
      <c r="Q82" s="248"/>
      <c r="R82" s="248"/>
      <c r="S82" s="248"/>
      <c r="T82" s="248"/>
      <c r="U82" s="248"/>
      <c r="V82" s="248"/>
      <c r="W82" s="248"/>
      <c r="X82" s="248"/>
      <c r="Y82" s="248"/>
      <c r="Z82" s="248"/>
      <c r="AA82" s="248"/>
      <c r="AB82" s="248"/>
      <c r="AC82" s="248"/>
      <c r="AD82" s="248"/>
      <c r="AE82" s="248"/>
      <c r="AF82" s="248"/>
      <c r="AG82" s="248"/>
      <c r="AH82" s="248"/>
      <c r="AI82" s="248"/>
      <c r="AJ82" s="248"/>
      <c r="AK82" s="248"/>
      <c r="AL82" s="248"/>
      <c r="AM82" s="248"/>
      <c r="AN82" s="248"/>
      <c r="AO82" s="248"/>
      <c r="AP82" s="248"/>
      <c r="AQ82" s="248"/>
      <c r="AR82" s="248"/>
      <c r="AS82" s="248"/>
      <c r="AT82" s="248"/>
      <c r="AU82" s="248"/>
      <c r="AV82" s="248"/>
      <c r="AW82" s="248"/>
      <c r="AX82" s="248"/>
    </row>
    <row r="83" spans="2:56" ht="12.75" customHeight="1" x14ac:dyDescent="0.25"/>
    <row r="84" spans="2:56" ht="12.75" customHeight="1" x14ac:dyDescent="0.25">
      <c r="I84" s="249" t="str">
        <f>IF(LEN(I4)&gt;0,I4," ")</f>
        <v xml:space="preserve"> </v>
      </c>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249"/>
      <c r="AP84" s="249"/>
      <c r="AQ84" s="249"/>
      <c r="AR84" s="249"/>
      <c r="AS84" s="249"/>
      <c r="AT84" s="249"/>
      <c r="AU84" s="249"/>
      <c r="AV84" s="249"/>
      <c r="AW84" s="249"/>
      <c r="AX84" s="249"/>
    </row>
    <row r="85" spans="2:56" ht="12.75" customHeight="1" x14ac:dyDescent="0.25">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row>
    <row r="86" spans="2:56" ht="12.75" customHeight="1" x14ac:dyDescent="0.25"/>
    <row r="87" spans="2:56" ht="12.75" customHeight="1" x14ac:dyDescent="0.25">
      <c r="AU87" s="8" t="s">
        <v>0</v>
      </c>
      <c r="AV87" s="234" t="str">
        <f>IF(LEN(AV7)&gt;0,AV7," ")</f>
        <v xml:space="preserve"> </v>
      </c>
      <c r="AW87" s="235"/>
      <c r="AX87" s="235"/>
      <c r="AY87" s="235"/>
      <c r="AZ87" s="235"/>
      <c r="BA87" s="235"/>
      <c r="BB87" s="235"/>
      <c r="BC87" s="235"/>
      <c r="BD87" s="235"/>
    </row>
    <row r="88" spans="2:56" ht="12.75" customHeight="1" x14ac:dyDescent="0.25"/>
    <row r="89" spans="2:56" ht="12.75" customHeight="1" x14ac:dyDescent="0.25">
      <c r="AU89" s="8" t="s">
        <v>2</v>
      </c>
      <c r="AV89" s="234" t="str">
        <f>IF(LEN(AV9)&gt;0,AV9," ")</f>
        <v xml:space="preserve"> </v>
      </c>
      <c r="AW89" s="235"/>
      <c r="AX89" s="235"/>
      <c r="AY89" s="235"/>
      <c r="AZ89" s="235"/>
      <c r="BA89" s="235"/>
      <c r="BB89" s="235"/>
      <c r="BC89" s="235"/>
      <c r="BD89" s="235"/>
    </row>
    <row r="90" spans="2:56" ht="12.75" customHeight="1" x14ac:dyDescent="0.25"/>
    <row r="91" spans="2:56" ht="12.75" customHeight="1" x14ac:dyDescent="0.25">
      <c r="AE91" s="8" t="s">
        <v>10</v>
      </c>
      <c r="AF91" s="235" t="str">
        <f>IF(LEN(AF11)&gt;0,AF11," ")</f>
        <v xml:space="preserve"> </v>
      </c>
      <c r="AG91" s="235"/>
      <c r="AH91" s="235"/>
      <c r="AI91" s="235"/>
      <c r="AJ91" s="235"/>
      <c r="AK91" s="235"/>
      <c r="AL91" s="235"/>
      <c r="AM91" s="235"/>
      <c r="AN91" s="235"/>
      <c r="AO91" s="235"/>
      <c r="AP91" s="235"/>
      <c r="AQ91" s="235"/>
      <c r="AR91" s="235"/>
      <c r="AS91" s="235"/>
      <c r="AT91" s="235"/>
      <c r="AU91" s="235"/>
      <c r="AV91" s="235"/>
      <c r="AW91" s="235"/>
      <c r="AX91" s="235"/>
      <c r="AY91" s="235"/>
      <c r="AZ91" s="235"/>
      <c r="BA91" s="235"/>
      <c r="BB91" s="235"/>
      <c r="BC91" s="235"/>
      <c r="BD91" s="235"/>
    </row>
    <row r="92" spans="2:56" ht="12.75" customHeight="1" thickBot="1" x14ac:dyDescent="0.3">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3"/>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row>
    <row r="93" spans="2:56" x14ac:dyDescent="0.25">
      <c r="C93" s="239" t="s">
        <v>95</v>
      </c>
      <c r="D93" s="218"/>
      <c r="E93" s="218"/>
      <c r="F93" s="218"/>
      <c r="G93" s="218"/>
      <c r="H93" s="218"/>
      <c r="I93" s="218"/>
      <c r="J93" s="218"/>
      <c r="K93" s="218"/>
      <c r="L93" s="218"/>
      <c r="M93" s="218"/>
      <c r="N93" s="218"/>
      <c r="O93" s="218"/>
      <c r="P93" s="218"/>
      <c r="Q93" s="218"/>
      <c r="R93" s="218"/>
      <c r="S93" s="218"/>
      <c r="T93" s="218"/>
      <c r="U93" s="218"/>
      <c r="V93" s="218"/>
      <c r="W93" s="218"/>
      <c r="X93" s="240"/>
      <c r="Y93" s="256"/>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8"/>
    </row>
    <row r="94" spans="2:56" x14ac:dyDescent="0.25">
      <c r="C94" s="200"/>
      <c r="D94" s="201"/>
      <c r="E94" s="201"/>
      <c r="F94" s="201"/>
      <c r="G94" s="201"/>
      <c r="H94" s="201"/>
      <c r="I94" s="201"/>
      <c r="J94" s="201"/>
      <c r="K94" s="201"/>
      <c r="L94" s="201"/>
      <c r="M94" s="201"/>
      <c r="N94" s="201"/>
      <c r="O94" s="201"/>
      <c r="P94" s="201"/>
      <c r="Q94" s="201"/>
      <c r="R94" s="201"/>
      <c r="S94" s="201"/>
      <c r="T94" s="201"/>
      <c r="U94" s="201"/>
      <c r="V94" s="201"/>
      <c r="W94" s="201"/>
      <c r="X94" s="202"/>
      <c r="Y94" s="206"/>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8"/>
    </row>
    <row r="95" spans="2:56" ht="5.0999999999999996" customHeight="1" x14ac:dyDescent="0.25">
      <c r="C95" s="11"/>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5"/>
    </row>
    <row r="96" spans="2:56" x14ac:dyDescent="0.25">
      <c r="C96" s="197" t="s">
        <v>96</v>
      </c>
      <c r="D96" s="198"/>
      <c r="E96" s="198"/>
      <c r="F96" s="198"/>
      <c r="G96" s="198"/>
      <c r="H96" s="198"/>
      <c r="I96" s="198"/>
      <c r="J96" s="198"/>
      <c r="K96" s="198"/>
      <c r="L96" s="198"/>
      <c r="M96" s="198"/>
      <c r="N96" s="198"/>
      <c r="O96" s="198"/>
      <c r="P96" s="198"/>
      <c r="Q96" s="198"/>
      <c r="R96" s="198"/>
      <c r="S96" s="198"/>
      <c r="T96" s="198"/>
      <c r="U96" s="198"/>
      <c r="V96" s="198"/>
      <c r="W96" s="198"/>
      <c r="X96" s="199"/>
      <c r="Y96" s="213"/>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5"/>
    </row>
    <row r="97" spans="3:56" x14ac:dyDescent="0.25">
      <c r="C97" s="200"/>
      <c r="D97" s="201"/>
      <c r="E97" s="201"/>
      <c r="F97" s="201"/>
      <c r="G97" s="201"/>
      <c r="H97" s="201"/>
      <c r="I97" s="201"/>
      <c r="J97" s="201"/>
      <c r="K97" s="201"/>
      <c r="L97" s="201"/>
      <c r="M97" s="201"/>
      <c r="N97" s="201"/>
      <c r="O97" s="201"/>
      <c r="P97" s="201"/>
      <c r="Q97" s="201"/>
      <c r="R97" s="201"/>
      <c r="S97" s="201"/>
      <c r="T97" s="201"/>
      <c r="U97" s="201"/>
      <c r="V97" s="201"/>
      <c r="W97" s="201"/>
      <c r="X97" s="202"/>
      <c r="Y97" s="216"/>
      <c r="Z97" s="217"/>
      <c r="AA97" s="217"/>
      <c r="AB97" s="217"/>
      <c r="AC97" s="217"/>
      <c r="AD97" s="217"/>
      <c r="AE97" s="217"/>
      <c r="AF97" s="217"/>
      <c r="AG97" s="217"/>
      <c r="AH97" s="217"/>
      <c r="AI97" s="217"/>
      <c r="AJ97" s="217"/>
      <c r="AK97" s="217"/>
      <c r="AL97" s="217"/>
      <c r="AM97" s="217"/>
      <c r="AN97" s="217"/>
      <c r="AO97" s="217"/>
      <c r="AP97" s="217"/>
      <c r="AQ97" s="217"/>
      <c r="AR97" s="217"/>
      <c r="AS97" s="217"/>
      <c r="AT97" s="217"/>
      <c r="AU97" s="217"/>
      <c r="AV97" s="217"/>
      <c r="AW97" s="217"/>
      <c r="AX97" s="217"/>
      <c r="AY97" s="217"/>
      <c r="AZ97" s="217"/>
      <c r="BA97" s="217"/>
      <c r="BB97" s="217"/>
      <c r="BC97" s="217"/>
      <c r="BD97" s="233"/>
    </row>
    <row r="98" spans="3:56" ht="5.0999999999999996" customHeight="1" x14ac:dyDescent="0.25">
      <c r="C98" s="11"/>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5"/>
    </row>
    <row r="99" spans="3:56" ht="12.75" customHeight="1" x14ac:dyDescent="0.25">
      <c r="C99" s="197" t="s">
        <v>97</v>
      </c>
      <c r="D99" s="198"/>
      <c r="E99" s="198"/>
      <c r="F99" s="198"/>
      <c r="G99" s="198"/>
      <c r="H99" s="198"/>
      <c r="I99" s="198"/>
      <c r="J99" s="198"/>
      <c r="K99" s="198"/>
      <c r="L99" s="198"/>
      <c r="M99" s="198"/>
      <c r="N99" s="198"/>
      <c r="O99" s="198"/>
      <c r="P99" s="198"/>
      <c r="Q99" s="198"/>
      <c r="R99" s="198"/>
      <c r="S99" s="198"/>
      <c r="T99" s="198"/>
      <c r="U99" s="198"/>
      <c r="V99" s="198"/>
      <c r="W99" s="198"/>
      <c r="X99" s="199"/>
      <c r="Y99" s="213"/>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5"/>
    </row>
    <row r="100" spans="3:56" ht="12.75" customHeight="1" x14ac:dyDescent="0.25">
      <c r="C100" s="200"/>
      <c r="D100" s="201"/>
      <c r="E100" s="201"/>
      <c r="F100" s="201"/>
      <c r="G100" s="201"/>
      <c r="H100" s="201"/>
      <c r="I100" s="201"/>
      <c r="J100" s="201"/>
      <c r="K100" s="201"/>
      <c r="L100" s="201"/>
      <c r="M100" s="201"/>
      <c r="N100" s="201"/>
      <c r="O100" s="201"/>
      <c r="P100" s="201"/>
      <c r="Q100" s="201"/>
      <c r="R100" s="201"/>
      <c r="S100" s="201"/>
      <c r="T100" s="201"/>
      <c r="U100" s="201"/>
      <c r="V100" s="201"/>
      <c r="W100" s="201"/>
      <c r="X100" s="202"/>
      <c r="Y100" s="216"/>
      <c r="Z100" s="217"/>
      <c r="AA100" s="217"/>
      <c r="AB100" s="217"/>
      <c r="AC100" s="217"/>
      <c r="AD100" s="217"/>
      <c r="AE100" s="217"/>
      <c r="AF100" s="217"/>
      <c r="AG100" s="217"/>
      <c r="AH100" s="217"/>
      <c r="AI100" s="217"/>
      <c r="AJ100" s="217"/>
      <c r="AK100" s="217"/>
      <c r="AL100" s="217"/>
      <c r="AM100" s="217"/>
      <c r="AN100" s="217"/>
      <c r="AO100" s="217"/>
      <c r="AP100" s="217"/>
      <c r="AQ100" s="217"/>
      <c r="AR100" s="217"/>
      <c r="AS100" s="217"/>
      <c r="AT100" s="217"/>
      <c r="AU100" s="217"/>
      <c r="AV100" s="217"/>
      <c r="AW100" s="217"/>
      <c r="AX100" s="217"/>
      <c r="AY100" s="217"/>
      <c r="AZ100" s="217"/>
      <c r="BA100" s="217"/>
      <c r="BB100" s="217"/>
      <c r="BC100" s="217"/>
      <c r="BD100" s="233"/>
    </row>
    <row r="101" spans="3:56" ht="5.0999999999999996" customHeight="1" x14ac:dyDescent="0.25">
      <c r="C101" s="11"/>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5"/>
    </row>
    <row r="102" spans="3:56" ht="12.75" customHeight="1" x14ac:dyDescent="0.25">
      <c r="C102" s="197" t="s">
        <v>98</v>
      </c>
      <c r="D102" s="198"/>
      <c r="E102" s="198"/>
      <c r="F102" s="198"/>
      <c r="G102" s="198"/>
      <c r="H102" s="198"/>
      <c r="I102" s="198"/>
      <c r="J102" s="198"/>
      <c r="K102" s="198"/>
      <c r="L102" s="198"/>
      <c r="M102" s="198"/>
      <c r="N102" s="198"/>
      <c r="O102" s="198"/>
      <c r="P102" s="198"/>
      <c r="Q102" s="198"/>
      <c r="R102" s="198"/>
      <c r="S102" s="198"/>
      <c r="T102" s="198"/>
      <c r="U102" s="198"/>
      <c r="V102" s="198"/>
      <c r="W102" s="198"/>
      <c r="X102" s="199"/>
      <c r="Y102" s="213"/>
      <c r="Z102" s="214"/>
      <c r="AA102" s="214"/>
      <c r="AB102" s="214"/>
      <c r="AC102" s="214"/>
      <c r="AD102" s="214"/>
      <c r="AE102" s="214"/>
      <c r="AF102" s="214"/>
      <c r="AG102" s="214"/>
      <c r="AH102" s="214"/>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5"/>
    </row>
    <row r="103" spans="3:56" ht="12.75" customHeight="1" x14ac:dyDescent="0.25">
      <c r="C103" s="200"/>
      <c r="D103" s="201"/>
      <c r="E103" s="201"/>
      <c r="F103" s="201"/>
      <c r="G103" s="201"/>
      <c r="H103" s="201"/>
      <c r="I103" s="201"/>
      <c r="J103" s="201"/>
      <c r="K103" s="201"/>
      <c r="L103" s="201"/>
      <c r="M103" s="201"/>
      <c r="N103" s="201"/>
      <c r="O103" s="201"/>
      <c r="P103" s="201"/>
      <c r="Q103" s="201"/>
      <c r="R103" s="201"/>
      <c r="S103" s="201"/>
      <c r="T103" s="201"/>
      <c r="U103" s="201"/>
      <c r="V103" s="201"/>
      <c r="W103" s="201"/>
      <c r="X103" s="202"/>
      <c r="Y103" s="216"/>
      <c r="Z103" s="217"/>
      <c r="AA103" s="217"/>
      <c r="AB103" s="217"/>
      <c r="AC103" s="217"/>
      <c r="AD103" s="217"/>
      <c r="AE103" s="217"/>
      <c r="AF103" s="217"/>
      <c r="AG103" s="217"/>
      <c r="AH103" s="217"/>
      <c r="AI103" s="217"/>
      <c r="AJ103" s="217"/>
      <c r="AK103" s="217"/>
      <c r="AL103" s="217"/>
      <c r="AM103" s="217"/>
      <c r="AN103" s="217"/>
      <c r="AO103" s="217"/>
      <c r="AP103" s="217"/>
      <c r="AQ103" s="217"/>
      <c r="AR103" s="217"/>
      <c r="AS103" s="217"/>
      <c r="AT103" s="217"/>
      <c r="AU103" s="217"/>
      <c r="AV103" s="217"/>
      <c r="AW103" s="217"/>
      <c r="AX103" s="217"/>
      <c r="AY103" s="217"/>
      <c r="AZ103" s="217"/>
      <c r="BA103" s="217"/>
      <c r="BB103" s="217"/>
      <c r="BC103" s="217"/>
      <c r="BD103" s="233"/>
    </row>
    <row r="104" spans="3:56" ht="5.0999999999999996" customHeight="1" x14ac:dyDescent="0.25">
      <c r="C104" s="11"/>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5"/>
    </row>
    <row r="105" spans="3:56" ht="12.75" customHeight="1" x14ac:dyDescent="0.25">
      <c r="C105" s="197" t="s">
        <v>99</v>
      </c>
      <c r="D105" s="198"/>
      <c r="E105" s="198"/>
      <c r="F105" s="198"/>
      <c r="G105" s="198"/>
      <c r="H105" s="198"/>
      <c r="I105" s="198"/>
      <c r="J105" s="198"/>
      <c r="K105" s="198"/>
      <c r="L105" s="198"/>
      <c r="M105" s="198"/>
      <c r="N105" s="198"/>
      <c r="O105" s="198"/>
      <c r="P105" s="198"/>
      <c r="Q105" s="198"/>
      <c r="R105" s="198"/>
      <c r="S105" s="198"/>
      <c r="T105" s="198"/>
      <c r="U105" s="198"/>
      <c r="V105" s="198"/>
      <c r="W105" s="198"/>
      <c r="X105" s="199"/>
      <c r="Y105" s="213"/>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5"/>
    </row>
    <row r="106" spans="3:56" ht="12.75" customHeight="1" x14ac:dyDescent="0.25">
      <c r="C106" s="200"/>
      <c r="D106" s="201"/>
      <c r="E106" s="201"/>
      <c r="F106" s="201"/>
      <c r="G106" s="201"/>
      <c r="H106" s="201"/>
      <c r="I106" s="201"/>
      <c r="J106" s="201"/>
      <c r="K106" s="201"/>
      <c r="L106" s="201"/>
      <c r="M106" s="201"/>
      <c r="N106" s="201"/>
      <c r="O106" s="201"/>
      <c r="P106" s="201"/>
      <c r="Q106" s="201"/>
      <c r="R106" s="201"/>
      <c r="S106" s="201"/>
      <c r="T106" s="201"/>
      <c r="U106" s="201"/>
      <c r="V106" s="201"/>
      <c r="W106" s="201"/>
      <c r="X106" s="202"/>
      <c r="Y106" s="216"/>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33"/>
    </row>
    <row r="107" spans="3:56" ht="5.0999999999999996" customHeight="1" x14ac:dyDescent="0.25">
      <c r="C107" s="11"/>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5"/>
    </row>
    <row r="108" spans="3:56" ht="12.75" customHeight="1" x14ac:dyDescent="0.25">
      <c r="C108" s="197" t="s">
        <v>100</v>
      </c>
      <c r="D108" s="198"/>
      <c r="E108" s="198"/>
      <c r="F108" s="198"/>
      <c r="G108" s="198"/>
      <c r="H108" s="198"/>
      <c r="I108" s="198"/>
      <c r="J108" s="198"/>
      <c r="K108" s="198"/>
      <c r="L108" s="198"/>
      <c r="M108" s="198"/>
      <c r="N108" s="198"/>
      <c r="O108" s="198"/>
      <c r="P108" s="198"/>
      <c r="Q108" s="198"/>
      <c r="R108" s="198"/>
      <c r="S108" s="198"/>
      <c r="T108" s="198"/>
      <c r="U108" s="198"/>
      <c r="V108" s="198"/>
      <c r="W108" s="198"/>
      <c r="X108" s="199"/>
      <c r="Y108" s="213"/>
      <c r="Z108" s="214"/>
      <c r="AA108" s="214"/>
      <c r="AB108" s="214"/>
      <c r="AC108" s="214"/>
      <c r="AD108" s="214"/>
      <c r="AE108" s="214"/>
      <c r="AF108" s="214"/>
      <c r="AG108" s="214"/>
      <c r="AH108" s="214"/>
      <c r="AI108" s="214"/>
      <c r="AJ108" s="214"/>
      <c r="AK108" s="214"/>
      <c r="AL108" s="214"/>
      <c r="AM108" s="214"/>
      <c r="AN108" s="214"/>
      <c r="AO108" s="214"/>
      <c r="AP108" s="214"/>
      <c r="AQ108" s="214"/>
      <c r="AR108" s="214"/>
      <c r="AS108" s="214"/>
      <c r="AT108" s="214"/>
      <c r="AU108" s="214"/>
      <c r="AV108" s="214"/>
      <c r="AW108" s="214"/>
      <c r="AX108" s="214"/>
      <c r="AY108" s="214"/>
      <c r="AZ108" s="214"/>
      <c r="BA108" s="214"/>
      <c r="BB108" s="214"/>
      <c r="BC108" s="214"/>
      <c r="BD108" s="215"/>
    </row>
    <row r="109" spans="3:56" ht="12.75" customHeight="1" x14ac:dyDescent="0.25">
      <c r="C109" s="200"/>
      <c r="D109" s="201"/>
      <c r="E109" s="201"/>
      <c r="F109" s="201"/>
      <c r="G109" s="201"/>
      <c r="H109" s="201"/>
      <c r="I109" s="201"/>
      <c r="J109" s="201"/>
      <c r="K109" s="201"/>
      <c r="L109" s="201"/>
      <c r="M109" s="201"/>
      <c r="N109" s="201"/>
      <c r="O109" s="201"/>
      <c r="P109" s="201"/>
      <c r="Q109" s="201"/>
      <c r="R109" s="201"/>
      <c r="S109" s="201"/>
      <c r="T109" s="201"/>
      <c r="U109" s="201"/>
      <c r="V109" s="201"/>
      <c r="W109" s="201"/>
      <c r="X109" s="202"/>
      <c r="Y109" s="216"/>
      <c r="Z109" s="217"/>
      <c r="AA109" s="217"/>
      <c r="AB109" s="217"/>
      <c r="AC109" s="217"/>
      <c r="AD109" s="217"/>
      <c r="AE109" s="217"/>
      <c r="AF109" s="217"/>
      <c r="AG109" s="217"/>
      <c r="AH109" s="217"/>
      <c r="AI109" s="217"/>
      <c r="AJ109" s="217"/>
      <c r="AK109" s="217"/>
      <c r="AL109" s="217"/>
      <c r="AM109" s="217"/>
      <c r="AN109" s="217"/>
      <c r="AO109" s="217"/>
      <c r="AP109" s="217"/>
      <c r="AQ109" s="217"/>
      <c r="AR109" s="217"/>
      <c r="AS109" s="217"/>
      <c r="AT109" s="217"/>
      <c r="AU109" s="217"/>
      <c r="AV109" s="217"/>
      <c r="AW109" s="217"/>
      <c r="AX109" s="217"/>
      <c r="AY109" s="217"/>
      <c r="AZ109" s="217"/>
      <c r="BA109" s="217"/>
      <c r="BB109" s="217"/>
      <c r="BC109" s="217"/>
      <c r="BD109" s="233"/>
    </row>
    <row r="110" spans="3:56" ht="5.0999999999999996" customHeight="1" x14ac:dyDescent="0.25">
      <c r="C110" s="11"/>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5"/>
    </row>
    <row r="111" spans="3:56" ht="12.75" customHeight="1" x14ac:dyDescent="0.25">
      <c r="C111" s="219" t="str">
        <f>IFERROR(VLOOKUP(I4,Podesavanja!$B$3:$D$5,2,FALSE),"")</f>
        <v/>
      </c>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0"/>
      <c r="AA111" s="220"/>
      <c r="AB111" s="220"/>
      <c r="AC111" s="220"/>
      <c r="AD111" s="220"/>
      <c r="AE111" s="220"/>
      <c r="AF111" s="220"/>
      <c r="AG111" s="220"/>
      <c r="AH111" s="220"/>
      <c r="AI111" s="220"/>
      <c r="AJ111" s="220"/>
      <c r="AK111" s="220"/>
      <c r="AL111" s="220"/>
      <c r="AM111" s="220"/>
      <c r="AN111" s="220"/>
      <c r="AO111" s="220"/>
      <c r="AP111" s="220"/>
      <c r="AQ111" s="220"/>
      <c r="AR111" s="214"/>
      <c r="AS111" s="214"/>
      <c r="AT111" s="214"/>
      <c r="AU111" s="214"/>
      <c r="AV111" s="214"/>
      <c r="AW111" s="214"/>
      <c r="AX111" s="214"/>
      <c r="AY111" s="214"/>
      <c r="AZ111" s="214"/>
      <c r="BA111" s="214"/>
      <c r="BB111" s="214"/>
      <c r="BC111" s="214"/>
      <c r="BD111" s="215"/>
    </row>
    <row r="112" spans="3:56" ht="12.75" customHeight="1" x14ac:dyDescent="0.25">
      <c r="C112" s="222"/>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17"/>
      <c r="AS112" s="217"/>
      <c r="AT112" s="217"/>
      <c r="AU112" s="217"/>
      <c r="AV112" s="217"/>
      <c r="AW112" s="217"/>
      <c r="AX112" s="217"/>
      <c r="AY112" s="217"/>
      <c r="AZ112" s="217"/>
      <c r="BA112" s="217"/>
      <c r="BB112" s="217"/>
      <c r="BC112" s="217"/>
      <c r="BD112" s="233"/>
    </row>
    <row r="113" spans="3:56" ht="5.0999999999999996" customHeight="1" x14ac:dyDescent="0.25">
      <c r="C113" s="11"/>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5"/>
    </row>
    <row r="114" spans="3:56" ht="12.75" customHeight="1" x14ac:dyDescent="0.25">
      <c r="C114" s="219" t="str">
        <f>IFERROR(VLOOKUP(I4,Podesavanja!$B$3:$D$5,3,FALSE),"")</f>
        <v/>
      </c>
      <c r="D114" s="220"/>
      <c r="E114" s="220"/>
      <c r="F114" s="220"/>
      <c r="G114" s="220"/>
      <c r="H114" s="220"/>
      <c r="I114" s="220"/>
      <c r="J114" s="220"/>
      <c r="K114" s="220"/>
      <c r="L114" s="220"/>
      <c r="M114" s="220"/>
      <c r="N114" s="220"/>
      <c r="O114" s="220"/>
      <c r="P114" s="220"/>
      <c r="Q114" s="220"/>
      <c r="R114" s="220"/>
      <c r="S114" s="220"/>
      <c r="T114" s="220"/>
      <c r="U114" s="220"/>
      <c r="V114" s="220"/>
      <c r="W114" s="220"/>
      <c r="X114" s="220"/>
      <c r="Y114" s="220"/>
      <c r="Z114" s="220"/>
      <c r="AA114" s="220"/>
      <c r="AB114" s="220"/>
      <c r="AC114" s="220"/>
      <c r="AD114" s="220"/>
      <c r="AE114" s="220"/>
      <c r="AF114" s="220"/>
      <c r="AG114" s="220"/>
      <c r="AH114" s="220"/>
      <c r="AI114" s="220"/>
      <c r="AJ114" s="220"/>
      <c r="AK114" s="220"/>
      <c r="AL114" s="220"/>
      <c r="AM114" s="220"/>
      <c r="AN114" s="220"/>
      <c r="AO114" s="220"/>
      <c r="AP114" s="220"/>
      <c r="AQ114" s="220"/>
      <c r="AR114" s="214"/>
      <c r="AS114" s="214"/>
      <c r="AT114" s="214"/>
      <c r="AU114" s="214"/>
      <c r="AV114" s="214"/>
      <c r="AW114" s="214"/>
      <c r="AX114" s="214"/>
      <c r="AY114" s="214"/>
      <c r="AZ114" s="214"/>
      <c r="BA114" s="214"/>
      <c r="BB114" s="214"/>
      <c r="BC114" s="214"/>
      <c r="BD114" s="215"/>
    </row>
    <row r="115" spans="3:56" ht="12.75" customHeight="1" x14ac:dyDescent="0.25">
      <c r="C115" s="222"/>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17"/>
      <c r="AS115" s="217"/>
      <c r="AT115" s="217"/>
      <c r="AU115" s="217"/>
      <c r="AV115" s="217"/>
      <c r="AW115" s="217"/>
      <c r="AX115" s="217"/>
      <c r="AY115" s="217"/>
      <c r="AZ115" s="217"/>
      <c r="BA115" s="217"/>
      <c r="BB115" s="217"/>
      <c r="BC115" s="217"/>
      <c r="BD115" s="233"/>
    </row>
    <row r="116" spans="3:56" ht="5.0999999999999996" customHeight="1" x14ac:dyDescent="0.25">
      <c r="C116" s="85"/>
      <c r="D116" s="86"/>
      <c r="E116" s="86"/>
      <c r="F116" s="86"/>
      <c r="G116" s="86"/>
      <c r="H116" s="86"/>
      <c r="I116" s="86"/>
      <c r="J116" s="86"/>
      <c r="K116" s="86"/>
      <c r="L116" s="86"/>
      <c r="M116" s="86"/>
      <c r="N116" s="86"/>
      <c r="O116" s="86"/>
      <c r="P116" s="86"/>
      <c r="Q116" s="86"/>
      <c r="R116" s="86"/>
      <c r="S116" s="86"/>
      <c r="T116" s="86"/>
      <c r="U116" s="86"/>
      <c r="V116" s="86"/>
      <c r="W116" s="86"/>
      <c r="X116" s="86"/>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5"/>
    </row>
    <row r="117" spans="3:56" ht="12.75" customHeight="1" x14ac:dyDescent="0.25">
      <c r="C117" s="239" t="s">
        <v>112</v>
      </c>
      <c r="D117" s="218"/>
      <c r="E117" s="218"/>
      <c r="F117" s="218"/>
      <c r="G117" s="218"/>
      <c r="H117" s="218"/>
      <c r="I117" s="218"/>
      <c r="J117" s="218"/>
      <c r="K117" s="218"/>
      <c r="L117" s="218"/>
      <c r="M117" s="218"/>
      <c r="N117" s="218"/>
      <c r="O117" s="218"/>
      <c r="P117" s="218"/>
      <c r="Q117" s="218"/>
      <c r="R117" s="218"/>
      <c r="S117" s="218"/>
      <c r="T117" s="218"/>
      <c r="U117" s="218"/>
      <c r="V117" s="218"/>
      <c r="W117" s="218"/>
      <c r="X117" s="240"/>
      <c r="Y117" s="213"/>
      <c r="Z117" s="214"/>
      <c r="AA117" s="214"/>
      <c r="AB117" s="214"/>
      <c r="AC117" s="214"/>
      <c r="AD117" s="214"/>
      <c r="AE117" s="214"/>
      <c r="AF117" s="214"/>
      <c r="AG117" s="214"/>
      <c r="AH117" s="214"/>
      <c r="AI117" s="214"/>
      <c r="AJ117" s="214"/>
      <c r="AK117" s="214"/>
      <c r="AL117" s="214"/>
      <c r="AM117" s="214"/>
      <c r="AN117" s="214"/>
      <c r="AO117" s="214"/>
      <c r="AP117" s="214"/>
      <c r="AQ117" s="214"/>
      <c r="AR117" s="214"/>
      <c r="AS117" s="214"/>
      <c r="AT117" s="214"/>
      <c r="AU117" s="214"/>
      <c r="AV117" s="214"/>
      <c r="AW117" s="214"/>
      <c r="AX117" s="214"/>
      <c r="AY117" s="214"/>
      <c r="AZ117" s="214"/>
      <c r="BA117" s="214"/>
      <c r="BB117" s="214"/>
      <c r="BC117" s="214"/>
      <c r="BD117" s="215"/>
    </row>
    <row r="118" spans="3:56" ht="12.75" customHeight="1" x14ac:dyDescent="0.25">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2"/>
      <c r="Y118" s="216"/>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7"/>
      <c r="AZ118" s="217"/>
      <c r="BA118" s="217"/>
      <c r="BB118" s="217"/>
      <c r="BC118" s="217"/>
      <c r="BD118" s="233"/>
    </row>
    <row r="119" spans="3:56" ht="5.0999999999999996" customHeight="1" x14ac:dyDescent="0.25">
      <c r="C119" s="85"/>
      <c r="D119" s="86"/>
      <c r="E119" s="86"/>
      <c r="F119" s="86"/>
      <c r="G119" s="86"/>
      <c r="H119" s="86"/>
      <c r="I119" s="86"/>
      <c r="J119" s="86"/>
      <c r="K119" s="86"/>
      <c r="L119" s="86"/>
      <c r="M119" s="86"/>
      <c r="N119" s="86"/>
      <c r="O119" s="86"/>
      <c r="P119" s="86"/>
      <c r="Q119" s="86"/>
      <c r="R119" s="86"/>
      <c r="S119" s="86"/>
      <c r="T119" s="86"/>
      <c r="U119" s="86"/>
      <c r="V119" s="86"/>
      <c r="W119" s="86"/>
      <c r="X119" s="86"/>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5"/>
    </row>
    <row r="120" spans="3:56" ht="12.75" customHeight="1" x14ac:dyDescent="0.25">
      <c r="C120" s="239" t="s">
        <v>111</v>
      </c>
      <c r="D120" s="218"/>
      <c r="E120" s="218"/>
      <c r="F120" s="218"/>
      <c r="G120" s="218"/>
      <c r="H120" s="218"/>
      <c r="I120" s="218"/>
      <c r="J120" s="218"/>
      <c r="K120" s="218"/>
      <c r="L120" s="218"/>
      <c r="M120" s="218"/>
      <c r="N120" s="218"/>
      <c r="O120" s="218"/>
      <c r="P120" s="218"/>
      <c r="Q120" s="218"/>
      <c r="R120" s="218"/>
      <c r="S120" s="218"/>
      <c r="T120" s="218"/>
      <c r="U120" s="218"/>
      <c r="V120" s="218"/>
      <c r="W120" s="218"/>
      <c r="X120" s="240"/>
      <c r="Y120" s="213"/>
      <c r="Z120" s="214"/>
      <c r="AA120" s="214"/>
      <c r="AB120" s="214"/>
      <c r="AC120" s="214"/>
      <c r="AD120" s="214"/>
      <c r="AE120" s="214"/>
      <c r="AF120" s="214"/>
      <c r="AG120" s="214"/>
      <c r="AH120" s="214"/>
      <c r="AI120" s="214"/>
      <c r="AJ120" s="214"/>
      <c r="AK120" s="214"/>
      <c r="AL120" s="214"/>
      <c r="AM120" s="214"/>
      <c r="AN120" s="214"/>
      <c r="AO120" s="214"/>
      <c r="AP120" s="214"/>
      <c r="AQ120" s="214"/>
      <c r="AR120" s="214"/>
      <c r="AS120" s="214"/>
      <c r="AT120" s="214"/>
      <c r="AU120" s="214"/>
      <c r="AV120" s="214"/>
      <c r="AW120" s="214"/>
      <c r="AX120" s="214"/>
      <c r="AY120" s="214"/>
      <c r="AZ120" s="214"/>
      <c r="BA120" s="214"/>
      <c r="BB120" s="214"/>
      <c r="BC120" s="214"/>
      <c r="BD120" s="215"/>
    </row>
    <row r="121" spans="3:56" ht="12.75" customHeight="1" x14ac:dyDescent="0.25">
      <c r="C121" s="200"/>
      <c r="D121" s="201"/>
      <c r="E121" s="201"/>
      <c r="F121" s="201"/>
      <c r="G121" s="201"/>
      <c r="H121" s="201"/>
      <c r="I121" s="201"/>
      <c r="J121" s="201"/>
      <c r="K121" s="201"/>
      <c r="L121" s="201"/>
      <c r="M121" s="201"/>
      <c r="N121" s="201"/>
      <c r="O121" s="201"/>
      <c r="P121" s="201"/>
      <c r="Q121" s="201"/>
      <c r="R121" s="201"/>
      <c r="S121" s="201"/>
      <c r="T121" s="201"/>
      <c r="U121" s="201"/>
      <c r="V121" s="201"/>
      <c r="W121" s="201"/>
      <c r="X121" s="202"/>
      <c r="Y121" s="216"/>
      <c r="Z121" s="217"/>
      <c r="AA121" s="217"/>
      <c r="AB121" s="217"/>
      <c r="AC121" s="217"/>
      <c r="AD121" s="217"/>
      <c r="AE121" s="217"/>
      <c r="AF121" s="217"/>
      <c r="AG121" s="217"/>
      <c r="AH121" s="217"/>
      <c r="AI121" s="217"/>
      <c r="AJ121" s="217"/>
      <c r="AK121" s="217"/>
      <c r="AL121" s="217"/>
      <c r="AM121" s="217"/>
      <c r="AN121" s="217"/>
      <c r="AO121" s="217"/>
      <c r="AP121" s="217"/>
      <c r="AQ121" s="217"/>
      <c r="AR121" s="217"/>
      <c r="AS121" s="217"/>
      <c r="AT121" s="217"/>
      <c r="AU121" s="217"/>
      <c r="AV121" s="217"/>
      <c r="AW121" s="217"/>
      <c r="AX121" s="217"/>
      <c r="AY121" s="217"/>
      <c r="AZ121" s="217"/>
      <c r="BA121" s="217"/>
      <c r="BB121" s="217"/>
      <c r="BC121" s="217"/>
      <c r="BD121" s="233"/>
    </row>
    <row r="122" spans="3:56" ht="5.0999999999999996" customHeight="1" x14ac:dyDescent="0.25">
      <c r="C122" s="11"/>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5"/>
    </row>
    <row r="123" spans="3:56" ht="12.75" customHeight="1" x14ac:dyDescent="0.25">
      <c r="C123" s="219" t="str">
        <f>IFERROR(VLOOKUP(I4,Podesavanja!$B$3:$E$5,4,FALSE),"")</f>
        <v/>
      </c>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14"/>
      <c r="AS123" s="214"/>
      <c r="AT123" s="214"/>
      <c r="AU123" s="214"/>
      <c r="AV123" s="214"/>
      <c r="AW123" s="214"/>
      <c r="AX123" s="214"/>
      <c r="AY123" s="214"/>
      <c r="AZ123" s="214"/>
      <c r="BA123" s="214"/>
      <c r="BB123" s="214"/>
      <c r="BC123" s="214"/>
      <c r="BD123" s="215"/>
    </row>
    <row r="124" spans="3:56" ht="12.75" customHeight="1" x14ac:dyDescent="0.25">
      <c r="C124" s="222"/>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17"/>
      <c r="AS124" s="217"/>
      <c r="AT124" s="217"/>
      <c r="AU124" s="217"/>
      <c r="AV124" s="217"/>
      <c r="AW124" s="217"/>
      <c r="AX124" s="217"/>
      <c r="AY124" s="217"/>
      <c r="AZ124" s="217"/>
      <c r="BA124" s="217"/>
      <c r="BB124" s="217"/>
      <c r="BC124" s="217"/>
      <c r="BD124" s="233"/>
    </row>
    <row r="125" spans="3:56" ht="5.0999999999999996" customHeight="1" x14ac:dyDescent="0.25">
      <c r="C125" s="85"/>
      <c r="D125" s="86"/>
      <c r="E125" s="86"/>
      <c r="F125" s="86"/>
      <c r="G125" s="86"/>
      <c r="H125" s="86"/>
      <c r="I125" s="86"/>
      <c r="J125" s="86"/>
      <c r="K125" s="86"/>
      <c r="L125" s="86"/>
      <c r="M125" s="86"/>
      <c r="N125" s="86"/>
      <c r="O125" s="86"/>
      <c r="P125" s="86"/>
      <c r="Q125" s="86"/>
      <c r="R125" s="86"/>
      <c r="S125" s="86"/>
      <c r="T125" s="86"/>
      <c r="U125" s="86"/>
      <c r="V125" s="86"/>
      <c r="W125" s="86"/>
      <c r="X125" s="86"/>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5"/>
    </row>
    <row r="126" spans="3:56" ht="12.75" customHeight="1" x14ac:dyDescent="0.25">
      <c r="C126" s="259" t="s">
        <v>119</v>
      </c>
      <c r="D126" s="260"/>
      <c r="E126" s="260"/>
      <c r="F126" s="260"/>
      <c r="G126" s="260"/>
      <c r="H126" s="260"/>
      <c r="I126" s="260"/>
      <c r="J126" s="260"/>
      <c r="K126" s="260"/>
      <c r="L126" s="260"/>
      <c r="M126" s="260"/>
      <c r="N126" s="260"/>
      <c r="O126" s="260"/>
      <c r="P126" s="260"/>
      <c r="Q126" s="260"/>
      <c r="R126" s="260"/>
      <c r="S126" s="260"/>
      <c r="T126" s="260"/>
      <c r="U126" s="260"/>
      <c r="V126" s="260"/>
      <c r="W126" s="260"/>
      <c r="X126" s="261"/>
      <c r="Y126" s="213"/>
      <c r="Z126" s="214"/>
      <c r="AA126" s="214"/>
      <c r="AB126" s="214"/>
      <c r="AC126" s="214"/>
      <c r="AD126" s="214"/>
      <c r="AE126" s="214"/>
      <c r="AF126" s="214"/>
      <c r="AG126" s="214"/>
      <c r="AH126" s="214"/>
      <c r="AI126" s="214"/>
      <c r="AJ126" s="214"/>
      <c r="AK126" s="214"/>
      <c r="AL126" s="214"/>
      <c r="AM126" s="214"/>
      <c r="AN126" s="214"/>
      <c r="AO126" s="214"/>
      <c r="AP126" s="214"/>
      <c r="AQ126" s="214"/>
      <c r="AR126" s="214"/>
      <c r="AS126" s="214"/>
      <c r="AT126" s="214"/>
      <c r="AU126" s="214"/>
      <c r="AV126" s="214"/>
      <c r="AW126" s="214"/>
      <c r="AX126" s="214"/>
      <c r="AY126" s="214"/>
      <c r="AZ126" s="214"/>
      <c r="BA126" s="214"/>
      <c r="BB126" s="214"/>
      <c r="BC126" s="214"/>
      <c r="BD126" s="215"/>
    </row>
    <row r="127" spans="3:56" ht="12.75" customHeight="1" x14ac:dyDescent="0.25">
      <c r="C127" s="262"/>
      <c r="D127" s="263"/>
      <c r="E127" s="263"/>
      <c r="F127" s="263"/>
      <c r="G127" s="263"/>
      <c r="H127" s="263"/>
      <c r="I127" s="263"/>
      <c r="J127" s="263"/>
      <c r="K127" s="263"/>
      <c r="L127" s="263"/>
      <c r="M127" s="263"/>
      <c r="N127" s="263"/>
      <c r="O127" s="263"/>
      <c r="P127" s="263"/>
      <c r="Q127" s="263"/>
      <c r="R127" s="263"/>
      <c r="S127" s="263"/>
      <c r="T127" s="263"/>
      <c r="U127" s="263"/>
      <c r="V127" s="263"/>
      <c r="W127" s="263"/>
      <c r="X127" s="264"/>
      <c r="Y127" s="216"/>
      <c r="Z127" s="217"/>
      <c r="AA127" s="217"/>
      <c r="AB127" s="217"/>
      <c r="AC127" s="217"/>
      <c r="AD127" s="217"/>
      <c r="AE127" s="217"/>
      <c r="AF127" s="217"/>
      <c r="AG127" s="217"/>
      <c r="AH127" s="217"/>
      <c r="AI127" s="217"/>
      <c r="AJ127" s="217"/>
      <c r="AK127" s="217"/>
      <c r="AL127" s="217"/>
      <c r="AM127" s="217"/>
      <c r="AN127" s="217"/>
      <c r="AO127" s="217"/>
      <c r="AP127" s="217"/>
      <c r="AQ127" s="217"/>
      <c r="AR127" s="217"/>
      <c r="AS127" s="217"/>
      <c r="AT127" s="217"/>
      <c r="AU127" s="217"/>
      <c r="AV127" s="217"/>
      <c r="AW127" s="217"/>
      <c r="AX127" s="217"/>
      <c r="AY127" s="217"/>
      <c r="AZ127" s="217"/>
      <c r="BA127" s="217"/>
      <c r="BB127" s="217"/>
      <c r="BC127" s="217"/>
      <c r="BD127" s="233"/>
    </row>
    <row r="128" spans="3:56" ht="5.0999999999999996" customHeight="1" x14ac:dyDescent="0.25">
      <c r="C128" s="85"/>
      <c r="D128" s="86"/>
      <c r="E128" s="86"/>
      <c r="F128" s="86"/>
      <c r="G128" s="86"/>
      <c r="H128" s="86"/>
      <c r="I128" s="86"/>
      <c r="J128" s="86"/>
      <c r="K128" s="86"/>
      <c r="L128" s="86"/>
      <c r="M128" s="86"/>
      <c r="N128" s="86"/>
      <c r="O128" s="86"/>
      <c r="P128" s="86"/>
      <c r="Q128" s="86"/>
      <c r="R128" s="86"/>
      <c r="S128" s="86"/>
      <c r="T128" s="86"/>
      <c r="U128" s="86"/>
      <c r="V128" s="86"/>
      <c r="W128" s="86"/>
      <c r="X128" s="86"/>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5"/>
    </row>
    <row r="129" spans="3:56" ht="12.75" customHeight="1" x14ac:dyDescent="0.25">
      <c r="C129" s="259" t="s">
        <v>120</v>
      </c>
      <c r="D129" s="260"/>
      <c r="E129" s="260"/>
      <c r="F129" s="260"/>
      <c r="G129" s="260"/>
      <c r="H129" s="260"/>
      <c r="I129" s="260"/>
      <c r="J129" s="260"/>
      <c r="K129" s="260"/>
      <c r="L129" s="260"/>
      <c r="M129" s="260"/>
      <c r="N129" s="260"/>
      <c r="O129" s="260"/>
      <c r="P129" s="260"/>
      <c r="Q129" s="260"/>
      <c r="R129" s="260"/>
      <c r="S129" s="260"/>
      <c r="T129" s="260"/>
      <c r="U129" s="260"/>
      <c r="V129" s="260"/>
      <c r="W129" s="260"/>
      <c r="X129" s="261"/>
      <c r="Y129" s="213"/>
      <c r="Z129" s="214"/>
      <c r="AA129" s="214"/>
      <c r="AB129" s="214"/>
      <c r="AC129" s="214"/>
      <c r="AD129" s="214"/>
      <c r="AE129" s="214"/>
      <c r="AF129" s="214"/>
      <c r="AG129" s="214"/>
      <c r="AH129" s="214"/>
      <c r="AI129" s="214"/>
      <c r="AJ129" s="214"/>
      <c r="AK129" s="214"/>
      <c r="AL129" s="214"/>
      <c r="AM129" s="214"/>
      <c r="AN129" s="214"/>
      <c r="AO129" s="214"/>
      <c r="AP129" s="214"/>
      <c r="AQ129" s="214"/>
      <c r="AR129" s="214"/>
      <c r="AS129" s="214"/>
      <c r="AT129" s="214"/>
      <c r="AU129" s="214"/>
      <c r="AV129" s="214"/>
      <c r="AW129" s="214"/>
      <c r="AX129" s="214"/>
      <c r="AY129" s="214"/>
      <c r="AZ129" s="214"/>
      <c r="BA129" s="214"/>
      <c r="BB129" s="214"/>
      <c r="BC129" s="214"/>
      <c r="BD129" s="215"/>
    </row>
    <row r="130" spans="3:56" ht="12.75" customHeight="1" x14ac:dyDescent="0.25">
      <c r="C130" s="262"/>
      <c r="D130" s="263"/>
      <c r="E130" s="263"/>
      <c r="F130" s="263"/>
      <c r="G130" s="263"/>
      <c r="H130" s="263"/>
      <c r="I130" s="263"/>
      <c r="J130" s="263"/>
      <c r="K130" s="263"/>
      <c r="L130" s="263"/>
      <c r="M130" s="263"/>
      <c r="N130" s="263"/>
      <c r="O130" s="263"/>
      <c r="P130" s="263"/>
      <c r="Q130" s="263"/>
      <c r="R130" s="263"/>
      <c r="S130" s="263"/>
      <c r="T130" s="263"/>
      <c r="U130" s="263"/>
      <c r="V130" s="263"/>
      <c r="W130" s="263"/>
      <c r="X130" s="264"/>
      <c r="Y130" s="216"/>
      <c r="Z130" s="217"/>
      <c r="AA130" s="217"/>
      <c r="AB130" s="217"/>
      <c r="AC130" s="217"/>
      <c r="AD130" s="217"/>
      <c r="AE130" s="217"/>
      <c r="AF130" s="217"/>
      <c r="AG130" s="217"/>
      <c r="AH130" s="217"/>
      <c r="AI130" s="217"/>
      <c r="AJ130" s="217"/>
      <c r="AK130" s="217"/>
      <c r="AL130" s="217"/>
      <c r="AM130" s="217"/>
      <c r="AN130" s="217"/>
      <c r="AO130" s="217"/>
      <c r="AP130" s="217"/>
      <c r="AQ130" s="217"/>
      <c r="AR130" s="217"/>
      <c r="AS130" s="217"/>
      <c r="AT130" s="217"/>
      <c r="AU130" s="217"/>
      <c r="AV130" s="217"/>
      <c r="AW130" s="217"/>
      <c r="AX130" s="217"/>
      <c r="AY130" s="217"/>
      <c r="AZ130" s="217"/>
      <c r="BA130" s="217"/>
      <c r="BB130" s="217"/>
      <c r="BC130" s="217"/>
      <c r="BD130" s="233"/>
    </row>
    <row r="131" spans="3:56" ht="5.0999999999999996" customHeight="1" x14ac:dyDescent="0.25">
      <c r="C131" s="11"/>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5"/>
    </row>
    <row r="132" spans="3:56" ht="12.75" customHeight="1" x14ac:dyDescent="0.25">
      <c r="C132" s="219" t="str">
        <f>IFERROR(VLOOKUP(I4,Podesavanja!$B$3:$F$5,5,FALSE),"")</f>
        <v/>
      </c>
      <c r="D132" s="220"/>
      <c r="E132" s="220"/>
      <c r="F132" s="220"/>
      <c r="G132" s="220"/>
      <c r="H132" s="220"/>
      <c r="I132" s="220"/>
      <c r="J132" s="220"/>
      <c r="K132" s="220"/>
      <c r="L132" s="220"/>
      <c r="M132" s="220"/>
      <c r="N132" s="220"/>
      <c r="O132" s="220"/>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14"/>
      <c r="AS132" s="214"/>
      <c r="AT132" s="214"/>
      <c r="AU132" s="214"/>
      <c r="AV132" s="214"/>
      <c r="AW132" s="214"/>
      <c r="AX132" s="214"/>
      <c r="AY132" s="214"/>
      <c r="AZ132" s="214"/>
      <c r="BA132" s="214"/>
      <c r="BB132" s="214"/>
      <c r="BC132" s="214"/>
      <c r="BD132" s="215"/>
    </row>
    <row r="133" spans="3:56" ht="12.75" customHeight="1" x14ac:dyDescent="0.25">
      <c r="C133" s="222"/>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17"/>
      <c r="AS133" s="217"/>
      <c r="AT133" s="217"/>
      <c r="AU133" s="217"/>
      <c r="AV133" s="217"/>
      <c r="AW133" s="217"/>
      <c r="AX133" s="217"/>
      <c r="AY133" s="217"/>
      <c r="AZ133" s="217"/>
      <c r="BA133" s="217"/>
      <c r="BB133" s="217"/>
      <c r="BC133" s="217"/>
      <c r="BD133" s="233"/>
    </row>
    <row r="134" spans="3:56" ht="5.0999999999999996" customHeight="1" x14ac:dyDescent="0.25">
      <c r="C134" s="11"/>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87"/>
    </row>
    <row r="135" spans="3:56" ht="24.95" customHeight="1" x14ac:dyDescent="0.25">
      <c r="C135" s="11"/>
      <c r="D135" s="282" t="s">
        <v>121</v>
      </c>
      <c r="E135" s="320"/>
      <c r="F135" s="320"/>
      <c r="G135" s="320"/>
      <c r="H135" s="320"/>
      <c r="I135" s="320"/>
      <c r="J135" s="320"/>
      <c r="K135" s="320"/>
      <c r="L135" s="320"/>
      <c r="M135" s="320"/>
      <c r="N135" s="320"/>
      <c r="O135" s="320"/>
      <c r="P135" s="320"/>
      <c r="Q135" s="320"/>
      <c r="R135" s="320"/>
      <c r="S135" s="320"/>
      <c r="T135" s="320"/>
      <c r="U135" s="320"/>
      <c r="V135" s="320"/>
      <c r="W135" s="320"/>
      <c r="X135" s="320"/>
      <c r="Y135" s="320"/>
      <c r="Z135" s="320"/>
      <c r="AA135" s="320"/>
      <c r="AB135" s="320"/>
      <c r="AC135" s="320"/>
      <c r="AD135" s="320"/>
      <c r="AE135" s="320"/>
      <c r="AF135" s="320"/>
      <c r="AG135" s="320"/>
      <c r="AH135" s="320"/>
      <c r="AI135" s="320"/>
      <c r="AJ135" s="320"/>
      <c r="AK135" s="320"/>
      <c r="AL135" s="320"/>
      <c r="AM135" s="320"/>
      <c r="AN135" s="320"/>
      <c r="AO135" s="320"/>
      <c r="AP135" s="320"/>
      <c r="AQ135" s="320"/>
      <c r="AR135" s="265" t="str">
        <f>IF(COUNTA(Y93,Y96)=2,Y93/Y96," ")</f>
        <v xml:space="preserve"> </v>
      </c>
      <c r="AS135" s="265"/>
      <c r="AT135" s="265"/>
      <c r="AU135" s="265"/>
      <c r="AV135" s="265"/>
      <c r="AW135" s="265"/>
      <c r="AX135" s="265"/>
      <c r="AY135" s="265"/>
      <c r="AZ135" s="265"/>
      <c r="BA135" s="265"/>
      <c r="BB135" s="265"/>
      <c r="BC135" s="265"/>
      <c r="BD135" s="266"/>
    </row>
    <row r="136" spans="3:56" ht="12.75" customHeight="1" x14ac:dyDescent="0.25">
      <c r="C136" s="11"/>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87"/>
    </row>
    <row r="137" spans="3:56" ht="24.95" customHeight="1" x14ac:dyDescent="0.25">
      <c r="C137" s="11"/>
      <c r="D137" s="282" t="s">
        <v>122</v>
      </c>
      <c r="E137" s="320"/>
      <c r="F137" s="320"/>
      <c r="G137" s="320"/>
      <c r="H137" s="320"/>
      <c r="I137" s="320"/>
      <c r="J137" s="320"/>
      <c r="K137" s="320"/>
      <c r="L137" s="320"/>
      <c r="M137" s="320"/>
      <c r="N137" s="320"/>
      <c r="O137" s="320"/>
      <c r="P137" s="320"/>
      <c r="Q137" s="320"/>
      <c r="R137" s="320"/>
      <c r="S137" s="320"/>
      <c r="T137" s="320"/>
      <c r="U137" s="320"/>
      <c r="V137" s="320"/>
      <c r="W137" s="320"/>
      <c r="X137" s="320"/>
      <c r="Y137" s="320"/>
      <c r="Z137" s="320"/>
      <c r="AA137" s="320"/>
      <c r="AB137" s="320"/>
      <c r="AC137" s="320"/>
      <c r="AD137" s="320"/>
      <c r="AE137" s="320"/>
      <c r="AF137" s="320"/>
      <c r="AG137" s="320"/>
      <c r="AH137" s="320"/>
      <c r="AI137" s="320"/>
      <c r="AJ137" s="320"/>
      <c r="AK137" s="320"/>
      <c r="AL137" s="320"/>
      <c r="AM137" s="320"/>
      <c r="AN137" s="320"/>
      <c r="AO137" s="320"/>
      <c r="AP137" s="320"/>
      <c r="AQ137" s="320"/>
      <c r="AR137" s="265" t="str">
        <f>IF(COUNTA(Y99,Y102)=2,Y99/Y102," ")</f>
        <v xml:space="preserve"> </v>
      </c>
      <c r="AS137" s="265"/>
      <c r="AT137" s="265"/>
      <c r="AU137" s="265"/>
      <c r="AV137" s="265"/>
      <c r="AW137" s="265"/>
      <c r="AX137" s="265"/>
      <c r="AY137" s="265"/>
      <c r="AZ137" s="265"/>
      <c r="BA137" s="265"/>
      <c r="BB137" s="265"/>
      <c r="BC137" s="265"/>
      <c r="BD137" s="266"/>
    </row>
    <row r="138" spans="3:56" ht="12.75" customHeight="1" x14ac:dyDescent="0.25">
      <c r="C138" s="11"/>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5"/>
    </row>
    <row r="139" spans="3:56" ht="24.95" customHeight="1" x14ac:dyDescent="0.25">
      <c r="C139" s="11"/>
      <c r="D139" s="282" t="s">
        <v>123</v>
      </c>
      <c r="E139" s="320"/>
      <c r="F139" s="320"/>
      <c r="G139" s="320"/>
      <c r="H139" s="320"/>
      <c r="I139" s="320"/>
      <c r="J139" s="320"/>
      <c r="K139" s="320"/>
      <c r="L139" s="320"/>
      <c r="M139" s="320"/>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c r="AN139" s="320"/>
      <c r="AO139" s="320"/>
      <c r="AP139" s="320"/>
      <c r="AQ139" s="320"/>
      <c r="AR139" s="267" t="str">
        <f>IF(COUNTA(Y117,Y120)=2,(Y117)/(Y117+Y120)," ")</f>
        <v xml:space="preserve"> </v>
      </c>
      <c r="AS139" s="267"/>
      <c r="AT139" s="267"/>
      <c r="AU139" s="267"/>
      <c r="AV139" s="267"/>
      <c r="AW139" s="267"/>
      <c r="AX139" s="267"/>
      <c r="AY139" s="267"/>
      <c r="AZ139" s="267"/>
      <c r="BA139" s="267"/>
      <c r="BB139" s="267"/>
      <c r="BC139" s="267"/>
      <c r="BD139" s="268"/>
    </row>
    <row r="140" spans="3:56" ht="12.75" customHeight="1" x14ac:dyDescent="0.25">
      <c r="C140" s="11"/>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5"/>
    </row>
    <row r="141" spans="3:56" ht="24.95" customHeight="1" x14ac:dyDescent="0.25">
      <c r="C141" s="11"/>
      <c r="D141" s="282" t="s">
        <v>124</v>
      </c>
      <c r="E141" s="320"/>
      <c r="F141" s="320"/>
      <c r="G141" s="320"/>
      <c r="H141" s="320"/>
      <c r="I141" s="320"/>
      <c r="J141" s="320"/>
      <c r="K141" s="320"/>
      <c r="L141" s="320"/>
      <c r="M141" s="320"/>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c r="AN141" s="320"/>
      <c r="AO141" s="320"/>
      <c r="AP141" s="320"/>
      <c r="AQ141" s="320"/>
      <c r="AR141" s="267" t="str">
        <f>IF(COUNTA(Y126,Y129)=2,(Y126)/(Y126+Y129)," ")</f>
        <v xml:space="preserve"> </v>
      </c>
      <c r="AS141" s="267"/>
      <c r="AT141" s="267"/>
      <c r="AU141" s="267"/>
      <c r="AV141" s="267"/>
      <c r="AW141" s="267"/>
      <c r="AX141" s="267"/>
      <c r="AY141" s="267"/>
      <c r="AZ141" s="267"/>
      <c r="BA141" s="267"/>
      <c r="BB141" s="267"/>
      <c r="BC141" s="267"/>
      <c r="BD141" s="268"/>
    </row>
    <row r="142" spans="3:56" ht="12.2" customHeight="1" x14ac:dyDescent="0.25">
      <c r="C142" s="11"/>
      <c r="D142" s="42"/>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16"/>
      <c r="AS142" s="16"/>
      <c r="AT142" s="16"/>
      <c r="AU142" s="16"/>
      <c r="AV142" s="16"/>
      <c r="AW142" s="16"/>
      <c r="AX142" s="16"/>
      <c r="AY142" s="16"/>
      <c r="AZ142" s="16"/>
      <c r="BA142" s="16"/>
      <c r="BB142" s="16"/>
      <c r="BC142" s="16"/>
      <c r="BD142" s="91"/>
    </row>
    <row r="143" spans="3:56" ht="12.2" customHeight="1" x14ac:dyDescent="0.25">
      <c r="C143" s="11"/>
      <c r="D143" s="194" t="str">
        <f>IF(COUNTA(Y93)&lt;&gt;0,"Navesti izvore podataka (npr.1. popisna lista mjesne zajednice 2. birački spisak 3. statistkika Monstata 4. sl."," ")</f>
        <v xml:space="preserve"> </v>
      </c>
      <c r="E143" s="194"/>
      <c r="F143" s="194"/>
      <c r="G143" s="194"/>
      <c r="H143" s="194"/>
      <c r="I143" s="194"/>
      <c r="J143" s="194"/>
      <c r="K143" s="194"/>
      <c r="L143" s="194"/>
      <c r="M143" s="194"/>
      <c r="N143" s="194"/>
      <c r="O143" s="194"/>
      <c r="P143" s="194"/>
      <c r="Q143" s="194"/>
      <c r="R143" s="194"/>
      <c r="S143" s="194"/>
      <c r="T143" s="194"/>
      <c r="U143" s="194"/>
      <c r="V143" s="194"/>
      <c r="W143" s="194"/>
      <c r="X143" s="194"/>
      <c r="Y143" s="194"/>
      <c r="Z143" s="194"/>
      <c r="AA143" s="194"/>
      <c r="AB143" s="194"/>
      <c r="AC143" s="194"/>
      <c r="AD143" s="194"/>
      <c r="AE143" s="194"/>
      <c r="AF143" s="194"/>
      <c r="AG143" s="194"/>
      <c r="AH143" s="194"/>
      <c r="AI143" s="194"/>
      <c r="AJ143" s="194"/>
      <c r="AK143" s="194"/>
      <c r="AL143" s="194"/>
      <c r="AM143" s="194"/>
      <c r="AN143" s="194"/>
      <c r="AO143" s="194"/>
      <c r="AP143" s="194"/>
      <c r="AQ143" s="194"/>
      <c r="AR143" s="194"/>
      <c r="AS143" s="194"/>
      <c r="AT143" s="194"/>
      <c r="AU143" s="194"/>
      <c r="AV143" s="194"/>
      <c r="AW143" s="194"/>
      <c r="AX143" s="194"/>
      <c r="AY143" s="194"/>
      <c r="AZ143" s="194"/>
      <c r="BA143" s="194"/>
      <c r="BB143" s="194"/>
      <c r="BC143" s="194"/>
      <c r="BD143" s="91"/>
    </row>
    <row r="144" spans="3:56" ht="12.2" customHeight="1" x14ac:dyDescent="0.25">
      <c r="C144" s="11"/>
      <c r="D144" s="210"/>
      <c r="E144" s="211"/>
      <c r="F144" s="211"/>
      <c r="G144" s="211"/>
      <c r="H144" s="211"/>
      <c r="I144" s="211"/>
      <c r="J144" s="211"/>
      <c r="K144" s="211"/>
      <c r="L144" s="211"/>
      <c r="M144" s="211"/>
      <c r="N144" s="211"/>
      <c r="O144" s="211"/>
      <c r="P144" s="211"/>
      <c r="Q144" s="211"/>
      <c r="R144" s="211"/>
      <c r="S144" s="211"/>
      <c r="T144" s="211"/>
      <c r="U144" s="211"/>
      <c r="V144" s="211"/>
      <c r="W144" s="211"/>
      <c r="X144" s="211"/>
      <c r="Y144" s="211"/>
      <c r="Z144" s="211"/>
      <c r="AA144" s="211"/>
      <c r="AB144" s="211"/>
      <c r="AC144" s="211"/>
      <c r="AD144" s="211"/>
      <c r="AE144" s="211"/>
      <c r="AF144" s="211"/>
      <c r="AG144" s="211"/>
      <c r="AH144" s="211"/>
      <c r="AI144" s="211"/>
      <c r="AJ144" s="211"/>
      <c r="AK144" s="211"/>
      <c r="AL144" s="211"/>
      <c r="AM144" s="211"/>
      <c r="AN144" s="211"/>
      <c r="AO144" s="211"/>
      <c r="AP144" s="211"/>
      <c r="AQ144" s="211"/>
      <c r="AR144" s="211"/>
      <c r="AS144" s="211"/>
      <c r="AT144" s="211"/>
      <c r="AU144" s="211"/>
      <c r="AV144" s="211"/>
      <c r="AW144" s="211"/>
      <c r="AX144" s="211"/>
      <c r="AY144" s="211"/>
      <c r="AZ144" s="211"/>
      <c r="BA144" s="211"/>
      <c r="BB144" s="211"/>
      <c r="BC144" s="211"/>
      <c r="BD144" s="91"/>
    </row>
    <row r="145" spans="2:56" ht="12.75" customHeight="1" thickBot="1" x14ac:dyDescent="0.3">
      <c r="C145" s="88"/>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9"/>
    </row>
    <row r="146" spans="2:56" ht="12.75" customHeight="1" x14ac:dyDescent="0.25">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row>
    <row r="147" spans="2:56" ht="12.75" customHeight="1" x14ac:dyDescent="0.25">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row>
    <row r="148" spans="2:56" ht="12.75" customHeight="1" x14ac:dyDescent="0.25">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209" t="s">
        <v>76</v>
      </c>
      <c r="AQ148" s="209"/>
      <c r="AR148" s="209"/>
      <c r="AS148" s="209"/>
      <c r="AT148" s="209"/>
      <c r="AU148" s="209"/>
      <c r="AV148" s="209"/>
      <c r="AW148" s="209"/>
      <c r="AX148" s="209"/>
      <c r="AY148" s="209"/>
      <c r="AZ148" s="209"/>
      <c r="BA148" s="209"/>
      <c r="BB148" s="209"/>
      <c r="BC148" s="209"/>
      <c r="BD148" s="209"/>
    </row>
    <row r="149" spans="2:56" ht="12.75" customHeight="1" x14ac:dyDescent="0.25">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row>
    <row r="150" spans="2:56" ht="12.75" customHeight="1" x14ac:dyDescent="0.25">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row>
    <row r="151" spans="2:56" ht="12.75" customHeight="1" x14ac:dyDescent="0.25">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row>
    <row r="152" spans="2:56" ht="12.75" customHeight="1" x14ac:dyDescent="0.25">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row>
    <row r="153" spans="2:56" ht="12.75" customHeight="1" x14ac:dyDescent="0.25">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row>
    <row r="154" spans="2:56" ht="12.75" customHeight="1" x14ac:dyDescent="0.25">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row>
    <row r="155" spans="2:56" ht="12.75" customHeight="1" x14ac:dyDescent="0.25">
      <c r="I155" s="248" t="s">
        <v>1</v>
      </c>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row>
    <row r="156" spans="2:56" ht="12.75" customHeight="1" x14ac:dyDescent="0.25"/>
    <row r="157" spans="2:56" ht="12.75" customHeight="1" x14ac:dyDescent="0.25">
      <c r="I157" s="249" t="str">
        <f>IF(LEN(I4)&gt;0,I4," ")</f>
        <v xml:space="preserve"> </v>
      </c>
      <c r="J157" s="249"/>
      <c r="K157" s="249"/>
      <c r="L157" s="249"/>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249"/>
      <c r="AM157" s="249"/>
      <c r="AN157" s="249"/>
      <c r="AO157" s="249"/>
      <c r="AP157" s="249"/>
      <c r="AQ157" s="249"/>
      <c r="AR157" s="249"/>
      <c r="AS157" s="249"/>
      <c r="AT157" s="249"/>
      <c r="AU157" s="249"/>
      <c r="AV157" s="249"/>
      <c r="AW157" s="249"/>
      <c r="AX157" s="249"/>
    </row>
    <row r="158" spans="2:56" ht="12.75" customHeight="1" x14ac:dyDescent="0.25">
      <c r="I158" s="250"/>
      <c r="J158" s="250"/>
      <c r="K158" s="250"/>
      <c r="L158" s="250"/>
      <c r="M158" s="250"/>
      <c r="N158" s="250"/>
      <c r="O158" s="250"/>
      <c r="P158" s="250"/>
      <c r="Q158" s="250"/>
      <c r="R158" s="250"/>
      <c r="S158" s="250"/>
      <c r="T158" s="250"/>
      <c r="U158" s="250"/>
      <c r="V158" s="250"/>
      <c r="W158" s="250"/>
      <c r="X158" s="250"/>
      <c r="Y158" s="250"/>
      <c r="Z158" s="250"/>
      <c r="AA158" s="250"/>
      <c r="AB158" s="250"/>
      <c r="AC158" s="250"/>
      <c r="AD158" s="250"/>
      <c r="AE158" s="250"/>
      <c r="AF158" s="250"/>
      <c r="AG158" s="250"/>
      <c r="AH158" s="250"/>
      <c r="AI158" s="250"/>
      <c r="AJ158" s="250"/>
      <c r="AK158" s="250"/>
      <c r="AL158" s="250"/>
      <c r="AM158" s="250"/>
      <c r="AN158" s="250"/>
      <c r="AO158" s="250"/>
      <c r="AP158" s="250"/>
      <c r="AQ158" s="250"/>
      <c r="AR158" s="250"/>
      <c r="AS158" s="250"/>
      <c r="AT158" s="250"/>
      <c r="AU158" s="250"/>
      <c r="AV158" s="250"/>
      <c r="AW158" s="250"/>
      <c r="AX158" s="250"/>
    </row>
    <row r="159" spans="2:56" ht="12.75" customHeight="1" x14ac:dyDescent="0.25"/>
    <row r="160" spans="2:56" ht="12.75" customHeight="1" x14ac:dyDescent="0.25">
      <c r="AU160" s="8" t="s">
        <v>0</v>
      </c>
      <c r="AV160" s="234" t="str">
        <f>IF(LEN(AV7)&gt;0,AV7," ")</f>
        <v xml:space="preserve"> </v>
      </c>
      <c r="AW160" s="235"/>
      <c r="AX160" s="235"/>
      <c r="AY160" s="235"/>
      <c r="AZ160" s="235"/>
      <c r="BA160" s="235"/>
      <c r="BB160" s="235"/>
      <c r="BC160" s="235"/>
      <c r="BD160" s="235"/>
    </row>
    <row r="161" spans="2:56" ht="12.75" customHeight="1" x14ac:dyDescent="0.25"/>
    <row r="162" spans="2:56" ht="12.75" customHeight="1" x14ac:dyDescent="0.25">
      <c r="AU162" s="8" t="s">
        <v>2</v>
      </c>
      <c r="AV162" s="234" t="str">
        <f>IF(LEN(AV9)&gt;0,AV9," ")</f>
        <v xml:space="preserve"> </v>
      </c>
      <c r="AW162" s="235"/>
      <c r="AX162" s="235"/>
      <c r="AY162" s="235"/>
      <c r="AZ162" s="235"/>
      <c r="BA162" s="235"/>
      <c r="BB162" s="235"/>
      <c r="BC162" s="235"/>
      <c r="BD162" s="235"/>
    </row>
    <row r="163" spans="2:56" ht="12.75" customHeight="1" x14ac:dyDescent="0.25"/>
    <row r="164" spans="2:56" ht="12.75" customHeight="1" x14ac:dyDescent="0.25">
      <c r="AE164" s="8" t="s">
        <v>10</v>
      </c>
      <c r="AF164" s="235" t="str">
        <f>IF(LEN(AF11)&gt;0,AF11," ")</f>
        <v xml:space="preserve"> </v>
      </c>
      <c r="AG164" s="235"/>
      <c r="AH164" s="235"/>
      <c r="AI164" s="235"/>
      <c r="AJ164" s="235"/>
      <c r="AK164" s="235"/>
      <c r="AL164" s="235"/>
      <c r="AM164" s="235"/>
      <c r="AN164" s="235"/>
      <c r="AO164" s="235"/>
      <c r="AP164" s="235"/>
      <c r="AQ164" s="235"/>
      <c r="AR164" s="235"/>
      <c r="AS164" s="235"/>
      <c r="AT164" s="235"/>
      <c r="AU164" s="235"/>
      <c r="AV164" s="235"/>
      <c r="AW164" s="235"/>
      <c r="AX164" s="235"/>
      <c r="AY164" s="235"/>
      <c r="AZ164" s="235"/>
      <c r="BA164" s="235"/>
      <c r="BB164" s="235"/>
      <c r="BC164" s="235"/>
      <c r="BD164" s="235"/>
    </row>
    <row r="165" spans="2:56" ht="12.75" customHeight="1" thickBot="1" x14ac:dyDescent="0.3">
      <c r="B165" s="1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row>
    <row r="166" spans="2:56" ht="12.75" customHeight="1" x14ac:dyDescent="0.25">
      <c r="C166" s="239" t="s">
        <v>126</v>
      </c>
      <c r="D166" s="218"/>
      <c r="E166" s="218"/>
      <c r="F166" s="218"/>
      <c r="G166" s="218"/>
      <c r="H166" s="218"/>
      <c r="I166" s="218"/>
      <c r="J166" s="218"/>
      <c r="K166" s="218"/>
      <c r="L166" s="218"/>
      <c r="M166" s="218"/>
      <c r="N166" s="218"/>
      <c r="O166" s="218"/>
      <c r="P166" s="218"/>
      <c r="Q166" s="218"/>
      <c r="R166" s="218"/>
      <c r="S166" s="218"/>
      <c r="T166" s="218"/>
      <c r="U166" s="218"/>
      <c r="V166" s="218"/>
      <c r="W166" s="218"/>
      <c r="X166" s="240"/>
      <c r="Y166" s="256"/>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c r="AZ166" s="257"/>
      <c r="BA166" s="257"/>
      <c r="BB166" s="257"/>
      <c r="BC166" s="257"/>
      <c r="BD166" s="258"/>
    </row>
    <row r="167" spans="2:56" x14ac:dyDescent="0.25">
      <c r="C167" s="200"/>
      <c r="D167" s="201"/>
      <c r="E167" s="201"/>
      <c r="F167" s="201"/>
      <c r="G167" s="201"/>
      <c r="H167" s="201"/>
      <c r="I167" s="201"/>
      <c r="J167" s="201"/>
      <c r="K167" s="201"/>
      <c r="L167" s="201"/>
      <c r="M167" s="201"/>
      <c r="N167" s="201"/>
      <c r="O167" s="201"/>
      <c r="P167" s="201"/>
      <c r="Q167" s="201"/>
      <c r="R167" s="201"/>
      <c r="S167" s="201"/>
      <c r="T167" s="201"/>
      <c r="U167" s="201"/>
      <c r="V167" s="201"/>
      <c r="W167" s="201"/>
      <c r="X167" s="202"/>
      <c r="Y167" s="206"/>
      <c r="Z167" s="207"/>
      <c r="AA167" s="207"/>
      <c r="AB167" s="207"/>
      <c r="AC167" s="207"/>
      <c r="AD167" s="207"/>
      <c r="AE167" s="207"/>
      <c r="AF167" s="207"/>
      <c r="AG167" s="207"/>
      <c r="AH167" s="207"/>
      <c r="AI167" s="207"/>
      <c r="AJ167" s="207"/>
      <c r="AK167" s="207"/>
      <c r="AL167" s="207"/>
      <c r="AM167" s="207"/>
      <c r="AN167" s="207"/>
      <c r="AO167" s="207"/>
      <c r="AP167" s="207"/>
      <c r="AQ167" s="207"/>
      <c r="AR167" s="207"/>
      <c r="AS167" s="207"/>
      <c r="AT167" s="207"/>
      <c r="AU167" s="207"/>
      <c r="AV167" s="207"/>
      <c r="AW167" s="207"/>
      <c r="AX167" s="207"/>
      <c r="AY167" s="207"/>
      <c r="AZ167" s="207"/>
      <c r="BA167" s="207"/>
      <c r="BB167" s="207"/>
      <c r="BC167" s="207"/>
      <c r="BD167" s="208"/>
    </row>
    <row r="168" spans="2:56" ht="5.0999999999999996" customHeight="1" x14ac:dyDescent="0.25">
      <c r="C168" s="11"/>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5"/>
    </row>
    <row r="169" spans="2:56" ht="12.2" customHeight="1" x14ac:dyDescent="0.25">
      <c r="C169" s="11"/>
      <c r="D169" s="194" t="str">
        <f>IF(COUNTA(Y166)&lt;&gt;0,"Navesti izvore podataka (npr.1. popisna lista mjesne zajednice 2. birački spisak 3. statistkika Monstata 4. sl."," ")</f>
        <v xml:space="preserve"> </v>
      </c>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94"/>
      <c r="BA169" s="194"/>
      <c r="BB169" s="194"/>
      <c r="BC169" s="194"/>
      <c r="BD169" s="15"/>
    </row>
    <row r="170" spans="2:56" ht="12.2" customHeight="1" x14ac:dyDescent="0.25">
      <c r="C170" s="11"/>
      <c r="D170" s="210"/>
      <c r="E170" s="211"/>
      <c r="F170" s="211"/>
      <c r="G170" s="211"/>
      <c r="H170" s="211"/>
      <c r="I170" s="211"/>
      <c r="J170" s="211"/>
      <c r="K170" s="211"/>
      <c r="L170" s="211"/>
      <c r="M170" s="211"/>
      <c r="N170" s="211"/>
      <c r="O170" s="211"/>
      <c r="P170" s="211"/>
      <c r="Q170" s="211"/>
      <c r="R170" s="211"/>
      <c r="S170" s="211"/>
      <c r="T170" s="211"/>
      <c r="U170" s="211"/>
      <c r="V170" s="211"/>
      <c r="W170" s="211"/>
      <c r="X170" s="211"/>
      <c r="Y170" s="211"/>
      <c r="Z170" s="211"/>
      <c r="AA170" s="211"/>
      <c r="AB170" s="211"/>
      <c r="AC170" s="211"/>
      <c r="AD170" s="211"/>
      <c r="AE170" s="211"/>
      <c r="AF170" s="211"/>
      <c r="AG170" s="211"/>
      <c r="AH170" s="211"/>
      <c r="AI170" s="211"/>
      <c r="AJ170" s="211"/>
      <c r="AK170" s="211"/>
      <c r="AL170" s="211"/>
      <c r="AM170" s="211"/>
      <c r="AN170" s="211"/>
      <c r="AO170" s="211"/>
      <c r="AP170" s="211"/>
      <c r="AQ170" s="211"/>
      <c r="AR170" s="211"/>
      <c r="AS170" s="211"/>
      <c r="AT170" s="211"/>
      <c r="AU170" s="211"/>
      <c r="AV170" s="211"/>
      <c r="AW170" s="211"/>
      <c r="AX170" s="211"/>
      <c r="AY170" s="211"/>
      <c r="AZ170" s="211"/>
      <c r="BA170" s="211"/>
      <c r="BB170" s="211"/>
      <c r="BC170" s="211"/>
      <c r="BD170" s="15"/>
    </row>
    <row r="171" spans="2:56" ht="5.0999999999999996" customHeight="1" x14ac:dyDescent="0.25">
      <c r="C171" s="11"/>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5"/>
    </row>
    <row r="172" spans="2:56" ht="12.75" customHeight="1" x14ac:dyDescent="0.25">
      <c r="C172" s="219" t="s">
        <v>125</v>
      </c>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0"/>
      <c r="AN172" s="220"/>
      <c r="AO172" s="220"/>
      <c r="AP172" s="221"/>
      <c r="AQ172" s="225"/>
      <c r="AR172" s="225"/>
      <c r="AS172" s="225"/>
      <c r="AT172" s="225"/>
      <c r="AU172" s="225"/>
      <c r="AV172" s="225"/>
      <c r="AW172" s="225"/>
      <c r="AX172" s="225"/>
      <c r="AY172" s="225"/>
      <c r="AZ172" s="225"/>
      <c r="BA172" s="225"/>
      <c r="BB172" s="225"/>
      <c r="BC172" s="225"/>
      <c r="BD172" s="226"/>
    </row>
    <row r="173" spans="2:56" x14ac:dyDescent="0.25">
      <c r="C173" s="222"/>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3"/>
      <c r="AN173" s="223"/>
      <c r="AO173" s="223"/>
      <c r="AP173" s="224"/>
      <c r="AQ173" s="227"/>
      <c r="AR173" s="227"/>
      <c r="AS173" s="227"/>
      <c r="AT173" s="227"/>
      <c r="AU173" s="227"/>
      <c r="AV173" s="227"/>
      <c r="AW173" s="227"/>
      <c r="AX173" s="227"/>
      <c r="AY173" s="227"/>
      <c r="AZ173" s="227"/>
      <c r="BA173" s="227"/>
      <c r="BB173" s="227"/>
      <c r="BC173" s="227"/>
      <c r="BD173" s="228"/>
    </row>
    <row r="174" spans="2:56" ht="5.0999999999999996" customHeight="1" x14ac:dyDescent="0.25">
      <c r="C174" s="11"/>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5"/>
    </row>
    <row r="175" spans="2:56" ht="12.2" customHeight="1" x14ac:dyDescent="0.25">
      <c r="C175" s="11"/>
      <c r="D175" s="194" t="str">
        <f>IF(COUNTA(AQ172)&lt;&gt;0,"Navesti izvore podataka (npr.1. popisna lista mjesne zajednice 2. birački spisak 3. statistkika Monstata 4. sl."," ")</f>
        <v xml:space="preserve"> </v>
      </c>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94"/>
      <c r="AK175" s="194"/>
      <c r="AL175" s="194"/>
      <c r="AM175" s="194"/>
      <c r="AN175" s="194"/>
      <c r="AO175" s="194"/>
      <c r="AP175" s="194"/>
      <c r="AQ175" s="194"/>
      <c r="AR175" s="194"/>
      <c r="AS175" s="194"/>
      <c r="AT175" s="194"/>
      <c r="AU175" s="194"/>
      <c r="AV175" s="194"/>
      <c r="AW175" s="194"/>
      <c r="AX175" s="194"/>
      <c r="AY175" s="194"/>
      <c r="AZ175" s="194"/>
      <c r="BA175" s="194"/>
      <c r="BB175" s="194"/>
      <c r="BC175" s="194"/>
      <c r="BD175" s="15"/>
    </row>
    <row r="176" spans="2:56" ht="12.2" customHeight="1" x14ac:dyDescent="0.25">
      <c r="C176" s="11"/>
      <c r="D176" s="210"/>
      <c r="E176" s="211"/>
      <c r="F176" s="211"/>
      <c r="G176" s="211"/>
      <c r="H176" s="211"/>
      <c r="I176" s="211"/>
      <c r="J176" s="211"/>
      <c r="K176" s="211"/>
      <c r="L176" s="211"/>
      <c r="M176" s="211"/>
      <c r="N176" s="211"/>
      <c r="O176" s="211"/>
      <c r="P176" s="211"/>
      <c r="Q176" s="211"/>
      <c r="R176" s="211"/>
      <c r="S176" s="211"/>
      <c r="T176" s="211"/>
      <c r="U176" s="211"/>
      <c r="V176" s="211"/>
      <c r="W176" s="211"/>
      <c r="X176" s="211"/>
      <c r="Y176" s="211"/>
      <c r="Z176" s="211"/>
      <c r="AA176" s="211"/>
      <c r="AB176" s="211"/>
      <c r="AC176" s="211"/>
      <c r="AD176" s="211"/>
      <c r="AE176" s="211"/>
      <c r="AF176" s="211"/>
      <c r="AG176" s="211"/>
      <c r="AH176" s="211"/>
      <c r="AI176" s="211"/>
      <c r="AJ176" s="211"/>
      <c r="AK176" s="211"/>
      <c r="AL176" s="211"/>
      <c r="AM176" s="211"/>
      <c r="AN176" s="211"/>
      <c r="AO176" s="211"/>
      <c r="AP176" s="211"/>
      <c r="AQ176" s="211"/>
      <c r="AR176" s="211"/>
      <c r="AS176" s="211"/>
      <c r="AT176" s="211"/>
      <c r="AU176" s="211"/>
      <c r="AV176" s="211"/>
      <c r="AW176" s="211"/>
      <c r="AX176" s="211"/>
      <c r="AY176" s="211"/>
      <c r="AZ176" s="211"/>
      <c r="BA176" s="211"/>
      <c r="BB176" s="211"/>
      <c r="BC176" s="211"/>
      <c r="BD176" s="15"/>
    </row>
    <row r="177" spans="2:78" ht="5.0999999999999996" customHeight="1" x14ac:dyDescent="0.25">
      <c r="C177" s="11"/>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5"/>
    </row>
    <row r="178" spans="2:78" x14ac:dyDescent="0.25">
      <c r="C178" s="197" t="s">
        <v>21</v>
      </c>
      <c r="D178" s="198"/>
      <c r="E178" s="198"/>
      <c r="F178" s="198"/>
      <c r="G178" s="198"/>
      <c r="H178" s="198"/>
      <c r="I178" s="198"/>
      <c r="J178" s="198"/>
      <c r="K178" s="198"/>
      <c r="L178" s="198"/>
      <c r="M178" s="198"/>
      <c r="N178" s="198"/>
      <c r="O178" s="198"/>
      <c r="P178" s="198"/>
      <c r="Q178" s="198"/>
      <c r="R178" s="198"/>
      <c r="S178" s="198"/>
      <c r="T178" s="198"/>
      <c r="U178" s="198"/>
      <c r="V178" s="198"/>
      <c r="W178" s="198"/>
      <c r="X178" s="199"/>
      <c r="Y178" s="213"/>
      <c r="Z178" s="214"/>
      <c r="AA178" s="214"/>
      <c r="AB178" s="214"/>
      <c r="AC178" s="214"/>
      <c r="AD178" s="214"/>
      <c r="AE178" s="214"/>
      <c r="AF178" s="214"/>
      <c r="AG178" s="214"/>
      <c r="AH178" s="214"/>
      <c r="AI178" s="214"/>
      <c r="AJ178" s="214"/>
      <c r="AK178" s="214"/>
      <c r="AL178" s="214"/>
      <c r="AM178" s="214"/>
      <c r="AN178" s="214"/>
      <c r="AO178" s="214"/>
      <c r="AP178" s="214"/>
      <c r="AQ178" s="214"/>
      <c r="AR178" s="214"/>
      <c r="AS178" s="214"/>
      <c r="AT178" s="214"/>
      <c r="AU178" s="214"/>
      <c r="AV178" s="214"/>
      <c r="AW178" s="214"/>
      <c r="AX178" s="214"/>
      <c r="AY178" s="214"/>
      <c r="AZ178" s="214"/>
      <c r="BA178" s="214"/>
      <c r="BB178" s="214"/>
      <c r="BC178" s="214"/>
      <c r="BD178" s="215"/>
    </row>
    <row r="179" spans="2:78" x14ac:dyDescent="0.25">
      <c r="C179" s="200"/>
      <c r="D179" s="201"/>
      <c r="E179" s="201"/>
      <c r="F179" s="201"/>
      <c r="G179" s="201"/>
      <c r="H179" s="201"/>
      <c r="I179" s="201"/>
      <c r="J179" s="201"/>
      <c r="K179" s="201"/>
      <c r="L179" s="201"/>
      <c r="M179" s="201"/>
      <c r="N179" s="201"/>
      <c r="O179" s="201"/>
      <c r="P179" s="201"/>
      <c r="Q179" s="201"/>
      <c r="R179" s="201"/>
      <c r="S179" s="201"/>
      <c r="T179" s="201"/>
      <c r="U179" s="201"/>
      <c r="V179" s="201"/>
      <c r="W179" s="201"/>
      <c r="X179" s="202"/>
      <c r="Y179" s="216"/>
      <c r="Z179" s="217"/>
      <c r="AA179" s="217"/>
      <c r="AB179" s="217"/>
      <c r="AC179" s="217"/>
      <c r="AD179" s="217"/>
      <c r="AE179" s="217"/>
      <c r="AF179" s="217"/>
      <c r="AG179" s="217"/>
      <c r="AH179" s="217"/>
      <c r="AI179" s="217"/>
      <c r="AJ179" s="217"/>
      <c r="AK179" s="217"/>
      <c r="AL179" s="217"/>
      <c r="AM179" s="217"/>
      <c r="AN179" s="217"/>
      <c r="AO179" s="217"/>
      <c r="AP179" s="217"/>
      <c r="AQ179" s="217"/>
      <c r="AR179" s="217"/>
      <c r="AS179" s="217"/>
      <c r="AT179" s="217"/>
      <c r="AU179" s="217"/>
      <c r="AV179" s="217"/>
      <c r="AW179" s="217"/>
      <c r="AX179" s="217"/>
      <c r="AY179" s="217"/>
      <c r="AZ179" s="217"/>
      <c r="BA179" s="217"/>
      <c r="BB179" s="217"/>
      <c r="BC179" s="217"/>
      <c r="BD179" s="233"/>
    </row>
    <row r="180" spans="2:78" ht="5.0999999999999996" customHeight="1" x14ac:dyDescent="0.25">
      <c r="C180" s="11"/>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5"/>
    </row>
    <row r="181" spans="2:78" ht="12.75" customHeight="1" x14ac:dyDescent="0.25">
      <c r="B181" s="15"/>
      <c r="C181" s="198" t="s">
        <v>22</v>
      </c>
      <c r="D181" s="198"/>
      <c r="E181" s="198"/>
      <c r="F181" s="198"/>
      <c r="G181" s="198"/>
      <c r="H181" s="198"/>
      <c r="I181" s="198"/>
      <c r="J181" s="198"/>
      <c r="K181" s="198"/>
      <c r="L181" s="198"/>
      <c r="M181" s="198"/>
      <c r="N181" s="198"/>
      <c r="O181" s="198"/>
      <c r="P181" s="198"/>
      <c r="Q181" s="198"/>
      <c r="R181" s="198"/>
      <c r="S181" s="198"/>
      <c r="T181" s="198"/>
      <c r="U181" s="198"/>
      <c r="V181" s="198"/>
      <c r="W181" s="198"/>
      <c r="X181" s="199"/>
      <c r="Y181" s="213"/>
      <c r="Z181" s="214"/>
      <c r="AA181" s="214"/>
      <c r="AB181" s="214"/>
      <c r="AC181" s="214"/>
      <c r="AD181" s="214"/>
      <c r="AE181" s="214"/>
      <c r="AF181" s="214"/>
      <c r="AG181" s="214"/>
      <c r="AH181" s="214"/>
      <c r="AI181" s="214"/>
      <c r="AJ181" s="214"/>
      <c r="AK181" s="214"/>
      <c r="AL181" s="214"/>
      <c r="AM181" s="214"/>
      <c r="AN181" s="214"/>
      <c r="AO181" s="214"/>
      <c r="AP181" s="214"/>
      <c r="AQ181" s="214"/>
      <c r="AR181" s="214"/>
      <c r="AS181" s="214"/>
      <c r="AT181" s="214"/>
      <c r="AU181" s="214"/>
      <c r="AV181" s="214"/>
      <c r="AW181" s="214"/>
      <c r="AX181" s="214"/>
      <c r="AY181" s="214"/>
      <c r="AZ181" s="214"/>
      <c r="BA181" s="214"/>
      <c r="BB181" s="214"/>
      <c r="BC181" s="214"/>
      <c r="BD181" s="215"/>
    </row>
    <row r="182" spans="2:78" ht="12.75" customHeight="1" x14ac:dyDescent="0.25">
      <c r="B182" s="15"/>
      <c r="C182" s="201"/>
      <c r="D182" s="201"/>
      <c r="E182" s="201"/>
      <c r="F182" s="201"/>
      <c r="G182" s="201"/>
      <c r="H182" s="201"/>
      <c r="I182" s="201"/>
      <c r="J182" s="201"/>
      <c r="K182" s="201"/>
      <c r="L182" s="201"/>
      <c r="M182" s="201"/>
      <c r="N182" s="201"/>
      <c r="O182" s="201"/>
      <c r="P182" s="201"/>
      <c r="Q182" s="201"/>
      <c r="R182" s="201"/>
      <c r="S182" s="201"/>
      <c r="T182" s="201"/>
      <c r="U182" s="201"/>
      <c r="V182" s="201"/>
      <c r="W182" s="201"/>
      <c r="X182" s="202"/>
      <c r="Y182" s="216"/>
      <c r="Z182" s="217"/>
      <c r="AA182" s="217"/>
      <c r="AB182" s="217"/>
      <c r="AC182" s="217"/>
      <c r="AD182" s="217"/>
      <c r="AE182" s="217"/>
      <c r="AF182" s="217"/>
      <c r="AG182" s="217"/>
      <c r="AH182" s="217"/>
      <c r="AI182" s="217"/>
      <c r="AJ182" s="217"/>
      <c r="AK182" s="217"/>
      <c r="AL182" s="217"/>
      <c r="AM182" s="217"/>
      <c r="AN182" s="217"/>
      <c r="AO182" s="217"/>
      <c r="AP182" s="217"/>
      <c r="AQ182" s="217"/>
      <c r="AR182" s="217"/>
      <c r="AS182" s="217"/>
      <c r="AT182" s="217"/>
      <c r="AU182" s="217"/>
      <c r="AV182" s="217"/>
      <c r="AW182" s="217"/>
      <c r="AX182" s="217"/>
      <c r="AY182" s="217"/>
      <c r="AZ182" s="217"/>
      <c r="BA182" s="217"/>
      <c r="BB182" s="217"/>
      <c r="BC182" s="217"/>
      <c r="BD182" s="217"/>
      <c r="BE182" s="11"/>
    </row>
    <row r="183" spans="2:78" ht="5.0999999999999996" customHeight="1" x14ac:dyDescent="0.25">
      <c r="B183" s="15"/>
      <c r="C183" s="85"/>
      <c r="D183" s="86"/>
      <c r="E183" s="86"/>
      <c r="F183" s="86"/>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1"/>
    </row>
    <row r="184" spans="2:78" ht="12.75" customHeight="1" x14ac:dyDescent="0.25">
      <c r="B184" s="15"/>
      <c r="C184" s="218" t="s">
        <v>20</v>
      </c>
      <c r="D184" s="218"/>
      <c r="E184" s="218"/>
      <c r="F184" s="218"/>
      <c r="G184" s="198"/>
      <c r="H184" s="198"/>
      <c r="I184" s="198"/>
      <c r="J184" s="198"/>
      <c r="K184" s="198"/>
      <c r="L184" s="198"/>
      <c r="M184" s="198"/>
      <c r="N184" s="198"/>
      <c r="O184" s="198"/>
      <c r="P184" s="198"/>
      <c r="Q184" s="198"/>
      <c r="R184" s="198"/>
      <c r="S184" s="198"/>
      <c r="T184" s="198"/>
      <c r="U184" s="198"/>
      <c r="V184" s="198"/>
      <c r="W184" s="198"/>
      <c r="X184" s="199"/>
      <c r="Y184" s="213" t="str">
        <f>+IF(COUNTA(Y178,Y181)=2,CONCATENATE("Ukupno HA zemlje"," ","= "," ",Y178+Y181)," ")</f>
        <v xml:space="preserve"> </v>
      </c>
      <c r="Z184" s="214"/>
      <c r="AA184" s="214"/>
      <c r="AB184" s="214"/>
      <c r="AC184" s="214"/>
      <c r="AD184" s="214"/>
      <c r="AE184" s="214"/>
      <c r="AF184" s="214"/>
      <c r="AG184" s="214"/>
      <c r="AH184" s="214"/>
      <c r="AI184" s="214"/>
      <c r="AJ184" s="214"/>
      <c r="AK184" s="214"/>
      <c r="AL184" s="214"/>
      <c r="AM184" s="214"/>
      <c r="AN184" s="214"/>
      <c r="AO184" s="214"/>
      <c r="AP184" s="214"/>
      <c r="AQ184" s="214"/>
      <c r="AR184" s="214"/>
      <c r="AS184" s="214"/>
      <c r="AT184" s="214"/>
      <c r="AU184" s="214"/>
      <c r="AV184" s="214"/>
      <c r="AW184" s="214"/>
      <c r="AX184" s="214"/>
      <c r="AY184" s="214"/>
      <c r="AZ184" s="214"/>
      <c r="BA184" s="214"/>
      <c r="BB184" s="214"/>
      <c r="BC184" s="214"/>
      <c r="BD184" s="214"/>
      <c r="BE184" s="11"/>
      <c r="BI184" s="40"/>
      <c r="BJ184" s="40"/>
      <c r="BK184" s="40"/>
      <c r="BL184" s="40"/>
      <c r="BM184" s="40"/>
      <c r="BN184" s="40"/>
      <c r="BO184" s="40"/>
      <c r="BP184" s="40"/>
      <c r="BQ184" s="40"/>
      <c r="BR184" s="40"/>
      <c r="BS184" s="40"/>
      <c r="BT184" s="40"/>
      <c r="BU184" s="40"/>
      <c r="BV184" s="40"/>
      <c r="BW184" s="40"/>
      <c r="BX184" s="40"/>
      <c r="BY184" s="40"/>
      <c r="BZ184" s="40"/>
    </row>
    <row r="185" spans="2:78" ht="12.75" customHeight="1" x14ac:dyDescent="0.25">
      <c r="B185" s="12"/>
      <c r="C185" s="200"/>
      <c r="D185" s="201"/>
      <c r="E185" s="201"/>
      <c r="F185" s="201"/>
      <c r="G185" s="201"/>
      <c r="H185" s="201"/>
      <c r="I185" s="201"/>
      <c r="J185" s="201"/>
      <c r="K185" s="201"/>
      <c r="L185" s="201"/>
      <c r="M185" s="201"/>
      <c r="N185" s="201"/>
      <c r="O185" s="201"/>
      <c r="P185" s="201"/>
      <c r="Q185" s="201"/>
      <c r="R185" s="201"/>
      <c r="S185" s="201"/>
      <c r="T185" s="201"/>
      <c r="U185" s="201"/>
      <c r="V185" s="201"/>
      <c r="W185" s="201"/>
      <c r="X185" s="202"/>
      <c r="Y185" s="216"/>
      <c r="Z185" s="217"/>
      <c r="AA185" s="217"/>
      <c r="AB185" s="217"/>
      <c r="AC185" s="217"/>
      <c r="AD185" s="217"/>
      <c r="AE185" s="217"/>
      <c r="AF185" s="217"/>
      <c r="AG185" s="217"/>
      <c r="AH185" s="217"/>
      <c r="AI185" s="217"/>
      <c r="AJ185" s="217"/>
      <c r="AK185" s="217"/>
      <c r="AL185" s="217"/>
      <c r="AM185" s="217"/>
      <c r="AN185" s="217"/>
      <c r="AO185" s="217"/>
      <c r="AP185" s="217"/>
      <c r="AQ185" s="217"/>
      <c r="AR185" s="217"/>
      <c r="AS185" s="217"/>
      <c r="AT185" s="217"/>
      <c r="AU185" s="217"/>
      <c r="AV185" s="217"/>
      <c r="AW185" s="217"/>
      <c r="AX185" s="217"/>
      <c r="AY185" s="217"/>
      <c r="AZ185" s="217"/>
      <c r="BA185" s="217"/>
      <c r="BB185" s="217"/>
      <c r="BC185" s="217"/>
      <c r="BD185" s="217"/>
      <c r="BE185" s="11"/>
      <c r="BI185" s="40"/>
      <c r="BJ185" s="40"/>
      <c r="BK185" s="40"/>
      <c r="BL185" s="40"/>
      <c r="BM185" s="40"/>
      <c r="BN185" s="40"/>
      <c r="BO185" s="40"/>
      <c r="BP185" s="40"/>
      <c r="BQ185" s="40"/>
      <c r="BR185" s="40"/>
      <c r="BS185" s="40"/>
      <c r="BT185" s="40"/>
      <c r="BU185" s="40"/>
      <c r="BV185" s="40"/>
      <c r="BW185" s="40"/>
      <c r="BX185" s="40"/>
      <c r="BY185" s="40"/>
      <c r="BZ185" s="40"/>
    </row>
    <row r="186" spans="2:78" ht="5.0999999999999996" customHeight="1" x14ac:dyDescent="0.25">
      <c r="B186" s="12"/>
      <c r="C186" s="28"/>
      <c r="D186" s="29"/>
      <c r="E186" s="29"/>
      <c r="F186" s="29"/>
      <c r="G186" s="29"/>
      <c r="H186" s="29"/>
      <c r="I186" s="29"/>
      <c r="J186" s="29"/>
      <c r="K186" s="29"/>
      <c r="L186" s="29"/>
      <c r="M186" s="29"/>
      <c r="N186" s="29"/>
      <c r="O186" s="29"/>
      <c r="P186" s="29"/>
      <c r="Q186" s="29"/>
      <c r="R186" s="29"/>
      <c r="S186" s="29"/>
      <c r="T186" s="29"/>
      <c r="U186" s="29"/>
      <c r="V186" s="29"/>
      <c r="W186" s="29"/>
      <c r="X186" s="29"/>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31"/>
      <c r="BE186" s="12"/>
    </row>
    <row r="187" spans="2:78" ht="12.75" customHeight="1" x14ac:dyDescent="0.25">
      <c r="B187" s="87"/>
      <c r="C187" s="198" t="s">
        <v>23</v>
      </c>
      <c r="D187" s="198"/>
      <c r="E187" s="198"/>
      <c r="F187" s="198"/>
      <c r="G187" s="198"/>
      <c r="H187" s="198"/>
      <c r="I187" s="198"/>
      <c r="J187" s="198"/>
      <c r="K187" s="198"/>
      <c r="L187" s="198"/>
      <c r="M187" s="198"/>
      <c r="N187" s="198"/>
      <c r="O187" s="198"/>
      <c r="P187" s="198"/>
      <c r="Q187" s="198"/>
      <c r="R187" s="198"/>
      <c r="S187" s="198"/>
      <c r="T187" s="198"/>
      <c r="U187" s="198"/>
      <c r="V187" s="198"/>
      <c r="W187" s="198"/>
      <c r="X187" s="199"/>
      <c r="Y187" s="213"/>
      <c r="Z187" s="214"/>
      <c r="AA187" s="214"/>
      <c r="AB187" s="214"/>
      <c r="AC187" s="214"/>
      <c r="AD187" s="214"/>
      <c r="AE187" s="214"/>
      <c r="AF187" s="214"/>
      <c r="AG187" s="214"/>
      <c r="AH187" s="214"/>
      <c r="AI187" s="214"/>
      <c r="AJ187" s="214"/>
      <c r="AK187" s="214"/>
      <c r="AL187" s="214"/>
      <c r="AM187" s="214"/>
      <c r="AN187" s="214"/>
      <c r="AO187" s="214"/>
      <c r="AP187" s="214"/>
      <c r="AQ187" s="214"/>
      <c r="AR187" s="214"/>
      <c r="AS187" s="214"/>
      <c r="AT187" s="214"/>
      <c r="AU187" s="214"/>
      <c r="AV187" s="214"/>
      <c r="AW187" s="214"/>
      <c r="AX187" s="214"/>
      <c r="AY187" s="214"/>
      <c r="AZ187" s="214"/>
      <c r="BA187" s="214"/>
      <c r="BB187" s="214"/>
      <c r="BC187" s="214"/>
      <c r="BD187" s="215"/>
      <c r="BE187" s="12"/>
    </row>
    <row r="188" spans="2:78" ht="12.75" customHeight="1" x14ac:dyDescent="0.25">
      <c r="B188" s="87"/>
      <c r="C188" s="201"/>
      <c r="D188" s="201"/>
      <c r="E188" s="201"/>
      <c r="F188" s="201"/>
      <c r="G188" s="201"/>
      <c r="H188" s="201"/>
      <c r="I188" s="201"/>
      <c r="J188" s="201"/>
      <c r="K188" s="201"/>
      <c r="L188" s="201"/>
      <c r="M188" s="201"/>
      <c r="N188" s="201"/>
      <c r="O188" s="201"/>
      <c r="P188" s="201"/>
      <c r="Q188" s="201"/>
      <c r="R188" s="201"/>
      <c r="S188" s="201"/>
      <c r="T188" s="201"/>
      <c r="U188" s="201"/>
      <c r="V188" s="201"/>
      <c r="W188" s="201"/>
      <c r="X188" s="202"/>
      <c r="Y188" s="216"/>
      <c r="Z188" s="217"/>
      <c r="AA188" s="217"/>
      <c r="AB188" s="217"/>
      <c r="AC188" s="217"/>
      <c r="AD188" s="217"/>
      <c r="AE188" s="217"/>
      <c r="AF188" s="217"/>
      <c r="AG188" s="217"/>
      <c r="AH188" s="217"/>
      <c r="AI188" s="217"/>
      <c r="AJ188" s="217"/>
      <c r="AK188" s="217"/>
      <c r="AL188" s="217"/>
      <c r="AM188" s="217"/>
      <c r="AN188" s="217"/>
      <c r="AO188" s="217"/>
      <c r="AP188" s="217"/>
      <c r="AQ188" s="217"/>
      <c r="AR188" s="217"/>
      <c r="AS188" s="217"/>
      <c r="AT188" s="217"/>
      <c r="AU188" s="217"/>
      <c r="AV188" s="217"/>
      <c r="AW188" s="217"/>
      <c r="AX188" s="217"/>
      <c r="AY188" s="217"/>
      <c r="AZ188" s="217"/>
      <c r="BA188" s="217"/>
      <c r="BB188" s="217"/>
      <c r="BC188" s="217"/>
      <c r="BD188" s="217"/>
      <c r="BE188" s="93"/>
    </row>
    <row r="189" spans="2:78" ht="5.0999999999999996" customHeight="1" x14ac:dyDescent="0.25">
      <c r="B189" s="87"/>
      <c r="C189" s="46"/>
      <c r="D189" s="29"/>
      <c r="E189" s="29"/>
      <c r="F189" s="29"/>
      <c r="G189" s="29"/>
      <c r="H189" s="29"/>
      <c r="I189" s="29"/>
      <c r="J189" s="29"/>
      <c r="K189" s="29"/>
      <c r="L189" s="29"/>
      <c r="M189" s="29"/>
      <c r="N189" s="77"/>
      <c r="O189" s="77"/>
      <c r="P189" s="77"/>
      <c r="Q189" s="77"/>
      <c r="R189" s="77"/>
      <c r="S189" s="77"/>
      <c r="T189" s="77"/>
      <c r="U189" s="77"/>
      <c r="V189" s="77"/>
      <c r="W189" s="77"/>
      <c r="X189" s="29"/>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93"/>
    </row>
    <row r="190" spans="2:78" ht="12.75" customHeight="1" x14ac:dyDescent="0.25">
      <c r="C190" s="184" t="s">
        <v>132</v>
      </c>
      <c r="D190" s="185"/>
      <c r="E190" s="185"/>
      <c r="F190" s="185"/>
      <c r="G190" s="185"/>
      <c r="H190" s="185"/>
      <c r="I190" s="185"/>
      <c r="J190" s="185"/>
      <c r="K190" s="185"/>
      <c r="L190" s="185"/>
      <c r="M190" s="185"/>
      <c r="N190" s="177"/>
      <c r="O190" s="178" t="s">
        <v>127</v>
      </c>
      <c r="P190" s="178"/>
      <c r="Q190" s="178"/>
      <c r="R190" s="178"/>
      <c r="S190" s="178"/>
      <c r="T190" s="178"/>
      <c r="U190" s="178"/>
      <c r="V190" s="178"/>
      <c r="W190" s="178"/>
      <c r="X190" s="18"/>
      <c r="Y190" s="188" t="s">
        <v>130</v>
      </c>
      <c r="Z190" s="189"/>
      <c r="AA190" s="189"/>
      <c r="AB190" s="189"/>
      <c r="AC190" s="189"/>
      <c r="AD190" s="189"/>
      <c r="AE190" s="189"/>
      <c r="AF190" s="189"/>
      <c r="AG190" s="189"/>
      <c r="AH190" s="189"/>
      <c r="AI190" s="189"/>
      <c r="AJ190" s="189"/>
      <c r="AK190" s="189"/>
      <c r="AL190" s="189"/>
      <c r="AM190" s="189"/>
      <c r="AN190" s="189"/>
      <c r="AO190" s="189"/>
      <c r="AP190" s="189"/>
      <c r="AQ190" s="189"/>
      <c r="AR190" s="189"/>
      <c r="AS190" s="189"/>
      <c r="AT190" s="189"/>
      <c r="AU190" s="189"/>
      <c r="AV190" s="189"/>
      <c r="AW190" s="189"/>
      <c r="AX190" s="189"/>
      <c r="AY190" s="189"/>
      <c r="AZ190" s="189"/>
      <c r="BA190" s="189"/>
      <c r="BB190" s="189"/>
      <c r="BC190" s="189"/>
      <c r="BD190" s="190"/>
      <c r="BE190" s="12"/>
    </row>
    <row r="191" spans="2:78" ht="12.75" customHeight="1" x14ac:dyDescent="0.25">
      <c r="C191" s="176"/>
      <c r="D191" s="177"/>
      <c r="E191" s="177"/>
      <c r="F191" s="177"/>
      <c r="G191" s="177"/>
      <c r="H191" s="177"/>
      <c r="I191" s="177"/>
      <c r="J191" s="177"/>
      <c r="K191" s="177"/>
      <c r="L191" s="177"/>
      <c r="M191" s="177"/>
      <c r="N191" s="177"/>
      <c r="O191" s="178"/>
      <c r="P191" s="178"/>
      <c r="Q191" s="178"/>
      <c r="R191" s="178"/>
      <c r="S191" s="178"/>
      <c r="T191" s="178"/>
      <c r="U191" s="178"/>
      <c r="V191" s="178"/>
      <c r="W191" s="178"/>
      <c r="X191" s="20"/>
      <c r="Y191" s="171" t="s">
        <v>131</v>
      </c>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172"/>
      <c r="AV191" s="172"/>
      <c r="AW191" s="172"/>
      <c r="AX191" s="172"/>
      <c r="AY191" s="172"/>
      <c r="AZ191" s="172"/>
      <c r="BA191" s="172"/>
      <c r="BB191" s="172"/>
      <c r="BC191" s="172"/>
      <c r="BD191" s="173"/>
      <c r="BE191" s="12"/>
    </row>
    <row r="192" spans="2:78" ht="5.0999999999999996" customHeight="1" thickBot="1" x14ac:dyDescent="0.3">
      <c r="C192" s="176"/>
      <c r="D192" s="177"/>
      <c r="E192" s="177"/>
      <c r="F192" s="177"/>
      <c r="G192" s="177"/>
      <c r="H192" s="177"/>
      <c r="I192" s="177"/>
      <c r="J192" s="177"/>
      <c r="K192" s="177"/>
      <c r="L192" s="177"/>
      <c r="M192" s="177"/>
      <c r="N192" s="177"/>
      <c r="O192" s="178"/>
      <c r="P192" s="178"/>
      <c r="Q192" s="178"/>
      <c r="R192" s="178"/>
      <c r="S192" s="178"/>
      <c r="T192" s="178"/>
      <c r="U192" s="178"/>
      <c r="V192" s="178"/>
      <c r="W192" s="178"/>
      <c r="X192" s="20"/>
      <c r="Y192" s="101"/>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5"/>
      <c r="BE192" s="12"/>
    </row>
    <row r="193" spans="3:56" ht="13.5" thickBot="1" x14ac:dyDescent="0.3">
      <c r="C193" s="176"/>
      <c r="D193" s="177"/>
      <c r="E193" s="177"/>
      <c r="F193" s="177"/>
      <c r="G193" s="177"/>
      <c r="H193" s="177"/>
      <c r="I193" s="177"/>
      <c r="J193" s="177"/>
      <c r="K193" s="177"/>
      <c r="L193" s="177"/>
      <c r="M193" s="177"/>
      <c r="N193" s="177"/>
      <c r="O193" s="178"/>
      <c r="P193" s="178"/>
      <c r="Q193" s="178"/>
      <c r="R193" s="178"/>
      <c r="S193" s="178"/>
      <c r="T193" s="178"/>
      <c r="U193" s="178"/>
      <c r="V193" s="178"/>
      <c r="W193" s="178"/>
      <c r="X193" s="20"/>
      <c r="Y193" s="21"/>
      <c r="Z193" s="174" t="s">
        <v>129</v>
      </c>
      <c r="AA193" s="174"/>
      <c r="AB193" s="174"/>
      <c r="AC193" s="174"/>
      <c r="AD193" s="174"/>
      <c r="AE193" s="174"/>
      <c r="AF193" s="174"/>
      <c r="AG193" s="174"/>
      <c r="AH193" s="174"/>
      <c r="AI193" s="174"/>
      <c r="AJ193" s="174"/>
      <c r="AK193" s="174"/>
      <c r="AL193" s="191"/>
      <c r="AM193" s="192"/>
      <c r="AN193" s="192"/>
      <c r="AO193" s="192"/>
      <c r="AP193" s="192"/>
      <c r="AQ193" s="192"/>
      <c r="AR193" s="192"/>
      <c r="AS193" s="192"/>
      <c r="AT193" s="192"/>
      <c r="AU193" s="193"/>
      <c r="AV193" s="13"/>
      <c r="AW193" s="13"/>
      <c r="AX193" s="13"/>
      <c r="AY193" s="13"/>
      <c r="AZ193" s="13"/>
      <c r="BA193" s="13"/>
      <c r="BB193" s="13"/>
      <c r="BC193" s="13"/>
      <c r="BD193" s="98"/>
    </row>
    <row r="194" spans="3:56" ht="5.0999999999999996" customHeight="1" thickBot="1" x14ac:dyDescent="0.3">
      <c r="C194" s="176"/>
      <c r="D194" s="177"/>
      <c r="E194" s="177"/>
      <c r="F194" s="177"/>
      <c r="G194" s="177"/>
      <c r="H194" s="177"/>
      <c r="I194" s="177"/>
      <c r="J194" s="177"/>
      <c r="K194" s="177"/>
      <c r="L194" s="177"/>
      <c r="M194" s="177"/>
      <c r="N194" s="177"/>
      <c r="O194" s="94"/>
      <c r="P194" s="94"/>
      <c r="Q194" s="94"/>
      <c r="R194" s="94"/>
      <c r="S194" s="94"/>
      <c r="T194" s="94"/>
      <c r="U194" s="94"/>
      <c r="V194" s="94"/>
      <c r="W194" s="94"/>
      <c r="X194" s="20"/>
      <c r="Y194" s="21"/>
      <c r="Z194" s="139"/>
      <c r="AA194" s="139"/>
      <c r="AB194" s="139"/>
      <c r="AC194" s="139"/>
      <c r="AD194" s="139"/>
      <c r="AE194" s="139"/>
      <c r="AF194" s="139"/>
      <c r="AG194" s="139"/>
      <c r="AH194" s="139"/>
      <c r="AI194" s="139"/>
      <c r="AJ194" s="139"/>
      <c r="AK194" s="139"/>
      <c r="AL194" s="99"/>
      <c r="AM194" s="99"/>
      <c r="AN194" s="99"/>
      <c r="AO194" s="99"/>
      <c r="AP194" s="99"/>
      <c r="AQ194" s="99"/>
      <c r="AR194" s="99"/>
      <c r="AS194" s="99"/>
      <c r="AT194" s="99"/>
      <c r="AU194" s="99"/>
      <c r="AV194" s="13"/>
      <c r="AW194" s="13"/>
      <c r="AX194" s="13"/>
      <c r="AY194" s="13"/>
      <c r="AZ194" s="13"/>
      <c r="BA194" s="13"/>
      <c r="BB194" s="13"/>
      <c r="BC194" s="13"/>
      <c r="BD194" s="22"/>
    </row>
    <row r="195" spans="3:56" ht="12.75" customHeight="1" thickBot="1" x14ac:dyDescent="0.3">
      <c r="C195" s="176"/>
      <c r="D195" s="177"/>
      <c r="E195" s="177"/>
      <c r="F195" s="177"/>
      <c r="G195" s="177"/>
      <c r="H195" s="177"/>
      <c r="I195" s="177"/>
      <c r="J195" s="177"/>
      <c r="K195" s="177"/>
      <c r="L195" s="177"/>
      <c r="M195" s="177"/>
      <c r="N195" s="177"/>
      <c r="O195" s="212">
        <f>+AL193+AL195+AL197</f>
        <v>0</v>
      </c>
      <c r="P195" s="212"/>
      <c r="Q195" s="212"/>
      <c r="R195" s="212"/>
      <c r="S195" s="212"/>
      <c r="T195" s="212"/>
      <c r="U195" s="212"/>
      <c r="V195" s="212"/>
      <c r="W195" s="212"/>
      <c r="X195" s="20"/>
      <c r="Y195" s="21"/>
      <c r="Z195" s="174" t="s">
        <v>27</v>
      </c>
      <c r="AA195" s="174"/>
      <c r="AB195" s="174"/>
      <c r="AC195" s="174"/>
      <c r="AD195" s="174"/>
      <c r="AE195" s="174"/>
      <c r="AF195" s="174"/>
      <c r="AG195" s="174"/>
      <c r="AH195" s="174"/>
      <c r="AI195" s="174"/>
      <c r="AJ195" s="174"/>
      <c r="AK195" s="174"/>
      <c r="AL195" s="191"/>
      <c r="AM195" s="192"/>
      <c r="AN195" s="192"/>
      <c r="AO195" s="192"/>
      <c r="AP195" s="192"/>
      <c r="AQ195" s="192"/>
      <c r="AR195" s="192"/>
      <c r="AS195" s="192"/>
      <c r="AT195" s="192"/>
      <c r="AU195" s="193"/>
      <c r="AV195" s="13"/>
      <c r="AW195" s="13"/>
      <c r="AX195" s="13"/>
      <c r="AY195" s="13"/>
      <c r="AZ195" s="13"/>
      <c r="BA195" s="13"/>
      <c r="BB195" s="13"/>
      <c r="BC195" s="13"/>
      <c r="BD195" s="22"/>
    </row>
    <row r="196" spans="3:56" ht="5.0999999999999996" customHeight="1" thickBot="1" x14ac:dyDescent="0.3">
      <c r="C196" s="176"/>
      <c r="D196" s="177"/>
      <c r="E196" s="177"/>
      <c r="F196" s="177"/>
      <c r="G196" s="177"/>
      <c r="H196" s="177"/>
      <c r="I196" s="177"/>
      <c r="J196" s="177"/>
      <c r="K196" s="177"/>
      <c r="L196" s="177"/>
      <c r="M196" s="177"/>
      <c r="N196" s="177"/>
      <c r="O196" s="212"/>
      <c r="P196" s="212"/>
      <c r="Q196" s="212"/>
      <c r="R196" s="212"/>
      <c r="S196" s="212"/>
      <c r="T196" s="212"/>
      <c r="U196" s="212"/>
      <c r="V196" s="212"/>
      <c r="W196" s="212"/>
      <c r="X196" s="20"/>
      <c r="Y196" s="21"/>
      <c r="Z196" s="139"/>
      <c r="AA196" s="139"/>
      <c r="AB196" s="139"/>
      <c r="AC196" s="139"/>
      <c r="AD196" s="139"/>
      <c r="AE196" s="139"/>
      <c r="AF196" s="139"/>
      <c r="AG196" s="139"/>
      <c r="AH196" s="139"/>
      <c r="AI196" s="139"/>
      <c r="AJ196" s="139"/>
      <c r="AK196" s="139"/>
      <c r="AL196" s="99"/>
      <c r="AM196" s="99"/>
      <c r="AN196" s="99"/>
      <c r="AO196" s="99"/>
      <c r="AP196" s="99"/>
      <c r="AQ196" s="99"/>
      <c r="AR196" s="99"/>
      <c r="AS196" s="99"/>
      <c r="AT196" s="99"/>
      <c r="AU196" s="99"/>
      <c r="AV196" s="13"/>
      <c r="AW196" s="13"/>
      <c r="AX196" s="13"/>
      <c r="AY196" s="13"/>
      <c r="AZ196" s="13"/>
      <c r="BA196" s="13"/>
      <c r="BB196" s="13"/>
      <c r="BC196" s="13"/>
      <c r="BD196" s="22"/>
    </row>
    <row r="197" spans="3:56" ht="13.5" thickBot="1" x14ac:dyDescent="0.3">
      <c r="C197" s="176"/>
      <c r="D197" s="177"/>
      <c r="E197" s="177"/>
      <c r="F197" s="177"/>
      <c r="G197" s="177"/>
      <c r="H197" s="177"/>
      <c r="I197" s="177"/>
      <c r="J197" s="177"/>
      <c r="K197" s="177"/>
      <c r="L197" s="177"/>
      <c r="M197" s="177"/>
      <c r="N197" s="177"/>
      <c r="O197" s="212"/>
      <c r="P197" s="212"/>
      <c r="Q197" s="212"/>
      <c r="R197" s="212"/>
      <c r="S197" s="212"/>
      <c r="T197" s="212"/>
      <c r="U197" s="212"/>
      <c r="V197" s="212"/>
      <c r="W197" s="212"/>
      <c r="X197" s="20"/>
      <c r="Y197" s="21"/>
      <c r="Z197" s="174" t="s">
        <v>28</v>
      </c>
      <c r="AA197" s="174"/>
      <c r="AB197" s="174"/>
      <c r="AC197" s="174"/>
      <c r="AD197" s="174"/>
      <c r="AE197" s="174"/>
      <c r="AF197" s="174"/>
      <c r="AG197" s="174"/>
      <c r="AH197" s="174"/>
      <c r="AI197" s="174"/>
      <c r="AJ197" s="174"/>
      <c r="AK197" s="174"/>
      <c r="AL197" s="191"/>
      <c r="AM197" s="192"/>
      <c r="AN197" s="192"/>
      <c r="AO197" s="192"/>
      <c r="AP197" s="192"/>
      <c r="AQ197" s="192"/>
      <c r="AR197" s="192"/>
      <c r="AS197" s="192"/>
      <c r="AT197" s="192"/>
      <c r="AU197" s="193"/>
      <c r="AV197" s="13"/>
      <c r="AW197" s="13"/>
      <c r="AX197" s="13"/>
      <c r="AY197" s="13"/>
      <c r="AZ197" s="13"/>
      <c r="BA197" s="13"/>
      <c r="BB197" s="13"/>
      <c r="BC197" s="13"/>
      <c r="BD197" s="22"/>
    </row>
    <row r="198" spans="3:56" x14ac:dyDescent="0.25">
      <c r="C198" s="237"/>
      <c r="D198" s="238"/>
      <c r="E198" s="238"/>
      <c r="F198" s="238"/>
      <c r="G198" s="238"/>
      <c r="H198" s="238"/>
      <c r="I198" s="238"/>
      <c r="J198" s="238"/>
      <c r="K198" s="238"/>
      <c r="L198" s="238"/>
      <c r="M198" s="238"/>
      <c r="N198" s="238"/>
      <c r="O198" s="23"/>
      <c r="P198" s="23"/>
      <c r="Q198" s="23"/>
      <c r="R198" s="23"/>
      <c r="S198" s="23"/>
      <c r="T198" s="23"/>
      <c r="U198" s="23"/>
      <c r="V198" s="23"/>
      <c r="W198" s="23"/>
      <c r="X198" s="24"/>
      <c r="Y198" s="25"/>
      <c r="Z198" s="26"/>
      <c r="AA198" s="26"/>
      <c r="AB198" s="26"/>
      <c r="AC198" s="26"/>
      <c r="AD198" s="26"/>
      <c r="AE198" s="26"/>
      <c r="AF198" s="26"/>
      <c r="AG198" s="26"/>
      <c r="AH198" s="26"/>
      <c r="AI198" s="26"/>
      <c r="AJ198" s="26"/>
      <c r="AK198" s="26"/>
      <c r="AL198" s="100"/>
      <c r="AM198" s="100"/>
      <c r="AN198" s="100"/>
      <c r="AO198" s="100"/>
      <c r="AP198" s="100"/>
      <c r="AQ198" s="100"/>
      <c r="AR198" s="100"/>
      <c r="AS198" s="100"/>
      <c r="AT198" s="100"/>
      <c r="AU198" s="100"/>
      <c r="AV198" s="100"/>
      <c r="AW198" s="26"/>
      <c r="AX198" s="26"/>
      <c r="AY198" s="26"/>
      <c r="AZ198" s="26"/>
      <c r="BA198" s="26"/>
      <c r="BB198" s="26"/>
      <c r="BC198" s="26"/>
      <c r="BD198" s="27"/>
    </row>
    <row r="199" spans="3:56" ht="5.0999999999999996" customHeight="1" x14ac:dyDescent="0.25">
      <c r="C199" s="11"/>
      <c r="D199" s="12"/>
      <c r="E199" s="12"/>
      <c r="F199" s="12"/>
      <c r="G199" s="12"/>
      <c r="H199" s="12"/>
      <c r="I199" s="12"/>
      <c r="J199" s="12"/>
      <c r="K199" s="12"/>
      <c r="L199" s="12"/>
      <c r="M199" s="12"/>
      <c r="N199" s="12"/>
      <c r="O199" s="12"/>
      <c r="P199" s="12"/>
      <c r="Q199" s="12"/>
      <c r="R199" s="12"/>
      <c r="S199" s="12"/>
      <c r="T199" s="12"/>
      <c r="U199" s="12"/>
      <c r="V199" s="12"/>
      <c r="W199" s="12"/>
      <c r="X199" s="95"/>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5"/>
    </row>
    <row r="200" spans="3:56" ht="12.75" customHeight="1" x14ac:dyDescent="0.25">
      <c r="C200" s="184" t="s">
        <v>137</v>
      </c>
      <c r="D200" s="185"/>
      <c r="E200" s="185"/>
      <c r="F200" s="185"/>
      <c r="G200" s="185"/>
      <c r="H200" s="185"/>
      <c r="I200" s="185"/>
      <c r="J200" s="185"/>
      <c r="K200" s="185"/>
      <c r="L200" s="185"/>
      <c r="M200" s="185"/>
      <c r="N200" s="185"/>
      <c r="O200" s="108"/>
      <c r="P200" s="108"/>
      <c r="Q200" s="108"/>
      <c r="R200" s="108"/>
      <c r="S200" s="108"/>
      <c r="T200" s="108"/>
      <c r="U200" s="108"/>
      <c r="V200" s="108"/>
      <c r="W200" s="108"/>
      <c r="X200" s="97"/>
      <c r="Y200" s="188" t="s">
        <v>135</v>
      </c>
      <c r="Z200" s="189"/>
      <c r="AA200" s="189"/>
      <c r="AB200" s="189"/>
      <c r="AC200" s="189"/>
      <c r="AD200" s="189"/>
      <c r="AE200" s="189"/>
      <c r="AF200" s="189"/>
      <c r="AG200" s="189"/>
      <c r="AH200" s="189"/>
      <c r="AI200" s="189"/>
      <c r="AJ200" s="189"/>
      <c r="AK200" s="189"/>
      <c r="AL200" s="189"/>
      <c r="AM200" s="189"/>
      <c r="AN200" s="189"/>
      <c r="AO200" s="189"/>
      <c r="AP200" s="189"/>
      <c r="AQ200" s="189"/>
      <c r="AR200" s="189"/>
      <c r="AS200" s="189"/>
      <c r="AT200" s="189"/>
      <c r="AU200" s="189"/>
      <c r="AV200" s="189"/>
      <c r="AW200" s="189"/>
      <c r="AX200" s="189"/>
      <c r="AY200" s="189"/>
      <c r="AZ200" s="189"/>
      <c r="BA200" s="189"/>
      <c r="BB200" s="189"/>
      <c r="BC200" s="189"/>
      <c r="BD200" s="190"/>
    </row>
    <row r="201" spans="3:56" ht="12.75" customHeight="1" x14ac:dyDescent="0.25">
      <c r="C201" s="176"/>
      <c r="D201" s="177"/>
      <c r="E201" s="177"/>
      <c r="F201" s="177"/>
      <c r="G201" s="177"/>
      <c r="H201" s="177"/>
      <c r="I201" s="177"/>
      <c r="J201" s="177"/>
      <c r="K201" s="177"/>
      <c r="L201" s="177"/>
      <c r="M201" s="177"/>
      <c r="N201" s="177"/>
      <c r="O201" s="178" t="s">
        <v>141</v>
      </c>
      <c r="P201" s="178"/>
      <c r="Q201" s="178"/>
      <c r="R201" s="178"/>
      <c r="S201" s="178"/>
      <c r="T201" s="178"/>
      <c r="U201" s="178"/>
      <c r="V201" s="178"/>
      <c r="W201" s="178"/>
      <c r="X201" s="96"/>
      <c r="Y201" s="171" t="s">
        <v>136</v>
      </c>
      <c r="Z201" s="172"/>
      <c r="AA201" s="172"/>
      <c r="AB201" s="172"/>
      <c r="AC201" s="172"/>
      <c r="AD201" s="172"/>
      <c r="AE201" s="172"/>
      <c r="AF201" s="172"/>
      <c r="AG201" s="172"/>
      <c r="AH201" s="172"/>
      <c r="AI201" s="172"/>
      <c r="AJ201" s="172"/>
      <c r="AK201" s="172"/>
      <c r="AL201" s="172"/>
      <c r="AM201" s="172"/>
      <c r="AN201" s="172"/>
      <c r="AO201" s="172"/>
      <c r="AP201" s="172"/>
      <c r="AQ201" s="172"/>
      <c r="AR201" s="172"/>
      <c r="AS201" s="172"/>
      <c r="AT201" s="172"/>
      <c r="AU201" s="172"/>
      <c r="AV201" s="172"/>
      <c r="AW201" s="172"/>
      <c r="AX201" s="172"/>
      <c r="AY201" s="172"/>
      <c r="AZ201" s="172"/>
      <c r="BA201" s="172"/>
      <c r="BB201" s="172"/>
      <c r="BC201" s="172"/>
      <c r="BD201" s="173"/>
    </row>
    <row r="202" spans="3:56" ht="5.0999999999999996" customHeight="1" thickBot="1" x14ac:dyDescent="0.3">
      <c r="C202" s="176"/>
      <c r="D202" s="177"/>
      <c r="E202" s="177"/>
      <c r="F202" s="177"/>
      <c r="G202" s="177"/>
      <c r="H202" s="177"/>
      <c r="I202" s="177"/>
      <c r="J202" s="177"/>
      <c r="K202" s="177"/>
      <c r="L202" s="177"/>
      <c r="M202" s="177"/>
      <c r="N202" s="177"/>
      <c r="O202" s="178"/>
      <c r="P202" s="178"/>
      <c r="Q202" s="178"/>
      <c r="R202" s="178"/>
      <c r="S202" s="178"/>
      <c r="T202" s="178"/>
      <c r="U202" s="178"/>
      <c r="V202" s="178"/>
      <c r="W202" s="178"/>
      <c r="X202" s="96"/>
      <c r="Y202" s="12"/>
      <c r="AV202" s="12"/>
      <c r="AW202" s="12"/>
      <c r="AX202" s="12"/>
      <c r="AY202" s="12"/>
      <c r="AZ202" s="12"/>
      <c r="BA202" s="12"/>
      <c r="BB202" s="12"/>
      <c r="BC202" s="12"/>
      <c r="BD202" s="15"/>
    </row>
    <row r="203" spans="3:56" ht="12.75" customHeight="1" thickBot="1" x14ac:dyDescent="0.3">
      <c r="C203" s="176"/>
      <c r="D203" s="177"/>
      <c r="E203" s="177"/>
      <c r="F203" s="177"/>
      <c r="G203" s="177"/>
      <c r="H203" s="177"/>
      <c r="I203" s="177"/>
      <c r="J203" s="177"/>
      <c r="K203" s="177"/>
      <c r="L203" s="177"/>
      <c r="M203" s="177"/>
      <c r="N203" s="177"/>
      <c r="O203" s="178"/>
      <c r="P203" s="178"/>
      <c r="Q203" s="178"/>
      <c r="R203" s="178"/>
      <c r="S203" s="178"/>
      <c r="T203" s="178"/>
      <c r="U203" s="178"/>
      <c r="V203" s="178"/>
      <c r="W203" s="178"/>
      <c r="X203" s="96"/>
      <c r="Y203" s="12"/>
      <c r="Z203" s="174" t="s">
        <v>133</v>
      </c>
      <c r="AA203" s="174"/>
      <c r="AB203" s="174"/>
      <c r="AC203" s="174"/>
      <c r="AD203" s="174"/>
      <c r="AE203" s="174"/>
      <c r="AF203" s="174"/>
      <c r="AG203" s="174"/>
      <c r="AH203" s="174"/>
      <c r="AI203" s="174"/>
      <c r="AJ203" s="174"/>
      <c r="AK203" s="174"/>
      <c r="AL203" s="181"/>
      <c r="AM203" s="182"/>
      <c r="AN203" s="182"/>
      <c r="AO203" s="182"/>
      <c r="AP203" s="182"/>
      <c r="AQ203" s="182"/>
      <c r="AR203" s="182"/>
      <c r="AS203" s="182"/>
      <c r="AT203" s="182"/>
      <c r="AU203" s="183"/>
      <c r="AV203" s="12"/>
      <c r="AW203" s="12"/>
      <c r="AX203" s="12"/>
      <c r="AY203" s="12"/>
      <c r="AZ203" s="12"/>
      <c r="BA203" s="12"/>
      <c r="BB203" s="12"/>
      <c r="BC203" s="12"/>
      <c r="BD203" s="15"/>
    </row>
    <row r="204" spans="3:56" ht="5.0999999999999996" customHeight="1" thickBot="1" x14ac:dyDescent="0.3">
      <c r="C204" s="176"/>
      <c r="D204" s="177"/>
      <c r="E204" s="177"/>
      <c r="F204" s="177"/>
      <c r="G204" s="177"/>
      <c r="H204" s="177"/>
      <c r="I204" s="177"/>
      <c r="J204" s="177"/>
      <c r="K204" s="177"/>
      <c r="L204" s="177"/>
      <c r="M204" s="177"/>
      <c r="N204" s="177"/>
      <c r="O204" s="179">
        <f>+AL203+AL205</f>
        <v>0</v>
      </c>
      <c r="P204" s="179"/>
      <c r="Q204" s="179"/>
      <c r="R204" s="179"/>
      <c r="S204" s="179"/>
      <c r="T204" s="179"/>
      <c r="U204" s="179"/>
      <c r="V204" s="179"/>
      <c r="W204" s="179"/>
      <c r="X204" s="96"/>
      <c r="Y204" s="12"/>
      <c r="Z204" s="45"/>
      <c r="AA204" s="45"/>
      <c r="AB204" s="45"/>
      <c r="AC204" s="45"/>
      <c r="AD204" s="45"/>
      <c r="AE204" s="45"/>
      <c r="AF204" s="45"/>
      <c r="AG204" s="45"/>
      <c r="AH204" s="45"/>
      <c r="AI204" s="45"/>
      <c r="AJ204" s="45"/>
      <c r="AK204" s="45"/>
      <c r="AL204" s="12"/>
      <c r="AM204" s="12"/>
      <c r="AN204" s="12"/>
      <c r="AO204" s="12"/>
      <c r="AP204" s="12"/>
      <c r="AQ204" s="12"/>
      <c r="AR204" s="12"/>
      <c r="AS204" s="12"/>
      <c r="AT204" s="12"/>
      <c r="AU204" s="12"/>
      <c r="AV204" s="12"/>
      <c r="AW204" s="12"/>
      <c r="AX204" s="12"/>
      <c r="AY204" s="12"/>
      <c r="AZ204" s="12"/>
      <c r="BA204" s="12"/>
      <c r="BB204" s="12"/>
      <c r="BC204" s="12"/>
      <c r="BD204" s="15"/>
    </row>
    <row r="205" spans="3:56" ht="12.75" customHeight="1" thickBot="1" x14ac:dyDescent="0.3">
      <c r="C205" s="176"/>
      <c r="D205" s="177"/>
      <c r="E205" s="177"/>
      <c r="F205" s="177"/>
      <c r="G205" s="177"/>
      <c r="H205" s="177"/>
      <c r="I205" s="177"/>
      <c r="J205" s="177"/>
      <c r="K205" s="177"/>
      <c r="L205" s="177"/>
      <c r="M205" s="177"/>
      <c r="N205" s="177"/>
      <c r="O205" s="179"/>
      <c r="P205" s="179"/>
      <c r="Q205" s="179"/>
      <c r="R205" s="179"/>
      <c r="S205" s="179"/>
      <c r="T205" s="179"/>
      <c r="U205" s="179"/>
      <c r="V205" s="179"/>
      <c r="W205" s="179"/>
      <c r="X205" s="96"/>
      <c r="Y205" s="12"/>
      <c r="Z205" s="174" t="s">
        <v>134</v>
      </c>
      <c r="AA205" s="174"/>
      <c r="AB205" s="174"/>
      <c r="AC205" s="174"/>
      <c r="AD205" s="174"/>
      <c r="AE205" s="174"/>
      <c r="AF205" s="174"/>
      <c r="AG205" s="174"/>
      <c r="AH205" s="174"/>
      <c r="AI205" s="174"/>
      <c r="AJ205" s="174"/>
      <c r="AK205" s="174"/>
      <c r="AL205" s="181"/>
      <c r="AM205" s="182"/>
      <c r="AN205" s="182"/>
      <c r="AO205" s="182"/>
      <c r="AP205" s="182"/>
      <c r="AQ205" s="182"/>
      <c r="AR205" s="182"/>
      <c r="AS205" s="182"/>
      <c r="AT205" s="182"/>
      <c r="AU205" s="183"/>
      <c r="AV205" s="12"/>
      <c r="AW205" s="12"/>
      <c r="AX205" s="12"/>
      <c r="AY205" s="12"/>
      <c r="AZ205" s="12"/>
      <c r="BA205" s="12"/>
      <c r="BB205" s="12"/>
      <c r="BC205" s="12"/>
      <c r="BD205" s="15"/>
    </row>
    <row r="206" spans="3:56" ht="12.75" customHeight="1" x14ac:dyDescent="0.25">
      <c r="C206" s="186"/>
      <c r="D206" s="187"/>
      <c r="E206" s="187"/>
      <c r="F206" s="187"/>
      <c r="G206" s="187"/>
      <c r="H206" s="187"/>
      <c r="I206" s="187"/>
      <c r="J206" s="187"/>
      <c r="K206" s="187"/>
      <c r="L206" s="187"/>
      <c r="M206" s="187"/>
      <c r="N206" s="187"/>
      <c r="O206" s="103"/>
      <c r="P206" s="103"/>
      <c r="Q206" s="103"/>
      <c r="R206" s="103"/>
      <c r="S206" s="103"/>
      <c r="T206" s="103"/>
      <c r="U206" s="103"/>
      <c r="V206" s="103"/>
      <c r="W206" s="103"/>
      <c r="X206" s="104"/>
      <c r="Y206" s="127"/>
      <c r="Z206" s="128"/>
      <c r="AA206" s="128"/>
      <c r="AB206" s="128"/>
      <c r="AC206" s="128"/>
      <c r="AD206" s="128"/>
      <c r="AE206" s="128"/>
      <c r="AF206" s="128"/>
      <c r="AG206" s="128"/>
      <c r="AH206" s="128"/>
      <c r="AI206" s="128"/>
      <c r="AJ206" s="128"/>
      <c r="AK206" s="128"/>
      <c r="AL206" s="92"/>
      <c r="AM206" s="92"/>
      <c r="AN206" s="92"/>
      <c r="AO206" s="92"/>
      <c r="AP206" s="92"/>
      <c r="AQ206" s="92"/>
      <c r="AR206" s="92"/>
      <c r="AS206" s="92"/>
      <c r="AT206" s="92"/>
      <c r="AU206" s="92"/>
      <c r="AV206" s="92"/>
      <c r="AW206" s="92"/>
      <c r="AX206" s="92"/>
      <c r="AY206" s="92"/>
      <c r="AZ206" s="92"/>
      <c r="BA206" s="92"/>
      <c r="BB206" s="92"/>
      <c r="BC206" s="92"/>
      <c r="BD206" s="106"/>
    </row>
    <row r="207" spans="3:56" ht="5.0999999999999996" customHeight="1" x14ac:dyDescent="0.25">
      <c r="C207" s="47"/>
      <c r="D207" s="48"/>
      <c r="E207" s="48"/>
      <c r="F207" s="48"/>
      <c r="G207" s="48"/>
      <c r="H207" s="48"/>
      <c r="I207" s="48"/>
      <c r="J207" s="48"/>
      <c r="K207" s="48"/>
      <c r="L207" s="48"/>
      <c r="M207" s="48"/>
      <c r="N207" s="48"/>
      <c r="O207" s="94"/>
      <c r="P207" s="94"/>
      <c r="Q207" s="94"/>
      <c r="R207" s="94"/>
      <c r="S207" s="94"/>
      <c r="T207" s="94"/>
      <c r="U207" s="94"/>
      <c r="V207" s="94"/>
      <c r="W207" s="94"/>
      <c r="X207" s="96"/>
      <c r="Y207" s="129"/>
      <c r="Z207" s="130"/>
      <c r="AA207" s="130"/>
      <c r="AB207" s="130"/>
      <c r="AC207" s="130"/>
      <c r="AD207" s="130"/>
      <c r="AE207" s="130"/>
      <c r="AF207" s="130"/>
      <c r="AG207" s="130"/>
      <c r="AH207" s="130"/>
      <c r="AI207" s="130"/>
      <c r="AJ207" s="130"/>
      <c r="AK207" s="130"/>
      <c r="AL207" s="113"/>
      <c r="AM207" s="113"/>
      <c r="AN207" s="113"/>
      <c r="AO207" s="113"/>
      <c r="AP207" s="113"/>
      <c r="AQ207" s="113"/>
      <c r="AR207" s="113"/>
      <c r="AS207" s="113"/>
      <c r="AT207" s="113"/>
      <c r="AU207" s="113"/>
      <c r="AV207" s="113"/>
      <c r="AW207" s="113"/>
      <c r="AX207" s="113"/>
      <c r="AY207" s="113"/>
      <c r="AZ207" s="113"/>
      <c r="BA207" s="113"/>
      <c r="BB207" s="113"/>
      <c r="BC207" s="113"/>
      <c r="BD207" s="131"/>
    </row>
    <row r="208" spans="3:56" ht="12.75" customHeight="1" x14ac:dyDescent="0.25">
      <c r="C208" s="176" t="s">
        <v>138</v>
      </c>
      <c r="D208" s="177"/>
      <c r="E208" s="177"/>
      <c r="F208" s="177"/>
      <c r="G208" s="177"/>
      <c r="H208" s="177"/>
      <c r="I208" s="177"/>
      <c r="J208" s="177"/>
      <c r="K208" s="177"/>
      <c r="L208" s="177"/>
      <c r="M208" s="177"/>
      <c r="N208" s="177"/>
      <c r="O208" s="178" t="s">
        <v>128</v>
      </c>
      <c r="P208" s="178"/>
      <c r="Q208" s="178"/>
      <c r="R208" s="178"/>
      <c r="S208" s="178"/>
      <c r="T208" s="178"/>
      <c r="U208" s="178"/>
      <c r="V208" s="178"/>
      <c r="W208" s="178"/>
      <c r="X208" s="96"/>
      <c r="Y208" s="171" t="s">
        <v>135</v>
      </c>
      <c r="Z208" s="172"/>
      <c r="AA208" s="172"/>
      <c r="AB208" s="172"/>
      <c r="AC208" s="172"/>
      <c r="AD208" s="172"/>
      <c r="AE208" s="172"/>
      <c r="AF208" s="172"/>
      <c r="AG208" s="172"/>
      <c r="AH208" s="172"/>
      <c r="AI208" s="172"/>
      <c r="AJ208" s="172"/>
      <c r="AK208" s="172"/>
      <c r="AL208" s="172"/>
      <c r="AM208" s="172"/>
      <c r="AN208" s="172"/>
      <c r="AO208" s="172"/>
      <c r="AP208" s="172"/>
      <c r="AQ208" s="172"/>
      <c r="AR208" s="172"/>
      <c r="AS208" s="172"/>
      <c r="AT208" s="172"/>
      <c r="AU208" s="172"/>
      <c r="AV208" s="172"/>
      <c r="AW208" s="172"/>
      <c r="AX208" s="172"/>
      <c r="AY208" s="172"/>
      <c r="AZ208" s="172"/>
      <c r="BA208" s="172"/>
      <c r="BB208" s="172"/>
      <c r="BC208" s="172"/>
      <c r="BD208" s="173"/>
    </row>
    <row r="209" spans="2:56" ht="12.75" customHeight="1" x14ac:dyDescent="0.25">
      <c r="C209" s="176"/>
      <c r="D209" s="177"/>
      <c r="E209" s="177"/>
      <c r="F209" s="177"/>
      <c r="G209" s="177"/>
      <c r="H209" s="177"/>
      <c r="I209" s="177"/>
      <c r="J209" s="177"/>
      <c r="K209" s="177"/>
      <c r="L209" s="177"/>
      <c r="M209" s="177"/>
      <c r="N209" s="177"/>
      <c r="O209" s="178"/>
      <c r="P209" s="178"/>
      <c r="Q209" s="178"/>
      <c r="R209" s="178"/>
      <c r="S209" s="178"/>
      <c r="T209" s="178"/>
      <c r="U209" s="178"/>
      <c r="V209" s="178"/>
      <c r="W209" s="178"/>
      <c r="X209" s="96"/>
      <c r="Y209" s="171" t="s">
        <v>136</v>
      </c>
      <c r="Z209" s="172"/>
      <c r="AA209" s="172"/>
      <c r="AB209" s="172"/>
      <c r="AC209" s="172"/>
      <c r="AD209" s="172"/>
      <c r="AE209" s="172"/>
      <c r="AF209" s="172"/>
      <c r="AG209" s="172"/>
      <c r="AH209" s="172"/>
      <c r="AI209" s="172"/>
      <c r="AJ209" s="172"/>
      <c r="AK209" s="172"/>
      <c r="AL209" s="172"/>
      <c r="AM209" s="172"/>
      <c r="AN209" s="172"/>
      <c r="AO209" s="172"/>
      <c r="AP209" s="172"/>
      <c r="AQ209" s="172"/>
      <c r="AR209" s="172"/>
      <c r="AS209" s="172"/>
      <c r="AT209" s="172"/>
      <c r="AU209" s="172"/>
      <c r="AV209" s="172"/>
      <c r="AW209" s="172"/>
      <c r="AX209" s="172"/>
      <c r="AY209" s="172"/>
      <c r="AZ209" s="172"/>
      <c r="BA209" s="172"/>
      <c r="BB209" s="172"/>
      <c r="BC209" s="172"/>
      <c r="BD209" s="173"/>
    </row>
    <row r="210" spans="2:56" ht="5.0999999999999996" customHeight="1" thickBot="1" x14ac:dyDescent="0.3">
      <c r="C210" s="176"/>
      <c r="D210" s="177"/>
      <c r="E210" s="177"/>
      <c r="F210" s="177"/>
      <c r="G210" s="177"/>
      <c r="H210" s="177"/>
      <c r="I210" s="177"/>
      <c r="J210" s="177"/>
      <c r="K210" s="177"/>
      <c r="L210" s="177"/>
      <c r="M210" s="177"/>
      <c r="N210" s="177"/>
      <c r="O210" s="179">
        <f>+AL211+AL213</f>
        <v>0</v>
      </c>
      <c r="P210" s="179"/>
      <c r="Q210" s="179"/>
      <c r="R210" s="179"/>
      <c r="S210" s="179"/>
      <c r="T210" s="179"/>
      <c r="U210" s="179"/>
      <c r="V210" s="179"/>
      <c r="W210" s="179"/>
      <c r="X210" s="96"/>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5"/>
    </row>
    <row r="211" spans="2:56" ht="12.75" customHeight="1" thickBot="1" x14ac:dyDescent="0.3">
      <c r="C211" s="176"/>
      <c r="D211" s="177"/>
      <c r="E211" s="177"/>
      <c r="F211" s="177"/>
      <c r="G211" s="177"/>
      <c r="H211" s="177"/>
      <c r="I211" s="177"/>
      <c r="J211" s="177"/>
      <c r="K211" s="177"/>
      <c r="L211" s="177"/>
      <c r="M211" s="177"/>
      <c r="N211" s="177"/>
      <c r="O211" s="179"/>
      <c r="P211" s="179"/>
      <c r="Q211" s="179"/>
      <c r="R211" s="179"/>
      <c r="S211" s="179"/>
      <c r="T211" s="179"/>
      <c r="U211" s="179"/>
      <c r="V211" s="179"/>
      <c r="W211" s="179"/>
      <c r="X211" s="96"/>
      <c r="Y211" s="12"/>
      <c r="Z211" s="180" t="s">
        <v>139</v>
      </c>
      <c r="AA211" s="180"/>
      <c r="AB211" s="180"/>
      <c r="AC211" s="180"/>
      <c r="AD211" s="180"/>
      <c r="AE211" s="180"/>
      <c r="AF211" s="180"/>
      <c r="AG211" s="180"/>
      <c r="AH211" s="180"/>
      <c r="AI211" s="180"/>
      <c r="AJ211" s="180"/>
      <c r="AK211" s="180"/>
      <c r="AL211" s="181"/>
      <c r="AM211" s="182"/>
      <c r="AN211" s="182"/>
      <c r="AO211" s="182"/>
      <c r="AP211" s="182"/>
      <c r="AQ211" s="182"/>
      <c r="AR211" s="182"/>
      <c r="AS211" s="182"/>
      <c r="AT211" s="182"/>
      <c r="AU211" s="183"/>
      <c r="AV211" s="12"/>
      <c r="AW211" s="12"/>
      <c r="AX211" s="12"/>
      <c r="AY211" s="12"/>
      <c r="AZ211" s="12"/>
      <c r="BA211" s="12"/>
      <c r="BB211" s="12"/>
      <c r="BC211" s="12"/>
      <c r="BD211" s="87"/>
    </row>
    <row r="212" spans="2:56" ht="5.0999999999999996" customHeight="1" thickBot="1" x14ac:dyDescent="0.3">
      <c r="C212" s="176"/>
      <c r="D212" s="177"/>
      <c r="E212" s="177"/>
      <c r="F212" s="177"/>
      <c r="G212" s="177"/>
      <c r="H212" s="177"/>
      <c r="I212" s="177"/>
      <c r="J212" s="177"/>
      <c r="K212" s="177"/>
      <c r="L212" s="177"/>
      <c r="M212" s="177"/>
      <c r="N212" s="177"/>
      <c r="O212" s="94"/>
      <c r="P212" s="94"/>
      <c r="Q212" s="94"/>
      <c r="R212" s="94"/>
      <c r="S212" s="94"/>
      <c r="T212" s="94"/>
      <c r="U212" s="94"/>
      <c r="V212" s="94"/>
      <c r="W212" s="94"/>
      <c r="X212" s="96"/>
      <c r="Y212" s="12"/>
      <c r="Z212" s="45"/>
      <c r="AA212" s="45"/>
      <c r="AB212" s="45"/>
      <c r="AC212" s="45"/>
      <c r="AD212" s="45"/>
      <c r="AE212" s="45"/>
      <c r="AF212" s="45"/>
      <c r="AG212" s="45"/>
      <c r="AH212" s="45"/>
      <c r="AI212" s="45"/>
      <c r="AJ212" s="45"/>
      <c r="AK212" s="45"/>
      <c r="AL212" s="12"/>
      <c r="AM212" s="12"/>
      <c r="AN212" s="12"/>
      <c r="AO212" s="12"/>
      <c r="AP212" s="12"/>
      <c r="AQ212" s="12"/>
      <c r="AR212" s="12"/>
      <c r="AS212" s="12"/>
      <c r="AT212" s="12"/>
      <c r="AU212" s="12"/>
      <c r="AV212" s="12"/>
      <c r="AW212" s="12"/>
      <c r="AX212" s="12"/>
      <c r="AY212" s="12"/>
      <c r="AZ212" s="12"/>
      <c r="BA212" s="12"/>
      <c r="BB212" s="12"/>
      <c r="BC212" s="12"/>
      <c r="BD212" s="15"/>
    </row>
    <row r="213" spans="2:56" ht="12.75" customHeight="1" thickBot="1" x14ac:dyDescent="0.3">
      <c r="B213" s="87"/>
      <c r="C213" s="177"/>
      <c r="D213" s="177"/>
      <c r="E213" s="177"/>
      <c r="F213" s="177"/>
      <c r="G213" s="177"/>
      <c r="H213" s="177"/>
      <c r="I213" s="177"/>
      <c r="J213" s="177"/>
      <c r="K213" s="177"/>
      <c r="L213" s="177"/>
      <c r="M213" s="177"/>
      <c r="N213" s="177"/>
      <c r="O213" s="94"/>
      <c r="P213" s="94"/>
      <c r="Q213" s="94"/>
      <c r="R213" s="94"/>
      <c r="S213" s="94"/>
      <c r="T213" s="94"/>
      <c r="U213" s="94"/>
      <c r="V213" s="94"/>
      <c r="W213" s="94"/>
      <c r="X213" s="96"/>
      <c r="Y213" s="12"/>
      <c r="Z213" s="180" t="s">
        <v>140</v>
      </c>
      <c r="AA213" s="180"/>
      <c r="AB213" s="180"/>
      <c r="AC213" s="180"/>
      <c r="AD213" s="180"/>
      <c r="AE213" s="180"/>
      <c r="AF213" s="180"/>
      <c r="AG213" s="180"/>
      <c r="AH213" s="180"/>
      <c r="AI213" s="180"/>
      <c r="AJ213" s="180"/>
      <c r="AK213" s="180"/>
      <c r="AL213" s="181"/>
      <c r="AM213" s="182"/>
      <c r="AN213" s="182"/>
      <c r="AO213" s="182"/>
      <c r="AP213" s="182"/>
      <c r="AQ213" s="182"/>
      <c r="AR213" s="182"/>
      <c r="AS213" s="182"/>
      <c r="AT213" s="182"/>
      <c r="AU213" s="183"/>
      <c r="AV213" s="12"/>
      <c r="AW213" s="12"/>
      <c r="AX213" s="12"/>
      <c r="AY213" s="12"/>
      <c r="AZ213" s="12"/>
      <c r="BA213" s="12"/>
      <c r="BB213" s="12"/>
      <c r="BC213" s="12"/>
      <c r="BD213" s="87"/>
    </row>
    <row r="214" spans="2:56" ht="5.0999999999999996" customHeight="1" x14ac:dyDescent="0.25">
      <c r="B214" s="87"/>
      <c r="C214" s="92"/>
      <c r="D214" s="92"/>
      <c r="E214" s="92"/>
      <c r="F214" s="92"/>
      <c r="G214" s="92"/>
      <c r="H214" s="92"/>
      <c r="I214" s="92"/>
      <c r="J214" s="92"/>
      <c r="K214" s="92"/>
      <c r="L214" s="92"/>
      <c r="M214" s="92"/>
      <c r="N214" s="92"/>
      <c r="O214" s="92"/>
      <c r="P214" s="92"/>
      <c r="Q214" s="92"/>
      <c r="R214" s="92"/>
      <c r="S214" s="92"/>
      <c r="T214" s="92"/>
      <c r="U214" s="92"/>
      <c r="V214" s="92"/>
      <c r="W214" s="92"/>
      <c r="X214" s="104"/>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c r="AX214" s="92"/>
      <c r="AY214" s="92"/>
      <c r="AZ214" s="92"/>
      <c r="BA214" s="92"/>
      <c r="BB214" s="92"/>
      <c r="BC214" s="92"/>
      <c r="BD214" s="107"/>
    </row>
    <row r="215" spans="2:56" ht="5.0999999999999996" customHeight="1" x14ac:dyDescent="0.25">
      <c r="B215" s="87"/>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87"/>
    </row>
    <row r="216" spans="2:56" ht="12.2" customHeight="1" x14ac:dyDescent="0.25">
      <c r="B216" s="87"/>
      <c r="C216" s="12"/>
      <c r="D216" s="194" t="str">
        <f>IF(COUNTA(AL193,AL195,AL197,AL203,AL205,AL211,AL213)&gt;=7,"Navesti izvore podataka (npr.1. popisna lista mjesne zajednice 2. birački spisak 3. statistkika Monstata 4. sl."," ")</f>
        <v xml:space="preserve"> </v>
      </c>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87"/>
    </row>
    <row r="217" spans="2:56" ht="12.2" customHeight="1" x14ac:dyDescent="0.25">
      <c r="B217" s="87"/>
      <c r="C217" s="92"/>
      <c r="D217" s="195"/>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07"/>
    </row>
    <row r="218" spans="2:56" ht="5.0999999999999996" customHeight="1" x14ac:dyDescent="0.25">
      <c r="B218" s="87"/>
      <c r="C218" s="92"/>
      <c r="D218" s="110"/>
      <c r="E218" s="111"/>
      <c r="F218" s="111"/>
      <c r="G218" s="111"/>
      <c r="H218" s="111"/>
      <c r="I218" s="111"/>
      <c r="J218" s="111"/>
      <c r="K218" s="111"/>
      <c r="L218" s="111"/>
      <c r="M218" s="111"/>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111"/>
      <c r="AV218" s="111"/>
      <c r="AW218" s="111"/>
      <c r="AX218" s="111"/>
      <c r="AY218" s="111"/>
      <c r="AZ218" s="111"/>
      <c r="BA218" s="111"/>
      <c r="BB218" s="111"/>
      <c r="BC218" s="111"/>
      <c r="BD218" s="107"/>
    </row>
    <row r="219" spans="2:56" ht="5.0999999999999996" customHeight="1" x14ac:dyDescent="0.25">
      <c r="B219" s="87"/>
      <c r="C219" s="112"/>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c r="AN219" s="113"/>
      <c r="AO219" s="113"/>
      <c r="AP219" s="113"/>
      <c r="AQ219" s="113"/>
      <c r="AR219" s="113"/>
      <c r="AS219" s="113"/>
      <c r="AT219" s="113"/>
      <c r="AU219" s="113"/>
      <c r="AV219" s="113"/>
      <c r="AW219" s="113"/>
      <c r="AX219" s="113"/>
      <c r="AY219" s="113"/>
      <c r="AZ219" s="113"/>
      <c r="BA219" s="113"/>
      <c r="BB219" s="113"/>
      <c r="BC219" s="113"/>
      <c r="BD219" s="114"/>
    </row>
    <row r="220" spans="2:56" ht="12.2" customHeight="1" x14ac:dyDescent="0.25">
      <c r="B220" s="87"/>
      <c r="C220" s="197" t="s">
        <v>142</v>
      </c>
      <c r="D220" s="198"/>
      <c r="E220" s="198"/>
      <c r="F220" s="198"/>
      <c r="G220" s="198"/>
      <c r="H220" s="198"/>
      <c r="I220" s="198"/>
      <c r="J220" s="198"/>
      <c r="K220" s="198"/>
      <c r="L220" s="198"/>
      <c r="M220" s="198"/>
      <c r="N220" s="198"/>
      <c r="O220" s="198"/>
      <c r="P220" s="198"/>
      <c r="Q220" s="198"/>
      <c r="R220" s="198"/>
      <c r="S220" s="198"/>
      <c r="T220" s="198"/>
      <c r="U220" s="198"/>
      <c r="V220" s="198"/>
      <c r="W220" s="198"/>
      <c r="X220" s="199"/>
      <c r="Y220" s="203"/>
      <c r="Z220" s="204"/>
      <c r="AA220" s="204"/>
      <c r="AB220" s="204"/>
      <c r="AC220" s="204"/>
      <c r="AD220" s="204"/>
      <c r="AE220" s="204"/>
      <c r="AF220" s="204"/>
      <c r="AG220" s="204"/>
      <c r="AH220" s="204"/>
      <c r="AI220" s="204"/>
      <c r="AJ220" s="204"/>
      <c r="AK220" s="204"/>
      <c r="AL220" s="204"/>
      <c r="AM220" s="204"/>
      <c r="AN220" s="204"/>
      <c r="AO220" s="204"/>
      <c r="AP220" s="204"/>
      <c r="AQ220" s="204"/>
      <c r="AR220" s="204"/>
      <c r="AS220" s="204"/>
      <c r="AT220" s="204"/>
      <c r="AU220" s="204"/>
      <c r="AV220" s="204"/>
      <c r="AW220" s="204"/>
      <c r="AX220" s="204"/>
      <c r="AY220" s="204"/>
      <c r="AZ220" s="204"/>
      <c r="BA220" s="204"/>
      <c r="BB220" s="204"/>
      <c r="BC220" s="204"/>
      <c r="BD220" s="205"/>
    </row>
    <row r="221" spans="2:56" ht="12.2" customHeight="1" x14ac:dyDescent="0.25">
      <c r="B221" s="87"/>
      <c r="C221" s="200"/>
      <c r="D221" s="201"/>
      <c r="E221" s="201"/>
      <c r="F221" s="201"/>
      <c r="G221" s="201"/>
      <c r="H221" s="201"/>
      <c r="I221" s="201"/>
      <c r="J221" s="201"/>
      <c r="K221" s="201"/>
      <c r="L221" s="201"/>
      <c r="M221" s="201"/>
      <c r="N221" s="201"/>
      <c r="O221" s="201"/>
      <c r="P221" s="201"/>
      <c r="Q221" s="201"/>
      <c r="R221" s="201"/>
      <c r="S221" s="201"/>
      <c r="T221" s="201"/>
      <c r="U221" s="201"/>
      <c r="V221" s="201"/>
      <c r="W221" s="201"/>
      <c r="X221" s="202"/>
      <c r="Y221" s="206"/>
      <c r="Z221" s="207"/>
      <c r="AA221" s="207"/>
      <c r="AB221" s="207"/>
      <c r="AC221" s="207"/>
      <c r="AD221" s="207"/>
      <c r="AE221" s="207"/>
      <c r="AF221" s="207"/>
      <c r="AG221" s="207"/>
      <c r="AH221" s="207"/>
      <c r="AI221" s="207"/>
      <c r="AJ221" s="207"/>
      <c r="AK221" s="207"/>
      <c r="AL221" s="207"/>
      <c r="AM221" s="207"/>
      <c r="AN221" s="207"/>
      <c r="AO221" s="207"/>
      <c r="AP221" s="207"/>
      <c r="AQ221" s="207"/>
      <c r="AR221" s="207"/>
      <c r="AS221" s="207"/>
      <c r="AT221" s="207"/>
      <c r="AU221" s="207"/>
      <c r="AV221" s="207"/>
      <c r="AW221" s="207"/>
      <c r="AX221" s="207"/>
      <c r="AY221" s="207"/>
      <c r="AZ221" s="207"/>
      <c r="BA221" s="207"/>
      <c r="BB221" s="207"/>
      <c r="BC221" s="207"/>
      <c r="BD221" s="208"/>
    </row>
    <row r="222" spans="2:56" ht="5.0999999999999996" customHeight="1" x14ac:dyDescent="0.25">
      <c r="B222" s="87"/>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87"/>
    </row>
    <row r="223" spans="2:56" ht="12.2" customHeight="1" x14ac:dyDescent="0.25">
      <c r="B223" s="87"/>
      <c r="C223" s="197" t="s">
        <v>143</v>
      </c>
      <c r="D223" s="198"/>
      <c r="E223" s="198"/>
      <c r="F223" s="198"/>
      <c r="G223" s="198"/>
      <c r="H223" s="198"/>
      <c r="I223" s="198"/>
      <c r="J223" s="198"/>
      <c r="K223" s="198"/>
      <c r="L223" s="198"/>
      <c r="M223" s="198"/>
      <c r="N223" s="198"/>
      <c r="O223" s="198"/>
      <c r="P223" s="198"/>
      <c r="Q223" s="198"/>
      <c r="R223" s="198"/>
      <c r="S223" s="198"/>
      <c r="T223" s="198"/>
      <c r="U223" s="198"/>
      <c r="V223" s="198"/>
      <c r="W223" s="198"/>
      <c r="X223" s="199"/>
      <c r="Y223" s="203"/>
      <c r="Z223" s="204"/>
      <c r="AA223" s="204"/>
      <c r="AB223" s="204"/>
      <c r="AC223" s="204"/>
      <c r="AD223" s="204"/>
      <c r="AE223" s="204"/>
      <c r="AF223" s="204"/>
      <c r="AG223" s="204"/>
      <c r="AH223" s="204"/>
      <c r="AI223" s="204"/>
      <c r="AJ223" s="204"/>
      <c r="AK223" s="204"/>
      <c r="AL223" s="204"/>
      <c r="AM223" s="204"/>
      <c r="AN223" s="204"/>
      <c r="AO223" s="204"/>
      <c r="AP223" s="204"/>
      <c r="AQ223" s="204"/>
      <c r="AR223" s="204"/>
      <c r="AS223" s="204"/>
      <c r="AT223" s="204"/>
      <c r="AU223" s="204"/>
      <c r="AV223" s="204"/>
      <c r="AW223" s="204"/>
      <c r="AX223" s="204"/>
      <c r="AY223" s="204"/>
      <c r="AZ223" s="204"/>
      <c r="BA223" s="204"/>
      <c r="BB223" s="204"/>
      <c r="BC223" s="204"/>
      <c r="BD223" s="205"/>
    </row>
    <row r="224" spans="2:56" ht="12.2" customHeight="1" x14ac:dyDescent="0.25">
      <c r="B224" s="87"/>
      <c r="C224" s="200"/>
      <c r="D224" s="201"/>
      <c r="E224" s="201"/>
      <c r="F224" s="201"/>
      <c r="G224" s="201"/>
      <c r="H224" s="201"/>
      <c r="I224" s="201"/>
      <c r="J224" s="201"/>
      <c r="K224" s="201"/>
      <c r="L224" s="201"/>
      <c r="M224" s="201"/>
      <c r="N224" s="201"/>
      <c r="O224" s="201"/>
      <c r="P224" s="201"/>
      <c r="Q224" s="201"/>
      <c r="R224" s="201"/>
      <c r="S224" s="201"/>
      <c r="T224" s="201"/>
      <c r="U224" s="201"/>
      <c r="V224" s="201"/>
      <c r="W224" s="201"/>
      <c r="X224" s="202"/>
      <c r="Y224" s="206"/>
      <c r="Z224" s="207"/>
      <c r="AA224" s="207"/>
      <c r="AB224" s="207"/>
      <c r="AC224" s="207"/>
      <c r="AD224" s="207"/>
      <c r="AE224" s="207"/>
      <c r="AF224" s="207"/>
      <c r="AG224" s="207"/>
      <c r="AH224" s="207"/>
      <c r="AI224" s="207"/>
      <c r="AJ224" s="207"/>
      <c r="AK224" s="207"/>
      <c r="AL224" s="207"/>
      <c r="AM224" s="207"/>
      <c r="AN224" s="207"/>
      <c r="AO224" s="207"/>
      <c r="AP224" s="207"/>
      <c r="AQ224" s="207"/>
      <c r="AR224" s="207"/>
      <c r="AS224" s="207"/>
      <c r="AT224" s="207"/>
      <c r="AU224" s="207"/>
      <c r="AV224" s="207"/>
      <c r="AW224" s="207"/>
      <c r="AX224" s="207"/>
      <c r="AY224" s="207"/>
      <c r="AZ224" s="207"/>
      <c r="BA224" s="207"/>
      <c r="BB224" s="207"/>
      <c r="BC224" s="207"/>
      <c r="BD224" s="208"/>
    </row>
    <row r="225" spans="2:57" ht="5.0999999999999996" customHeight="1" x14ac:dyDescent="0.25">
      <c r="B225" s="87"/>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87"/>
    </row>
    <row r="226" spans="2:57" ht="12.2" customHeight="1" x14ac:dyDescent="0.25">
      <c r="B226" s="87"/>
      <c r="C226" s="197" t="s">
        <v>144</v>
      </c>
      <c r="D226" s="198"/>
      <c r="E226" s="198"/>
      <c r="F226" s="198"/>
      <c r="G226" s="198"/>
      <c r="H226" s="198"/>
      <c r="I226" s="198"/>
      <c r="J226" s="198"/>
      <c r="K226" s="198"/>
      <c r="L226" s="198"/>
      <c r="M226" s="198"/>
      <c r="N226" s="198"/>
      <c r="O226" s="198"/>
      <c r="P226" s="198"/>
      <c r="Q226" s="198"/>
      <c r="R226" s="198"/>
      <c r="S226" s="198"/>
      <c r="T226" s="198"/>
      <c r="U226" s="198"/>
      <c r="V226" s="198"/>
      <c r="W226" s="198"/>
      <c r="X226" s="199"/>
      <c r="Y226" s="203"/>
      <c r="Z226" s="204"/>
      <c r="AA226" s="204"/>
      <c r="AB226" s="204"/>
      <c r="AC226" s="204"/>
      <c r="AD226" s="204"/>
      <c r="AE226" s="204"/>
      <c r="AF226" s="204"/>
      <c r="AG226" s="204"/>
      <c r="AH226" s="204"/>
      <c r="AI226" s="204"/>
      <c r="AJ226" s="204"/>
      <c r="AK226" s="204"/>
      <c r="AL226" s="204"/>
      <c r="AM226" s="204"/>
      <c r="AN226" s="204"/>
      <c r="AO226" s="204"/>
      <c r="AP226" s="204"/>
      <c r="AQ226" s="204"/>
      <c r="AR226" s="204"/>
      <c r="AS226" s="204"/>
      <c r="AT226" s="204"/>
      <c r="AU226" s="204"/>
      <c r="AV226" s="204"/>
      <c r="AW226" s="204"/>
      <c r="AX226" s="204"/>
      <c r="AY226" s="204"/>
      <c r="AZ226" s="204"/>
      <c r="BA226" s="204"/>
      <c r="BB226" s="204"/>
      <c r="BC226" s="204"/>
      <c r="BD226" s="205"/>
    </row>
    <row r="227" spans="2:57" ht="12.2" customHeight="1" x14ac:dyDescent="0.25">
      <c r="B227" s="87"/>
      <c r="C227" s="200"/>
      <c r="D227" s="201"/>
      <c r="E227" s="201"/>
      <c r="F227" s="201"/>
      <c r="G227" s="201"/>
      <c r="H227" s="201"/>
      <c r="I227" s="201"/>
      <c r="J227" s="201"/>
      <c r="K227" s="201"/>
      <c r="L227" s="201"/>
      <c r="M227" s="201"/>
      <c r="N227" s="201"/>
      <c r="O227" s="201"/>
      <c r="P227" s="201"/>
      <c r="Q227" s="201"/>
      <c r="R227" s="201"/>
      <c r="S227" s="201"/>
      <c r="T227" s="201"/>
      <c r="U227" s="201"/>
      <c r="V227" s="201"/>
      <c r="W227" s="201"/>
      <c r="X227" s="202"/>
      <c r="Y227" s="206"/>
      <c r="Z227" s="207"/>
      <c r="AA227" s="207"/>
      <c r="AB227" s="207"/>
      <c r="AC227" s="207"/>
      <c r="AD227" s="207"/>
      <c r="AE227" s="207"/>
      <c r="AF227" s="207"/>
      <c r="AG227" s="207"/>
      <c r="AH227" s="207"/>
      <c r="AI227" s="207"/>
      <c r="AJ227" s="207"/>
      <c r="AK227" s="207"/>
      <c r="AL227" s="207"/>
      <c r="AM227" s="207"/>
      <c r="AN227" s="207"/>
      <c r="AO227" s="207"/>
      <c r="AP227" s="207"/>
      <c r="AQ227" s="207"/>
      <c r="AR227" s="207"/>
      <c r="AS227" s="207"/>
      <c r="AT227" s="207"/>
      <c r="AU227" s="207"/>
      <c r="AV227" s="207"/>
      <c r="AW227" s="207"/>
      <c r="AX227" s="207"/>
      <c r="AY227" s="207"/>
      <c r="AZ227" s="207"/>
      <c r="BA227" s="207"/>
      <c r="BB227" s="207"/>
      <c r="BC227" s="207"/>
      <c r="BD227" s="208"/>
    </row>
    <row r="228" spans="2:57" ht="5.0999999999999996" customHeight="1" thickBot="1" x14ac:dyDescent="0.3">
      <c r="C228" s="115"/>
      <c r="D228" s="116"/>
      <c r="E228" s="116"/>
      <c r="F228" s="116"/>
      <c r="G228" s="116"/>
      <c r="H228" s="116"/>
      <c r="I228" s="116"/>
      <c r="J228" s="116"/>
      <c r="K228" s="116"/>
      <c r="L228" s="116"/>
      <c r="M228" s="116"/>
      <c r="N228" s="116"/>
      <c r="O228" s="116"/>
      <c r="P228" s="116"/>
      <c r="Q228" s="116"/>
      <c r="R228" s="116"/>
      <c r="S228" s="116"/>
      <c r="T228" s="116"/>
      <c r="U228" s="116"/>
      <c r="V228" s="116"/>
      <c r="W228" s="116"/>
      <c r="X228" s="117"/>
      <c r="Y228" s="118"/>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20"/>
    </row>
    <row r="229" spans="2:57" ht="12.75" customHeight="1" x14ac:dyDescent="0.25">
      <c r="C229" s="46"/>
      <c r="D229" s="46"/>
      <c r="E229" s="46"/>
      <c r="F229" s="46"/>
      <c r="G229" s="46"/>
      <c r="H229" s="46"/>
      <c r="I229" s="46"/>
      <c r="J229" s="46"/>
      <c r="K229" s="46"/>
      <c r="L229" s="46"/>
      <c r="M229" s="46"/>
      <c r="N229" s="46"/>
      <c r="O229" s="46"/>
      <c r="P229" s="46"/>
      <c r="Q229" s="46"/>
      <c r="R229" s="46"/>
      <c r="S229" s="46"/>
      <c r="T229" s="46"/>
      <c r="U229" s="46"/>
      <c r="V229" s="46"/>
      <c r="W229" s="46"/>
      <c r="X229" s="46"/>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2"/>
    </row>
    <row r="230" spans="2:57" ht="12.75" customHeight="1" x14ac:dyDescent="0.25">
      <c r="C230" s="46"/>
      <c r="D230" s="46"/>
      <c r="E230" s="46"/>
      <c r="F230" s="46"/>
      <c r="G230" s="46"/>
      <c r="H230" s="46"/>
      <c r="I230" s="46"/>
      <c r="J230" s="46"/>
      <c r="K230" s="46"/>
      <c r="L230" s="46"/>
      <c r="M230" s="46"/>
      <c r="N230" s="46"/>
      <c r="O230" s="46"/>
      <c r="P230" s="46"/>
      <c r="Q230" s="46"/>
      <c r="R230" s="46"/>
      <c r="S230" s="46"/>
      <c r="T230" s="46"/>
      <c r="U230" s="46"/>
      <c r="V230" s="46"/>
      <c r="W230" s="46"/>
      <c r="X230" s="46"/>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2"/>
    </row>
    <row r="231" spans="2:57" ht="12.75" customHeight="1" x14ac:dyDescent="0.25">
      <c r="C231" s="46"/>
      <c r="D231" s="46"/>
      <c r="E231" s="46"/>
      <c r="F231" s="46"/>
      <c r="G231" s="46"/>
      <c r="H231" s="46"/>
      <c r="I231" s="46"/>
      <c r="J231" s="46"/>
      <c r="K231" s="46"/>
      <c r="L231" s="46"/>
      <c r="M231" s="46"/>
      <c r="N231" s="46"/>
      <c r="O231" s="46"/>
      <c r="P231" s="46"/>
      <c r="Q231" s="46"/>
      <c r="R231" s="46"/>
      <c r="S231" s="46"/>
      <c r="T231" s="46"/>
      <c r="U231" s="46"/>
      <c r="V231" s="46"/>
      <c r="W231" s="46"/>
      <c r="X231" s="46"/>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2"/>
    </row>
    <row r="232" spans="2:57" ht="12.75" customHeight="1" x14ac:dyDescent="0.25">
      <c r="C232" s="46"/>
      <c r="D232" s="46"/>
      <c r="E232" s="46"/>
      <c r="F232" s="46"/>
      <c r="G232" s="46"/>
      <c r="H232" s="46"/>
      <c r="I232" s="46"/>
      <c r="J232" s="46"/>
      <c r="K232" s="46"/>
      <c r="L232" s="46"/>
      <c r="M232" s="46"/>
      <c r="N232" s="46"/>
      <c r="O232" s="46"/>
      <c r="P232" s="46"/>
      <c r="Q232" s="46"/>
      <c r="R232" s="46"/>
      <c r="S232" s="46"/>
      <c r="T232" s="46"/>
      <c r="U232" s="46"/>
      <c r="V232" s="46"/>
      <c r="W232" s="46"/>
      <c r="X232" s="46"/>
      <c r="Y232" s="13"/>
      <c r="Z232" s="13"/>
      <c r="AA232" s="13"/>
      <c r="AB232" s="13"/>
      <c r="AC232" s="13"/>
      <c r="AD232" s="13"/>
      <c r="AE232" s="13"/>
      <c r="AF232" s="13"/>
      <c r="AG232" s="13"/>
      <c r="AH232" s="13"/>
      <c r="AI232" s="13"/>
      <c r="AJ232" s="13"/>
      <c r="AK232" s="13"/>
      <c r="AL232" s="13"/>
      <c r="AM232" s="13"/>
      <c r="AN232" s="13"/>
      <c r="AO232" s="13"/>
      <c r="AP232" s="209" t="s">
        <v>145</v>
      </c>
      <c r="AQ232" s="209"/>
      <c r="AR232" s="209"/>
      <c r="AS232" s="209"/>
      <c r="AT232" s="209"/>
      <c r="AU232" s="209"/>
      <c r="AV232" s="209"/>
      <c r="AW232" s="209"/>
      <c r="AX232" s="209"/>
      <c r="AY232" s="209"/>
      <c r="AZ232" s="209"/>
      <c r="BA232" s="209"/>
      <c r="BB232" s="209"/>
      <c r="BC232" s="209"/>
      <c r="BD232" s="209"/>
      <c r="BE232" s="12"/>
    </row>
    <row r="233" spans="2:57" ht="12.75" customHeight="1" x14ac:dyDescent="0.25">
      <c r="C233" s="46"/>
      <c r="D233" s="46"/>
      <c r="E233" s="46"/>
      <c r="F233" s="46"/>
      <c r="G233" s="46"/>
      <c r="H233" s="46"/>
      <c r="I233" s="46"/>
      <c r="J233" s="46"/>
      <c r="K233" s="46"/>
      <c r="L233" s="46"/>
      <c r="M233" s="46"/>
      <c r="N233" s="46"/>
      <c r="O233" s="46"/>
      <c r="P233" s="46"/>
      <c r="Q233" s="46"/>
      <c r="R233" s="46"/>
      <c r="S233" s="46"/>
      <c r="T233" s="46"/>
      <c r="U233" s="46"/>
      <c r="V233" s="46"/>
      <c r="W233" s="46"/>
      <c r="X233" s="46"/>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2"/>
    </row>
    <row r="234" spans="2:57" ht="12.75" customHeight="1" x14ac:dyDescent="0.25">
      <c r="C234" s="46"/>
      <c r="D234" s="46"/>
      <c r="E234" s="46"/>
      <c r="F234" s="46"/>
      <c r="G234" s="46"/>
      <c r="H234" s="46"/>
      <c r="I234" s="46"/>
      <c r="J234" s="46"/>
      <c r="K234" s="46"/>
      <c r="L234" s="46"/>
      <c r="M234" s="46"/>
      <c r="N234" s="46"/>
      <c r="O234" s="46"/>
      <c r="P234" s="46"/>
      <c r="Q234" s="46"/>
      <c r="R234" s="46"/>
      <c r="S234" s="46"/>
      <c r="T234" s="46"/>
      <c r="U234" s="46"/>
      <c r="V234" s="46"/>
      <c r="W234" s="46"/>
      <c r="X234" s="46"/>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2"/>
    </row>
    <row r="235" spans="2:57" ht="12.75" customHeight="1" x14ac:dyDescent="0.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row>
    <row r="236" spans="2:57" ht="12.75" customHeight="1" x14ac:dyDescent="0.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row>
    <row r="237" spans="2:57" ht="12.75" customHeight="1" x14ac:dyDescent="0.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row>
    <row r="238" spans="2:57" ht="12.75" customHeight="1" x14ac:dyDescent="0.25">
      <c r="I238" s="248" t="s">
        <v>1</v>
      </c>
      <c r="J238" s="248"/>
      <c r="K238" s="248"/>
      <c r="L238" s="248"/>
      <c r="M238" s="248"/>
      <c r="N238" s="248"/>
      <c r="O238" s="248"/>
      <c r="P238" s="248"/>
      <c r="Q238" s="248"/>
      <c r="R238" s="248"/>
      <c r="S238" s="248"/>
      <c r="T238" s="248"/>
      <c r="U238" s="248"/>
      <c r="V238" s="248"/>
      <c r="W238" s="248"/>
      <c r="X238" s="248"/>
      <c r="Y238" s="248"/>
      <c r="Z238" s="248"/>
      <c r="AA238" s="248"/>
      <c r="AB238" s="248"/>
      <c r="AC238" s="248"/>
      <c r="AD238" s="248"/>
      <c r="AE238" s="248"/>
      <c r="AF238" s="248"/>
      <c r="AG238" s="248"/>
      <c r="AH238" s="248"/>
      <c r="AI238" s="248"/>
      <c r="AJ238" s="248"/>
      <c r="AK238" s="248"/>
      <c r="AL238" s="248"/>
      <c r="AM238" s="248"/>
      <c r="AN238" s="248"/>
      <c r="AO238" s="248"/>
      <c r="AP238" s="248"/>
      <c r="AQ238" s="248"/>
      <c r="AR238" s="248"/>
      <c r="AS238" s="248"/>
      <c r="AT238" s="248"/>
      <c r="AU238" s="248"/>
      <c r="AV238" s="248"/>
      <c r="AW238" s="248"/>
      <c r="AX238" s="248"/>
    </row>
    <row r="239" spans="2:57" ht="12.75" customHeight="1" x14ac:dyDescent="0.25"/>
    <row r="240" spans="2:57" ht="12.75" customHeight="1" x14ac:dyDescent="0.25">
      <c r="I240" s="249" t="str">
        <f>IF(LEN(I4)&gt;0,I4," ")</f>
        <v xml:space="preserve"> </v>
      </c>
      <c r="J240" s="249"/>
      <c r="K240" s="249"/>
      <c r="L240" s="249"/>
      <c r="M240" s="249"/>
      <c r="N240" s="249"/>
      <c r="O240" s="249"/>
      <c r="P240" s="249"/>
      <c r="Q240" s="249"/>
      <c r="R240" s="249"/>
      <c r="S240" s="249"/>
      <c r="T240" s="249"/>
      <c r="U240" s="249"/>
      <c r="V240" s="249"/>
      <c r="W240" s="249"/>
      <c r="X240" s="249"/>
      <c r="Y240" s="249"/>
      <c r="Z240" s="249"/>
      <c r="AA240" s="249"/>
      <c r="AB240" s="249"/>
      <c r="AC240" s="249"/>
      <c r="AD240" s="249"/>
      <c r="AE240" s="249"/>
      <c r="AF240" s="249"/>
      <c r="AG240" s="249"/>
      <c r="AH240" s="249"/>
      <c r="AI240" s="249"/>
      <c r="AJ240" s="249"/>
      <c r="AK240" s="249"/>
      <c r="AL240" s="249"/>
      <c r="AM240" s="249"/>
      <c r="AN240" s="249"/>
      <c r="AO240" s="249"/>
      <c r="AP240" s="249"/>
      <c r="AQ240" s="249"/>
      <c r="AR240" s="249"/>
      <c r="AS240" s="249"/>
      <c r="AT240" s="249"/>
      <c r="AU240" s="249"/>
      <c r="AV240" s="249"/>
      <c r="AW240" s="249"/>
      <c r="AX240" s="249"/>
    </row>
    <row r="241" spans="3:57" ht="12.75" customHeight="1" x14ac:dyDescent="0.25">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c r="AE241" s="250"/>
      <c r="AF241" s="250"/>
      <c r="AG241" s="250"/>
      <c r="AH241" s="250"/>
      <c r="AI241" s="250"/>
      <c r="AJ241" s="250"/>
      <c r="AK241" s="250"/>
      <c r="AL241" s="250"/>
      <c r="AM241" s="250"/>
      <c r="AN241" s="250"/>
      <c r="AO241" s="250"/>
      <c r="AP241" s="250"/>
      <c r="AQ241" s="250"/>
      <c r="AR241" s="250"/>
      <c r="AS241" s="250"/>
      <c r="AT241" s="250"/>
      <c r="AU241" s="250"/>
      <c r="AV241" s="250"/>
      <c r="AW241" s="250"/>
      <c r="AX241" s="250"/>
    </row>
    <row r="242" spans="3:57" ht="12.75" customHeight="1" x14ac:dyDescent="0.25"/>
    <row r="243" spans="3:57" ht="12.75" customHeight="1" x14ac:dyDescent="0.25">
      <c r="AU243" s="8" t="s">
        <v>0</v>
      </c>
      <c r="AV243" s="234" t="str">
        <f>IF(LEN(AV7)&gt;0,AV7," ")</f>
        <v xml:space="preserve"> </v>
      </c>
      <c r="AW243" s="235"/>
      <c r="AX243" s="235"/>
      <c r="AY243" s="235"/>
      <c r="AZ243" s="235"/>
      <c r="BA243" s="235"/>
      <c r="BB243" s="235"/>
      <c r="BC243" s="235"/>
      <c r="BD243" s="235"/>
    </row>
    <row r="244" spans="3:57" ht="12.75" customHeight="1" x14ac:dyDescent="0.25"/>
    <row r="245" spans="3:57" ht="12.75" customHeight="1" x14ac:dyDescent="0.25">
      <c r="AU245" s="8" t="s">
        <v>2</v>
      </c>
      <c r="AV245" s="234" t="str">
        <f>IF(LEN(AV9)&gt;0,AV9," ")</f>
        <v xml:space="preserve"> </v>
      </c>
      <c r="AW245" s="235"/>
      <c r="AX245" s="235"/>
      <c r="AY245" s="235"/>
      <c r="AZ245" s="235"/>
      <c r="BA245" s="235"/>
      <c r="BB245" s="235"/>
      <c r="BC245" s="235"/>
      <c r="BD245" s="235"/>
    </row>
    <row r="246" spans="3:57" ht="12.75" customHeight="1" thickBot="1" x14ac:dyDescent="0.3">
      <c r="C246" s="90"/>
      <c r="D246" s="90"/>
      <c r="E246" s="90"/>
      <c r="F246" s="90"/>
      <c r="G246" s="90"/>
      <c r="H246" s="90"/>
      <c r="I246" s="90"/>
      <c r="J246" s="90"/>
      <c r="K246" s="90"/>
      <c r="L246" s="90"/>
      <c r="M246" s="90"/>
      <c r="N246" s="90"/>
      <c r="O246" s="90"/>
      <c r="P246" s="90"/>
      <c r="Q246" s="90"/>
      <c r="R246" s="90"/>
      <c r="S246" s="90"/>
      <c r="T246" s="90"/>
      <c r="U246" s="90"/>
      <c r="V246" s="90"/>
      <c r="W246" s="90"/>
      <c r="X246" s="90"/>
      <c r="Y246" s="124"/>
      <c r="Z246" s="124"/>
      <c r="AA246" s="124"/>
      <c r="AB246" s="124"/>
      <c r="AC246" s="124"/>
      <c r="AD246" s="124"/>
      <c r="AE246" s="124"/>
      <c r="AF246" s="124"/>
      <c r="AG246" s="124"/>
      <c r="AH246" s="124"/>
      <c r="AI246" s="124"/>
      <c r="AJ246" s="124"/>
      <c r="AK246" s="124"/>
      <c r="AL246" s="124"/>
      <c r="AM246" s="124"/>
      <c r="AN246" s="124"/>
      <c r="AO246" s="124"/>
      <c r="AP246" s="124"/>
      <c r="AQ246" s="124"/>
      <c r="AR246" s="124"/>
      <c r="AS246" s="124"/>
      <c r="AT246" s="124"/>
      <c r="AU246" s="124"/>
      <c r="AV246" s="124"/>
      <c r="AW246" s="124"/>
      <c r="AX246" s="124"/>
      <c r="AY246" s="124"/>
      <c r="AZ246" s="124"/>
      <c r="BA246" s="124"/>
      <c r="BB246" s="124"/>
      <c r="BC246" s="124"/>
      <c r="BD246" s="124"/>
      <c r="BE246" s="12"/>
    </row>
    <row r="247" spans="3:57" ht="5.0999999999999996" customHeight="1" x14ac:dyDescent="0.25">
      <c r="C247" s="123"/>
      <c r="D247" s="19"/>
      <c r="E247" s="19"/>
      <c r="F247" s="19"/>
      <c r="G247" s="19"/>
      <c r="H247" s="19"/>
      <c r="I247" s="19"/>
      <c r="J247" s="19"/>
      <c r="K247" s="19"/>
      <c r="L247" s="19"/>
      <c r="M247" s="19"/>
      <c r="N247" s="19"/>
      <c r="O247" s="19"/>
      <c r="P247" s="19"/>
      <c r="Q247" s="19"/>
      <c r="R247" s="19"/>
      <c r="S247" s="19"/>
      <c r="T247" s="19"/>
      <c r="U247" s="19"/>
      <c r="V247" s="19"/>
      <c r="W247" s="19"/>
      <c r="X247" s="19"/>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22"/>
    </row>
    <row r="248" spans="3:57" x14ac:dyDescent="0.25">
      <c r="C248" s="123"/>
      <c r="D248" s="236" t="s">
        <v>146</v>
      </c>
      <c r="E248" s="236"/>
      <c r="F248" s="236"/>
      <c r="G248" s="236"/>
      <c r="H248" s="236"/>
      <c r="I248" s="236"/>
      <c r="J248" s="236"/>
      <c r="K248" s="236"/>
      <c r="L248" s="236"/>
      <c r="M248" s="236"/>
      <c r="N248" s="236"/>
      <c r="O248" s="236"/>
      <c r="P248" s="236"/>
      <c r="Q248" s="236"/>
      <c r="R248" s="236"/>
      <c r="S248" s="236"/>
      <c r="T248" s="236"/>
      <c r="U248" s="236"/>
      <c r="V248" s="236"/>
      <c r="W248" s="236"/>
      <c r="X248" s="236"/>
      <c r="Y248" s="236"/>
      <c r="Z248" s="236"/>
      <c r="AA248" s="236"/>
      <c r="AB248" s="236"/>
      <c r="AC248" s="236"/>
      <c r="AD248" s="236"/>
      <c r="AE248" s="236"/>
      <c r="AF248" s="236"/>
      <c r="AG248" s="236"/>
      <c r="AH248" s="236"/>
      <c r="AI248" s="236"/>
      <c r="AJ248" s="236"/>
      <c r="AK248" s="236"/>
      <c r="AL248" s="236"/>
      <c r="AM248" s="236"/>
      <c r="AN248" s="236"/>
      <c r="AO248" s="236"/>
      <c r="AP248" s="236"/>
      <c r="AQ248" s="236"/>
      <c r="AR248" s="236"/>
      <c r="AS248" s="236"/>
      <c r="AT248" s="236"/>
      <c r="AU248" s="236"/>
      <c r="AV248" s="236"/>
      <c r="AW248" s="236"/>
      <c r="AX248" s="236"/>
      <c r="AY248" s="236"/>
      <c r="AZ248" s="236"/>
      <c r="BA248" s="236"/>
      <c r="BB248" s="236"/>
      <c r="BC248" s="236"/>
      <c r="BD248" s="22"/>
    </row>
    <row r="249" spans="3:57" ht="5.0999999999999996" customHeight="1" x14ac:dyDescent="0.25">
      <c r="C249" s="123"/>
      <c r="D249" s="19"/>
      <c r="E249" s="19"/>
      <c r="F249" s="19"/>
      <c r="G249" s="19"/>
      <c r="H249" s="19"/>
      <c r="I249" s="19"/>
      <c r="J249" s="19"/>
      <c r="K249" s="19"/>
      <c r="L249" s="126"/>
      <c r="M249" s="126"/>
      <c r="N249" s="126"/>
      <c r="O249" s="126"/>
      <c r="P249" s="126"/>
      <c r="Q249" s="126"/>
      <c r="R249" s="126"/>
      <c r="S249" s="126"/>
      <c r="T249" s="126"/>
      <c r="U249" s="126"/>
      <c r="V249" s="126"/>
      <c r="W249" s="126"/>
      <c r="X249" s="126"/>
      <c r="Y249" s="100"/>
      <c r="Z249" s="13"/>
      <c r="AA249" s="13"/>
      <c r="AB249" s="13"/>
      <c r="AC249" s="13"/>
      <c r="AD249" s="13"/>
      <c r="AE249" s="13"/>
      <c r="AF249" s="13"/>
      <c r="AG249" s="13"/>
      <c r="AH249" s="13"/>
      <c r="AI249" s="13"/>
      <c r="AJ249" s="13"/>
      <c r="AK249" s="13"/>
      <c r="AL249" s="13"/>
      <c r="AM249" s="13"/>
      <c r="AN249" s="13"/>
      <c r="AO249" s="13"/>
      <c r="AP249" s="13"/>
      <c r="AQ249" s="13"/>
      <c r="AR249" s="13"/>
      <c r="AS249" s="125"/>
      <c r="AT249" s="125"/>
      <c r="AU249" s="125"/>
      <c r="AV249" s="125"/>
      <c r="AW249" s="125"/>
      <c r="AX249" s="125"/>
      <c r="AY249" s="125"/>
      <c r="AZ249" s="125"/>
      <c r="BA249" s="125"/>
      <c r="BB249" s="125"/>
      <c r="BC249" s="13"/>
      <c r="BD249" s="22"/>
    </row>
    <row r="250" spans="3:57" x14ac:dyDescent="0.25">
      <c r="C250" s="184" t="s">
        <v>151</v>
      </c>
      <c r="D250" s="185"/>
      <c r="E250" s="185"/>
      <c r="F250" s="185"/>
      <c r="G250" s="185"/>
      <c r="H250" s="185"/>
      <c r="I250" s="185"/>
      <c r="J250" s="185"/>
      <c r="K250" s="185"/>
      <c r="L250" s="177"/>
      <c r="M250" s="177"/>
      <c r="N250" s="177"/>
      <c r="O250" s="178" t="s">
        <v>127</v>
      </c>
      <c r="P250" s="178"/>
      <c r="Q250" s="178"/>
      <c r="R250" s="178"/>
      <c r="S250" s="178"/>
      <c r="T250" s="178"/>
      <c r="U250" s="178"/>
      <c r="V250" s="178"/>
      <c r="W250" s="178"/>
      <c r="X250" s="20"/>
      <c r="Y250" s="171" t="s">
        <v>147</v>
      </c>
      <c r="Z250" s="189"/>
      <c r="AA250" s="189"/>
      <c r="AB250" s="189"/>
      <c r="AC250" s="189"/>
      <c r="AD250" s="189"/>
      <c r="AE250" s="189"/>
      <c r="AF250" s="189"/>
      <c r="AG250" s="189"/>
      <c r="AH250" s="189"/>
      <c r="AI250" s="189"/>
      <c r="AJ250" s="189"/>
      <c r="AK250" s="189"/>
      <c r="AL250" s="189"/>
      <c r="AM250" s="189"/>
      <c r="AN250" s="189"/>
      <c r="AO250" s="189"/>
      <c r="AP250" s="189"/>
      <c r="AQ250" s="189"/>
      <c r="AR250" s="189"/>
      <c r="AS250" s="189"/>
      <c r="AT250" s="189"/>
      <c r="AU250" s="189"/>
      <c r="AV250" s="189"/>
      <c r="AW250" s="189"/>
      <c r="AX250" s="189"/>
      <c r="AY250" s="189"/>
      <c r="AZ250" s="189"/>
      <c r="BA250" s="189"/>
      <c r="BB250" s="189"/>
      <c r="BC250" s="189"/>
      <c r="BD250" s="190"/>
    </row>
    <row r="251" spans="3:57" x14ac:dyDescent="0.25">
      <c r="C251" s="176"/>
      <c r="D251" s="177"/>
      <c r="E251" s="177"/>
      <c r="F251" s="177"/>
      <c r="G251" s="177"/>
      <c r="H251" s="177"/>
      <c r="I251" s="177"/>
      <c r="J251" s="177"/>
      <c r="K251" s="177"/>
      <c r="L251" s="177"/>
      <c r="M251" s="177"/>
      <c r="N251" s="177"/>
      <c r="O251" s="178"/>
      <c r="P251" s="178"/>
      <c r="Q251" s="178"/>
      <c r="R251" s="178"/>
      <c r="S251" s="178"/>
      <c r="T251" s="178"/>
      <c r="U251" s="178"/>
      <c r="V251" s="178"/>
      <c r="W251" s="178"/>
      <c r="X251" s="20"/>
      <c r="Y251" s="171" t="s">
        <v>148</v>
      </c>
      <c r="Z251" s="172"/>
      <c r="AA251" s="172"/>
      <c r="AB251" s="172"/>
      <c r="AC251" s="172"/>
      <c r="AD251" s="172"/>
      <c r="AE251" s="172"/>
      <c r="AF251" s="172"/>
      <c r="AG251" s="172"/>
      <c r="AH251" s="172"/>
      <c r="AI251" s="172"/>
      <c r="AJ251" s="172"/>
      <c r="AK251" s="172"/>
      <c r="AL251" s="172"/>
      <c r="AM251" s="172"/>
      <c r="AN251" s="172"/>
      <c r="AO251" s="172"/>
      <c r="AP251" s="172"/>
      <c r="AQ251" s="172"/>
      <c r="AR251" s="172"/>
      <c r="AS251" s="172"/>
      <c r="AT251" s="172"/>
      <c r="AU251" s="172"/>
      <c r="AV251" s="172"/>
      <c r="AW251" s="172"/>
      <c r="AX251" s="172"/>
      <c r="AY251" s="172"/>
      <c r="AZ251" s="172"/>
      <c r="BA251" s="172"/>
      <c r="BB251" s="172"/>
      <c r="BC251" s="172"/>
      <c r="BD251" s="173"/>
    </row>
    <row r="252" spans="3:57" ht="5.0999999999999996" customHeight="1" thickBot="1" x14ac:dyDescent="0.3">
      <c r="C252" s="176"/>
      <c r="D252" s="177"/>
      <c r="E252" s="177"/>
      <c r="F252" s="177"/>
      <c r="G252" s="177"/>
      <c r="H252" s="177"/>
      <c r="I252" s="177"/>
      <c r="J252" s="177"/>
      <c r="K252" s="177"/>
      <c r="L252" s="177"/>
      <c r="M252" s="177"/>
      <c r="N252" s="177"/>
      <c r="O252" s="178"/>
      <c r="P252" s="178"/>
      <c r="Q252" s="178"/>
      <c r="R252" s="178"/>
      <c r="S252" s="178"/>
      <c r="T252" s="178"/>
      <c r="U252" s="178"/>
      <c r="V252" s="178"/>
      <c r="W252" s="178"/>
      <c r="X252" s="20"/>
      <c r="Y252" s="101"/>
      <c r="Z252" s="102"/>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c r="BA252" s="102"/>
      <c r="BB252" s="102"/>
      <c r="BC252" s="102"/>
      <c r="BD252" s="105"/>
    </row>
    <row r="253" spans="3:57" ht="13.5" thickBot="1" x14ac:dyDescent="0.3">
      <c r="C253" s="176"/>
      <c r="D253" s="177"/>
      <c r="E253" s="177"/>
      <c r="F253" s="177"/>
      <c r="G253" s="177"/>
      <c r="H253" s="177"/>
      <c r="I253" s="177"/>
      <c r="J253" s="177"/>
      <c r="K253" s="177"/>
      <c r="L253" s="177"/>
      <c r="M253" s="177"/>
      <c r="N253" s="177"/>
      <c r="O253" s="178"/>
      <c r="P253" s="178"/>
      <c r="Q253" s="178"/>
      <c r="R253" s="178"/>
      <c r="S253" s="178"/>
      <c r="T253" s="178"/>
      <c r="U253" s="178"/>
      <c r="V253" s="178"/>
      <c r="W253" s="178"/>
      <c r="X253" s="20"/>
      <c r="Y253" s="21"/>
      <c r="Z253" s="174" t="s">
        <v>129</v>
      </c>
      <c r="AA253" s="174"/>
      <c r="AB253" s="174"/>
      <c r="AC253" s="174"/>
      <c r="AD253" s="174"/>
      <c r="AE253" s="174"/>
      <c r="AF253" s="174"/>
      <c r="AG253" s="174"/>
      <c r="AH253" s="174"/>
      <c r="AI253" s="174"/>
      <c r="AJ253" s="174"/>
      <c r="AK253" s="174"/>
      <c r="AL253" s="191"/>
      <c r="AM253" s="192"/>
      <c r="AN253" s="192"/>
      <c r="AO253" s="192"/>
      <c r="AP253" s="192"/>
      <c r="AQ253" s="192"/>
      <c r="AR253" s="192"/>
      <c r="AS253" s="192"/>
      <c r="AT253" s="192"/>
      <c r="AU253" s="193"/>
      <c r="AV253" s="13"/>
      <c r="AW253" s="13"/>
      <c r="AX253" s="13"/>
      <c r="AY253" s="13"/>
      <c r="AZ253" s="13"/>
      <c r="BA253" s="13"/>
      <c r="BB253" s="13"/>
      <c r="BC253" s="13"/>
      <c r="BD253" s="98"/>
    </row>
    <row r="254" spans="3:57" ht="5.0999999999999996" customHeight="1" thickBot="1" x14ac:dyDescent="0.3">
      <c r="C254" s="176"/>
      <c r="D254" s="177"/>
      <c r="E254" s="177"/>
      <c r="F254" s="177"/>
      <c r="G254" s="177"/>
      <c r="H254" s="177"/>
      <c r="I254" s="177"/>
      <c r="J254" s="177"/>
      <c r="K254" s="177"/>
      <c r="L254" s="177"/>
      <c r="M254" s="177"/>
      <c r="N254" s="177"/>
      <c r="O254" s="94"/>
      <c r="P254" s="94"/>
      <c r="Q254" s="94"/>
      <c r="R254" s="94"/>
      <c r="S254" s="94"/>
      <c r="T254" s="94"/>
      <c r="U254" s="94"/>
      <c r="V254" s="94"/>
      <c r="W254" s="94"/>
      <c r="X254" s="20"/>
      <c r="Y254" s="21"/>
      <c r="Z254" s="45"/>
      <c r="AA254" s="45"/>
      <c r="AB254" s="45"/>
      <c r="AC254" s="45"/>
      <c r="AD254" s="45"/>
      <c r="AE254" s="45"/>
      <c r="AF254" s="45"/>
      <c r="AG254" s="45"/>
      <c r="AH254" s="45"/>
      <c r="AI254" s="45"/>
      <c r="AJ254" s="45"/>
      <c r="AK254" s="45"/>
      <c r="AL254" s="99"/>
      <c r="AM254" s="99"/>
      <c r="AN254" s="99"/>
      <c r="AO254" s="99"/>
      <c r="AP254" s="99"/>
      <c r="AQ254" s="99"/>
      <c r="AR254" s="99"/>
      <c r="AS254" s="99"/>
      <c r="AT254" s="99"/>
      <c r="AU254" s="99"/>
      <c r="AV254" s="13"/>
      <c r="AW254" s="13"/>
      <c r="AX254" s="13"/>
      <c r="AY254" s="13"/>
      <c r="AZ254" s="13"/>
      <c r="BA254" s="13"/>
      <c r="BB254" s="13"/>
      <c r="BC254" s="13"/>
      <c r="BD254" s="22"/>
    </row>
    <row r="255" spans="3:57" ht="13.5" thickBot="1" x14ac:dyDescent="0.3">
      <c r="C255" s="176"/>
      <c r="D255" s="177"/>
      <c r="E255" s="177"/>
      <c r="F255" s="177"/>
      <c r="G255" s="177"/>
      <c r="H255" s="177"/>
      <c r="I255" s="177"/>
      <c r="J255" s="177"/>
      <c r="K255" s="177"/>
      <c r="L255" s="177"/>
      <c r="M255" s="177"/>
      <c r="N255" s="177"/>
      <c r="O255" s="212">
        <f>+AL253+AL255+AL257</f>
        <v>0</v>
      </c>
      <c r="P255" s="212"/>
      <c r="Q255" s="212"/>
      <c r="R255" s="212"/>
      <c r="S255" s="212"/>
      <c r="T255" s="212"/>
      <c r="U255" s="212"/>
      <c r="V255" s="212"/>
      <c r="W255" s="212"/>
      <c r="X255" s="20"/>
      <c r="Y255" s="21"/>
      <c r="Z255" s="174" t="s">
        <v>27</v>
      </c>
      <c r="AA255" s="174"/>
      <c r="AB255" s="174"/>
      <c r="AC255" s="174"/>
      <c r="AD255" s="174"/>
      <c r="AE255" s="174"/>
      <c r="AF255" s="174"/>
      <c r="AG255" s="174"/>
      <c r="AH255" s="174"/>
      <c r="AI255" s="174"/>
      <c r="AJ255" s="174"/>
      <c r="AK255" s="174"/>
      <c r="AL255" s="191"/>
      <c r="AM255" s="192"/>
      <c r="AN255" s="192"/>
      <c r="AO255" s="192"/>
      <c r="AP255" s="192"/>
      <c r="AQ255" s="192"/>
      <c r="AR255" s="192"/>
      <c r="AS255" s="192"/>
      <c r="AT255" s="192"/>
      <c r="AU255" s="193"/>
      <c r="AV255" s="13"/>
      <c r="AW255" s="13"/>
      <c r="AX255" s="13"/>
      <c r="AY255" s="13"/>
      <c r="AZ255" s="13"/>
      <c r="BA255" s="13"/>
      <c r="BB255" s="13"/>
      <c r="BC255" s="13"/>
      <c r="BD255" s="22"/>
    </row>
    <row r="256" spans="3:57" ht="5.0999999999999996" customHeight="1" thickBot="1" x14ac:dyDescent="0.3">
      <c r="C256" s="176"/>
      <c r="D256" s="177"/>
      <c r="E256" s="177"/>
      <c r="F256" s="177"/>
      <c r="G256" s="177"/>
      <c r="H256" s="177"/>
      <c r="I256" s="177"/>
      <c r="J256" s="177"/>
      <c r="K256" s="177"/>
      <c r="L256" s="177"/>
      <c r="M256" s="177"/>
      <c r="N256" s="177"/>
      <c r="O256" s="212"/>
      <c r="P256" s="212"/>
      <c r="Q256" s="212"/>
      <c r="R256" s="212"/>
      <c r="S256" s="212"/>
      <c r="T256" s="212"/>
      <c r="U256" s="212"/>
      <c r="V256" s="212"/>
      <c r="W256" s="212"/>
      <c r="X256" s="20"/>
      <c r="Y256" s="21"/>
      <c r="Z256" s="45"/>
      <c r="AA256" s="45"/>
      <c r="AB256" s="45"/>
      <c r="AC256" s="45"/>
      <c r="AD256" s="45"/>
      <c r="AE256" s="45"/>
      <c r="AF256" s="45"/>
      <c r="AG256" s="45"/>
      <c r="AH256" s="45"/>
      <c r="AI256" s="45"/>
      <c r="AJ256" s="45"/>
      <c r="AK256" s="45"/>
      <c r="AL256" s="99"/>
      <c r="AM256" s="99"/>
      <c r="AN256" s="99"/>
      <c r="AO256" s="99"/>
      <c r="AP256" s="99"/>
      <c r="AQ256" s="99"/>
      <c r="AR256" s="99"/>
      <c r="AS256" s="99"/>
      <c r="AT256" s="99"/>
      <c r="AU256" s="99"/>
      <c r="AV256" s="13"/>
      <c r="AW256" s="13"/>
      <c r="AX256" s="13"/>
      <c r="AY256" s="13"/>
      <c r="AZ256" s="13"/>
      <c r="BA256" s="13"/>
      <c r="BB256" s="13"/>
      <c r="BC256" s="13"/>
      <c r="BD256" s="22"/>
    </row>
    <row r="257" spans="3:56" ht="13.5" thickBot="1" x14ac:dyDescent="0.3">
      <c r="C257" s="176"/>
      <c r="D257" s="177"/>
      <c r="E257" s="177"/>
      <c r="F257" s="177"/>
      <c r="G257" s="177"/>
      <c r="H257" s="177"/>
      <c r="I257" s="177"/>
      <c r="J257" s="177"/>
      <c r="K257" s="177"/>
      <c r="L257" s="177"/>
      <c r="M257" s="177"/>
      <c r="N257" s="177"/>
      <c r="O257" s="212"/>
      <c r="P257" s="212"/>
      <c r="Q257" s="212"/>
      <c r="R257" s="212"/>
      <c r="S257" s="212"/>
      <c r="T257" s="212"/>
      <c r="U257" s="212"/>
      <c r="V257" s="212"/>
      <c r="W257" s="212"/>
      <c r="X257" s="20"/>
      <c r="Y257" s="21"/>
      <c r="Z257" s="174" t="s">
        <v>28</v>
      </c>
      <c r="AA257" s="174"/>
      <c r="AB257" s="174"/>
      <c r="AC257" s="174"/>
      <c r="AD257" s="174"/>
      <c r="AE257" s="174"/>
      <c r="AF257" s="174"/>
      <c r="AG257" s="174"/>
      <c r="AH257" s="174"/>
      <c r="AI257" s="174"/>
      <c r="AJ257" s="174"/>
      <c r="AK257" s="174"/>
      <c r="AL257" s="191"/>
      <c r="AM257" s="192"/>
      <c r="AN257" s="192"/>
      <c r="AO257" s="192"/>
      <c r="AP257" s="192"/>
      <c r="AQ257" s="192"/>
      <c r="AR257" s="192"/>
      <c r="AS257" s="192"/>
      <c r="AT257" s="192"/>
      <c r="AU257" s="193"/>
      <c r="AV257" s="13"/>
      <c r="AW257" s="13"/>
      <c r="AX257" s="13"/>
      <c r="AY257" s="13"/>
      <c r="AZ257" s="13"/>
      <c r="BA257" s="13"/>
      <c r="BB257" s="13"/>
      <c r="BC257" s="13"/>
      <c r="BD257" s="22"/>
    </row>
    <row r="258" spans="3:56" ht="5.0999999999999996" customHeight="1" x14ac:dyDescent="0.25">
      <c r="C258" s="237"/>
      <c r="D258" s="238"/>
      <c r="E258" s="238"/>
      <c r="F258" s="238"/>
      <c r="G258" s="238"/>
      <c r="H258" s="238"/>
      <c r="I258" s="238"/>
      <c r="J258" s="238"/>
      <c r="K258" s="238"/>
      <c r="L258" s="238"/>
      <c r="M258" s="238"/>
      <c r="N258" s="238"/>
      <c r="O258" s="23"/>
      <c r="P258" s="23"/>
      <c r="Q258" s="23"/>
      <c r="R258" s="23"/>
      <c r="S258" s="23"/>
      <c r="T258" s="23"/>
      <c r="U258" s="23"/>
      <c r="V258" s="23"/>
      <c r="W258" s="23"/>
      <c r="X258" s="24"/>
      <c r="Y258" s="25"/>
      <c r="Z258" s="26"/>
      <c r="AA258" s="26"/>
      <c r="AB258" s="26"/>
      <c r="AC258" s="26"/>
      <c r="AD258" s="26"/>
      <c r="AE258" s="26"/>
      <c r="AF258" s="26"/>
      <c r="AG258" s="26"/>
      <c r="AH258" s="26"/>
      <c r="AI258" s="26"/>
      <c r="AJ258" s="26"/>
      <c r="AK258" s="26"/>
      <c r="AL258" s="100"/>
      <c r="AM258" s="100"/>
      <c r="AN258" s="100"/>
      <c r="AO258" s="100"/>
      <c r="AP258" s="100"/>
      <c r="AQ258" s="100"/>
      <c r="AR258" s="100"/>
      <c r="AS258" s="100"/>
      <c r="AT258" s="100"/>
      <c r="AU258" s="100"/>
      <c r="AV258" s="100"/>
      <c r="AW258" s="26"/>
      <c r="AX258" s="26"/>
      <c r="AY258" s="26"/>
      <c r="AZ258" s="26"/>
      <c r="BA258" s="26"/>
      <c r="BB258" s="26"/>
      <c r="BC258" s="26"/>
      <c r="BD258" s="27"/>
    </row>
    <row r="259" spans="3:56" ht="5.0999999999999996" customHeight="1" x14ac:dyDescent="0.25">
      <c r="C259" s="11"/>
      <c r="D259" s="12"/>
      <c r="E259" s="12"/>
      <c r="F259" s="12"/>
      <c r="G259" s="12"/>
      <c r="H259" s="12"/>
      <c r="I259" s="12"/>
      <c r="J259" s="12"/>
      <c r="K259" s="12"/>
      <c r="L259" s="12"/>
      <c r="M259" s="12"/>
      <c r="N259" s="12"/>
      <c r="O259" s="12"/>
      <c r="P259" s="12"/>
      <c r="Q259" s="12"/>
      <c r="R259" s="12"/>
      <c r="S259" s="12"/>
      <c r="T259" s="12"/>
      <c r="U259" s="12"/>
      <c r="V259" s="12"/>
      <c r="W259" s="12"/>
      <c r="X259" s="95"/>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5"/>
    </row>
    <row r="260" spans="3:56" x14ac:dyDescent="0.25">
      <c r="C260" s="184" t="s">
        <v>152</v>
      </c>
      <c r="D260" s="185"/>
      <c r="E260" s="185"/>
      <c r="F260" s="185"/>
      <c r="G260" s="185"/>
      <c r="H260" s="185"/>
      <c r="I260" s="185"/>
      <c r="J260" s="185"/>
      <c r="K260" s="185"/>
      <c r="L260" s="185"/>
      <c r="M260" s="185"/>
      <c r="N260" s="185"/>
      <c r="O260" s="108"/>
      <c r="P260" s="108"/>
      <c r="Q260" s="108"/>
      <c r="R260" s="108"/>
      <c r="S260" s="108"/>
      <c r="T260" s="108"/>
      <c r="U260" s="108"/>
      <c r="V260" s="108"/>
      <c r="W260" s="108"/>
      <c r="X260" s="97"/>
      <c r="Y260" s="188" t="s">
        <v>149</v>
      </c>
      <c r="Z260" s="189"/>
      <c r="AA260" s="189"/>
      <c r="AB260" s="189"/>
      <c r="AC260" s="189"/>
      <c r="AD260" s="189"/>
      <c r="AE260" s="189"/>
      <c r="AF260" s="189"/>
      <c r="AG260" s="189"/>
      <c r="AH260" s="189"/>
      <c r="AI260" s="189"/>
      <c r="AJ260" s="189"/>
      <c r="AK260" s="189"/>
      <c r="AL260" s="189"/>
      <c r="AM260" s="189"/>
      <c r="AN260" s="189"/>
      <c r="AO260" s="189"/>
      <c r="AP260" s="189"/>
      <c r="AQ260" s="189"/>
      <c r="AR260" s="189"/>
      <c r="AS260" s="189"/>
      <c r="AT260" s="189"/>
      <c r="AU260" s="189"/>
      <c r="AV260" s="189"/>
      <c r="AW260" s="189"/>
      <c r="AX260" s="189"/>
      <c r="AY260" s="189"/>
      <c r="AZ260" s="189"/>
      <c r="BA260" s="189"/>
      <c r="BB260" s="189"/>
      <c r="BC260" s="189"/>
      <c r="BD260" s="190"/>
    </row>
    <row r="261" spans="3:56" x14ac:dyDescent="0.25">
      <c r="C261" s="176"/>
      <c r="D261" s="177"/>
      <c r="E261" s="177"/>
      <c r="F261" s="177"/>
      <c r="G261" s="177"/>
      <c r="H261" s="177"/>
      <c r="I261" s="177"/>
      <c r="J261" s="177"/>
      <c r="K261" s="177"/>
      <c r="L261" s="177"/>
      <c r="M261" s="177"/>
      <c r="N261" s="177"/>
      <c r="O261" s="178" t="s">
        <v>141</v>
      </c>
      <c r="P261" s="178"/>
      <c r="Q261" s="178"/>
      <c r="R261" s="178"/>
      <c r="S261" s="178"/>
      <c r="T261" s="178"/>
      <c r="U261" s="178"/>
      <c r="V261" s="178"/>
      <c r="W261" s="178"/>
      <c r="X261" s="96"/>
      <c r="Y261" s="171" t="s">
        <v>150</v>
      </c>
      <c r="Z261" s="172"/>
      <c r="AA261" s="172"/>
      <c r="AB261" s="172"/>
      <c r="AC261" s="172"/>
      <c r="AD261" s="172"/>
      <c r="AE261" s="172"/>
      <c r="AF261" s="172"/>
      <c r="AG261" s="172"/>
      <c r="AH261" s="172"/>
      <c r="AI261" s="172"/>
      <c r="AJ261" s="172"/>
      <c r="AK261" s="172"/>
      <c r="AL261" s="172"/>
      <c r="AM261" s="172"/>
      <c r="AN261" s="172"/>
      <c r="AO261" s="172"/>
      <c r="AP261" s="172"/>
      <c r="AQ261" s="172"/>
      <c r="AR261" s="172"/>
      <c r="AS261" s="172"/>
      <c r="AT261" s="172"/>
      <c r="AU261" s="172"/>
      <c r="AV261" s="172"/>
      <c r="AW261" s="172"/>
      <c r="AX261" s="172"/>
      <c r="AY261" s="172"/>
      <c r="AZ261" s="172"/>
      <c r="BA261" s="172"/>
      <c r="BB261" s="172"/>
      <c r="BC261" s="172"/>
      <c r="BD261" s="173"/>
    </row>
    <row r="262" spans="3:56" ht="13.5" thickBot="1" x14ac:dyDescent="0.3">
      <c r="C262" s="176"/>
      <c r="D262" s="177"/>
      <c r="E262" s="177"/>
      <c r="F262" s="177"/>
      <c r="G262" s="177"/>
      <c r="H262" s="177"/>
      <c r="I262" s="177"/>
      <c r="J262" s="177"/>
      <c r="K262" s="177"/>
      <c r="L262" s="177"/>
      <c r="M262" s="177"/>
      <c r="N262" s="177"/>
      <c r="O262" s="178"/>
      <c r="P262" s="178"/>
      <c r="Q262" s="178"/>
      <c r="R262" s="178"/>
      <c r="S262" s="178"/>
      <c r="T262" s="178"/>
      <c r="U262" s="178"/>
      <c r="V262" s="178"/>
      <c r="W262" s="178"/>
      <c r="X262" s="96"/>
      <c r="Y262" s="12"/>
      <c r="AV262" s="12"/>
      <c r="AW262" s="12"/>
      <c r="AX262" s="12"/>
      <c r="AY262" s="12"/>
      <c r="AZ262" s="12"/>
      <c r="BA262" s="12"/>
      <c r="BB262" s="12"/>
      <c r="BC262" s="12"/>
      <c r="BD262" s="15"/>
    </row>
    <row r="263" spans="3:56" ht="13.5" thickBot="1" x14ac:dyDescent="0.3">
      <c r="C263" s="176"/>
      <c r="D263" s="177"/>
      <c r="E263" s="177"/>
      <c r="F263" s="177"/>
      <c r="G263" s="177"/>
      <c r="H263" s="177"/>
      <c r="I263" s="177"/>
      <c r="J263" s="177"/>
      <c r="K263" s="177"/>
      <c r="L263" s="177"/>
      <c r="M263" s="177"/>
      <c r="N263" s="177"/>
      <c r="O263" s="178"/>
      <c r="P263" s="178"/>
      <c r="Q263" s="178"/>
      <c r="R263" s="178"/>
      <c r="S263" s="178"/>
      <c r="T263" s="178"/>
      <c r="U263" s="178"/>
      <c r="V263" s="178"/>
      <c r="W263" s="178"/>
      <c r="X263" s="96"/>
      <c r="Y263" s="12"/>
      <c r="Z263" s="174" t="s">
        <v>133</v>
      </c>
      <c r="AA263" s="174"/>
      <c r="AB263" s="174"/>
      <c r="AC263" s="174"/>
      <c r="AD263" s="174"/>
      <c r="AE263" s="174"/>
      <c r="AF263" s="174"/>
      <c r="AG263" s="174"/>
      <c r="AH263" s="174"/>
      <c r="AI263" s="174"/>
      <c r="AJ263" s="174"/>
      <c r="AK263" s="174"/>
      <c r="AL263" s="181"/>
      <c r="AM263" s="182"/>
      <c r="AN263" s="182"/>
      <c r="AO263" s="182"/>
      <c r="AP263" s="182"/>
      <c r="AQ263" s="182"/>
      <c r="AR263" s="182"/>
      <c r="AS263" s="182"/>
      <c r="AT263" s="182"/>
      <c r="AU263" s="183"/>
      <c r="AV263" s="12"/>
      <c r="AW263" s="12"/>
      <c r="AX263" s="12"/>
      <c r="AY263" s="12"/>
      <c r="AZ263" s="12"/>
      <c r="BA263" s="12"/>
      <c r="BB263" s="12"/>
      <c r="BC263" s="12"/>
      <c r="BD263" s="15"/>
    </row>
    <row r="264" spans="3:56" ht="5.0999999999999996" customHeight="1" thickBot="1" x14ac:dyDescent="0.3">
      <c r="C264" s="176"/>
      <c r="D264" s="177"/>
      <c r="E264" s="177"/>
      <c r="F264" s="177"/>
      <c r="G264" s="177"/>
      <c r="H264" s="177"/>
      <c r="I264" s="177"/>
      <c r="J264" s="177"/>
      <c r="K264" s="177"/>
      <c r="L264" s="177"/>
      <c r="M264" s="177"/>
      <c r="N264" s="177"/>
      <c r="O264" s="179">
        <f>+AL263+AL265</f>
        <v>0</v>
      </c>
      <c r="P264" s="179"/>
      <c r="Q264" s="179"/>
      <c r="R264" s="179"/>
      <c r="S264" s="179"/>
      <c r="T264" s="179"/>
      <c r="U264" s="179"/>
      <c r="V264" s="179"/>
      <c r="W264" s="179"/>
      <c r="X264" s="96"/>
      <c r="Y264" s="12"/>
      <c r="Z264" s="45"/>
      <c r="AA264" s="45"/>
      <c r="AB264" s="45"/>
      <c r="AC264" s="45"/>
      <c r="AD264" s="45"/>
      <c r="AE264" s="45"/>
      <c r="AF264" s="45"/>
      <c r="AG264" s="45"/>
      <c r="AH264" s="45"/>
      <c r="AI264" s="45"/>
      <c r="AJ264" s="45"/>
      <c r="AK264" s="45"/>
      <c r="AL264" s="12"/>
      <c r="AM264" s="12"/>
      <c r="AN264" s="12"/>
      <c r="AO264" s="12"/>
      <c r="AP264" s="12"/>
      <c r="AQ264" s="12"/>
      <c r="AR264" s="12"/>
      <c r="AS264" s="12"/>
      <c r="AT264" s="12"/>
      <c r="AU264" s="12"/>
      <c r="AV264" s="12"/>
      <c r="AW264" s="12"/>
      <c r="AX264" s="12"/>
      <c r="AY264" s="12"/>
      <c r="AZ264" s="12"/>
      <c r="BA264" s="12"/>
      <c r="BB264" s="12"/>
      <c r="BC264" s="12"/>
      <c r="BD264" s="15"/>
    </row>
    <row r="265" spans="3:56" ht="13.5" thickBot="1" x14ac:dyDescent="0.3">
      <c r="C265" s="176"/>
      <c r="D265" s="177"/>
      <c r="E265" s="177"/>
      <c r="F265" s="177"/>
      <c r="G265" s="177"/>
      <c r="H265" s="177"/>
      <c r="I265" s="177"/>
      <c r="J265" s="177"/>
      <c r="K265" s="177"/>
      <c r="L265" s="177"/>
      <c r="M265" s="177"/>
      <c r="N265" s="177"/>
      <c r="O265" s="179"/>
      <c r="P265" s="179"/>
      <c r="Q265" s="179"/>
      <c r="R265" s="179"/>
      <c r="S265" s="179"/>
      <c r="T265" s="179"/>
      <c r="U265" s="179"/>
      <c r="V265" s="179"/>
      <c r="W265" s="179"/>
      <c r="X265" s="96"/>
      <c r="Y265" s="12"/>
      <c r="Z265" s="174" t="s">
        <v>134</v>
      </c>
      <c r="AA265" s="174"/>
      <c r="AB265" s="174"/>
      <c r="AC265" s="174"/>
      <c r="AD265" s="174"/>
      <c r="AE265" s="174"/>
      <c r="AF265" s="174"/>
      <c r="AG265" s="174"/>
      <c r="AH265" s="174"/>
      <c r="AI265" s="174"/>
      <c r="AJ265" s="174"/>
      <c r="AK265" s="174"/>
      <c r="AL265" s="181"/>
      <c r="AM265" s="182"/>
      <c r="AN265" s="182"/>
      <c r="AO265" s="182"/>
      <c r="AP265" s="182"/>
      <c r="AQ265" s="182"/>
      <c r="AR265" s="182"/>
      <c r="AS265" s="182"/>
      <c r="AT265" s="182"/>
      <c r="AU265" s="183"/>
      <c r="AV265" s="12"/>
      <c r="AW265" s="12"/>
      <c r="AX265" s="12"/>
      <c r="AY265" s="12"/>
      <c r="AZ265" s="12"/>
      <c r="BA265" s="12"/>
      <c r="BB265" s="12"/>
      <c r="BC265" s="12"/>
      <c r="BD265" s="15"/>
    </row>
    <row r="266" spans="3:56" ht="5.0999999999999996" customHeight="1" x14ac:dyDescent="0.25">
      <c r="C266" s="186"/>
      <c r="D266" s="187"/>
      <c r="E266" s="187"/>
      <c r="F266" s="187"/>
      <c r="G266" s="187"/>
      <c r="H266" s="187"/>
      <c r="I266" s="187"/>
      <c r="J266" s="187"/>
      <c r="K266" s="187"/>
      <c r="L266" s="187"/>
      <c r="M266" s="187"/>
      <c r="N266" s="187"/>
      <c r="O266" s="103"/>
      <c r="P266" s="103"/>
      <c r="Q266" s="103"/>
      <c r="R266" s="103"/>
      <c r="S266" s="103"/>
      <c r="T266" s="103"/>
      <c r="U266" s="103"/>
      <c r="V266" s="103"/>
      <c r="W266" s="103"/>
      <c r="X266" s="104"/>
      <c r="Y266" s="127"/>
      <c r="Z266" s="128"/>
      <c r="AA266" s="128"/>
      <c r="AB266" s="128"/>
      <c r="AC266" s="128"/>
      <c r="AD266" s="128"/>
      <c r="AE266" s="128"/>
      <c r="AF266" s="128"/>
      <c r="AG266" s="128"/>
      <c r="AH266" s="128"/>
      <c r="AI266" s="128"/>
      <c r="AJ266" s="128"/>
      <c r="AK266" s="128"/>
      <c r="AL266" s="92"/>
      <c r="AM266" s="92"/>
      <c r="AN266" s="92"/>
      <c r="AO266" s="92"/>
      <c r="AP266" s="92"/>
      <c r="AQ266" s="92"/>
      <c r="AR266" s="92"/>
      <c r="AS266" s="92"/>
      <c r="AT266" s="92"/>
      <c r="AU266" s="92"/>
      <c r="AV266" s="92"/>
      <c r="AW266" s="92"/>
      <c r="AX266" s="92"/>
      <c r="AY266" s="92"/>
      <c r="AZ266" s="92"/>
      <c r="BA266" s="92"/>
      <c r="BB266" s="92"/>
      <c r="BC266" s="92"/>
      <c r="BD266" s="106"/>
    </row>
    <row r="267" spans="3:56" ht="5.0999999999999996" customHeight="1" x14ac:dyDescent="0.25">
      <c r="C267" s="132"/>
      <c r="D267" s="133"/>
      <c r="E267" s="133"/>
      <c r="F267" s="133"/>
      <c r="G267" s="133"/>
      <c r="H267" s="133"/>
      <c r="I267" s="133"/>
      <c r="J267" s="133"/>
      <c r="K267" s="133"/>
      <c r="L267" s="133"/>
      <c r="M267" s="133"/>
      <c r="N267" s="133"/>
      <c r="O267" s="134"/>
      <c r="P267" s="134"/>
      <c r="Q267" s="134"/>
      <c r="R267" s="134"/>
      <c r="S267" s="134"/>
      <c r="T267" s="134"/>
      <c r="U267" s="134"/>
      <c r="V267" s="134"/>
      <c r="W267" s="134"/>
      <c r="X267" s="135"/>
      <c r="Y267" s="136"/>
      <c r="Z267" s="137"/>
      <c r="AA267" s="137"/>
      <c r="AB267" s="137"/>
      <c r="AC267" s="137"/>
      <c r="AD267" s="137"/>
      <c r="AE267" s="137"/>
      <c r="AF267" s="137"/>
      <c r="AG267" s="137"/>
      <c r="AH267" s="137"/>
      <c r="AI267" s="137"/>
      <c r="AJ267" s="137"/>
      <c r="AK267" s="137"/>
      <c r="AL267" s="109"/>
      <c r="AM267" s="109"/>
      <c r="AN267" s="109"/>
      <c r="AO267" s="109"/>
      <c r="AP267" s="109"/>
      <c r="AQ267" s="109"/>
      <c r="AR267" s="109"/>
      <c r="AS267" s="109"/>
      <c r="AT267" s="109"/>
      <c r="AU267" s="109"/>
      <c r="AV267" s="109"/>
      <c r="AW267" s="109"/>
      <c r="AX267" s="109"/>
      <c r="AY267" s="109"/>
      <c r="AZ267" s="109"/>
      <c r="BA267" s="109"/>
      <c r="BB267" s="109"/>
      <c r="BC267" s="109"/>
      <c r="BD267" s="138"/>
    </row>
    <row r="268" spans="3:56" x14ac:dyDescent="0.25">
      <c r="C268" s="176" t="s">
        <v>153</v>
      </c>
      <c r="D268" s="177"/>
      <c r="E268" s="177"/>
      <c r="F268" s="177"/>
      <c r="G268" s="177"/>
      <c r="H268" s="177"/>
      <c r="I268" s="177"/>
      <c r="J268" s="177"/>
      <c r="K268" s="177"/>
      <c r="L268" s="177"/>
      <c r="M268" s="177"/>
      <c r="N268" s="177"/>
      <c r="O268" s="178" t="s">
        <v>128</v>
      </c>
      <c r="P268" s="178"/>
      <c r="Q268" s="178"/>
      <c r="R268" s="178"/>
      <c r="S268" s="178"/>
      <c r="T268" s="178"/>
      <c r="U268" s="178"/>
      <c r="V268" s="178"/>
      <c r="W268" s="178"/>
      <c r="X268" s="96"/>
      <c r="Y268" s="171" t="s">
        <v>149</v>
      </c>
      <c r="Z268" s="172"/>
      <c r="AA268" s="172"/>
      <c r="AB268" s="172"/>
      <c r="AC268" s="172"/>
      <c r="AD268" s="172"/>
      <c r="AE268" s="172"/>
      <c r="AF268" s="172"/>
      <c r="AG268" s="172"/>
      <c r="AH268" s="172"/>
      <c r="AI268" s="172"/>
      <c r="AJ268" s="172"/>
      <c r="AK268" s="172"/>
      <c r="AL268" s="172"/>
      <c r="AM268" s="172"/>
      <c r="AN268" s="172"/>
      <c r="AO268" s="172"/>
      <c r="AP268" s="172"/>
      <c r="AQ268" s="172"/>
      <c r="AR268" s="172"/>
      <c r="AS268" s="172"/>
      <c r="AT268" s="172"/>
      <c r="AU268" s="172"/>
      <c r="AV268" s="172"/>
      <c r="AW268" s="172"/>
      <c r="AX268" s="172"/>
      <c r="AY268" s="172"/>
      <c r="AZ268" s="172"/>
      <c r="BA268" s="172"/>
      <c r="BB268" s="172"/>
      <c r="BC268" s="172"/>
      <c r="BD268" s="173"/>
    </row>
    <row r="269" spans="3:56" x14ac:dyDescent="0.25">
      <c r="C269" s="176"/>
      <c r="D269" s="177"/>
      <c r="E269" s="177"/>
      <c r="F269" s="177"/>
      <c r="G269" s="177"/>
      <c r="H269" s="177"/>
      <c r="I269" s="177"/>
      <c r="J269" s="177"/>
      <c r="K269" s="177"/>
      <c r="L269" s="177"/>
      <c r="M269" s="177"/>
      <c r="N269" s="177"/>
      <c r="O269" s="178"/>
      <c r="P269" s="178"/>
      <c r="Q269" s="178"/>
      <c r="R269" s="178"/>
      <c r="S269" s="178"/>
      <c r="T269" s="178"/>
      <c r="U269" s="178"/>
      <c r="V269" s="178"/>
      <c r="W269" s="178"/>
      <c r="X269" s="96"/>
      <c r="Y269" s="171" t="s">
        <v>150</v>
      </c>
      <c r="Z269" s="172"/>
      <c r="AA269" s="172"/>
      <c r="AB269" s="172"/>
      <c r="AC269" s="172"/>
      <c r="AD269" s="172"/>
      <c r="AE269" s="172"/>
      <c r="AF269" s="172"/>
      <c r="AG269" s="172"/>
      <c r="AH269" s="172"/>
      <c r="AI269" s="172"/>
      <c r="AJ269" s="172"/>
      <c r="AK269" s="172"/>
      <c r="AL269" s="172"/>
      <c r="AM269" s="172"/>
      <c r="AN269" s="172"/>
      <c r="AO269" s="172"/>
      <c r="AP269" s="172"/>
      <c r="AQ269" s="172"/>
      <c r="AR269" s="172"/>
      <c r="AS269" s="172"/>
      <c r="AT269" s="172"/>
      <c r="AU269" s="172"/>
      <c r="AV269" s="172"/>
      <c r="AW269" s="172"/>
      <c r="AX269" s="172"/>
      <c r="AY269" s="172"/>
      <c r="AZ269" s="172"/>
      <c r="BA269" s="172"/>
      <c r="BB269" s="172"/>
      <c r="BC269" s="172"/>
      <c r="BD269" s="173"/>
    </row>
    <row r="270" spans="3:56" ht="13.5" thickBot="1" x14ac:dyDescent="0.3">
      <c r="C270" s="176"/>
      <c r="D270" s="177"/>
      <c r="E270" s="177"/>
      <c r="F270" s="177"/>
      <c r="G270" s="177"/>
      <c r="H270" s="177"/>
      <c r="I270" s="177"/>
      <c r="J270" s="177"/>
      <c r="K270" s="177"/>
      <c r="L270" s="177"/>
      <c r="M270" s="177"/>
      <c r="N270" s="177"/>
      <c r="O270" s="179">
        <f>+AL271+AL273</f>
        <v>0</v>
      </c>
      <c r="P270" s="179"/>
      <c r="Q270" s="179"/>
      <c r="R270" s="179"/>
      <c r="S270" s="179"/>
      <c r="T270" s="179"/>
      <c r="U270" s="179"/>
      <c r="V270" s="179"/>
      <c r="W270" s="179"/>
      <c r="X270" s="96"/>
      <c r="Y270" s="102"/>
      <c r="Z270" s="102"/>
      <c r="AA270" s="102"/>
      <c r="AB270" s="102"/>
      <c r="AC270" s="102"/>
      <c r="AD270" s="102"/>
      <c r="AE270" s="102"/>
      <c r="AF270" s="102"/>
      <c r="AG270" s="102"/>
      <c r="AH270" s="102"/>
      <c r="AI270" s="102"/>
      <c r="AJ270" s="102"/>
      <c r="AK270" s="102"/>
      <c r="AL270" s="102"/>
      <c r="AM270" s="102"/>
      <c r="AN270" s="102"/>
      <c r="AO270" s="102"/>
      <c r="AP270" s="102"/>
      <c r="AQ270" s="102"/>
      <c r="AR270" s="102"/>
      <c r="AS270" s="102"/>
      <c r="AT270" s="102"/>
      <c r="AU270" s="102"/>
      <c r="AV270" s="102"/>
      <c r="AW270" s="102"/>
      <c r="AX270" s="102"/>
      <c r="AY270" s="102"/>
      <c r="AZ270" s="102"/>
      <c r="BA270" s="102"/>
      <c r="BB270" s="102"/>
      <c r="BC270" s="102"/>
      <c r="BD270" s="105"/>
    </row>
    <row r="271" spans="3:56" ht="13.5" thickBot="1" x14ac:dyDescent="0.3">
      <c r="C271" s="176"/>
      <c r="D271" s="177"/>
      <c r="E271" s="177"/>
      <c r="F271" s="177"/>
      <c r="G271" s="177"/>
      <c r="H271" s="177"/>
      <c r="I271" s="177"/>
      <c r="J271" s="177"/>
      <c r="K271" s="177"/>
      <c r="L271" s="177"/>
      <c r="M271" s="177"/>
      <c r="N271" s="177"/>
      <c r="O271" s="179"/>
      <c r="P271" s="179"/>
      <c r="Q271" s="179"/>
      <c r="R271" s="179"/>
      <c r="S271" s="179"/>
      <c r="T271" s="179"/>
      <c r="U271" s="179"/>
      <c r="V271" s="179"/>
      <c r="W271" s="179"/>
      <c r="X271" s="96"/>
      <c r="Y271" s="12"/>
      <c r="Z271" s="180" t="s">
        <v>139</v>
      </c>
      <c r="AA271" s="180"/>
      <c r="AB271" s="180"/>
      <c r="AC271" s="180"/>
      <c r="AD271" s="180"/>
      <c r="AE271" s="180"/>
      <c r="AF271" s="180"/>
      <c r="AG271" s="180"/>
      <c r="AH271" s="180"/>
      <c r="AI271" s="180"/>
      <c r="AJ271" s="180"/>
      <c r="AK271" s="180"/>
      <c r="AL271" s="181"/>
      <c r="AM271" s="182"/>
      <c r="AN271" s="182"/>
      <c r="AO271" s="182"/>
      <c r="AP271" s="182"/>
      <c r="AQ271" s="182"/>
      <c r="AR271" s="182"/>
      <c r="AS271" s="182"/>
      <c r="AT271" s="182"/>
      <c r="AU271" s="183"/>
      <c r="AV271" s="12"/>
      <c r="AW271" s="12"/>
      <c r="AX271" s="12"/>
      <c r="AY271" s="12"/>
      <c r="AZ271" s="12"/>
      <c r="BA271" s="12"/>
      <c r="BB271" s="12"/>
      <c r="BC271" s="12"/>
      <c r="BD271" s="87"/>
    </row>
    <row r="272" spans="3:56" ht="5.0999999999999996" customHeight="1" thickBot="1" x14ac:dyDescent="0.3">
      <c r="C272" s="176"/>
      <c r="D272" s="177"/>
      <c r="E272" s="177"/>
      <c r="F272" s="177"/>
      <c r="G272" s="177"/>
      <c r="H272" s="177"/>
      <c r="I272" s="177"/>
      <c r="J272" s="177"/>
      <c r="K272" s="177"/>
      <c r="L272" s="177"/>
      <c r="M272" s="177"/>
      <c r="N272" s="177"/>
      <c r="O272" s="94"/>
      <c r="P272" s="94"/>
      <c r="Q272" s="94"/>
      <c r="R272" s="94"/>
      <c r="S272" s="94"/>
      <c r="T272" s="94"/>
      <c r="U272" s="94"/>
      <c r="V272" s="94"/>
      <c r="W272" s="94"/>
      <c r="X272" s="96"/>
      <c r="Y272" s="12"/>
      <c r="Z272" s="45"/>
      <c r="AA272" s="45"/>
      <c r="AB272" s="45"/>
      <c r="AC272" s="45"/>
      <c r="AD272" s="45"/>
      <c r="AE272" s="45"/>
      <c r="AF272" s="45"/>
      <c r="AG272" s="45"/>
      <c r="AH272" s="45"/>
      <c r="AI272" s="45"/>
      <c r="AJ272" s="45"/>
      <c r="AK272" s="45"/>
      <c r="AL272" s="12"/>
      <c r="AM272" s="12"/>
      <c r="AN272" s="12"/>
      <c r="AO272" s="12"/>
      <c r="AP272" s="12"/>
      <c r="AQ272" s="12"/>
      <c r="AR272" s="12"/>
      <c r="AS272" s="12"/>
      <c r="AT272" s="12"/>
      <c r="AU272" s="12"/>
      <c r="AV272" s="12"/>
      <c r="AW272" s="12"/>
      <c r="AX272" s="12"/>
      <c r="AY272" s="12"/>
      <c r="AZ272" s="12"/>
      <c r="BA272" s="12"/>
      <c r="BB272" s="12"/>
      <c r="BC272" s="12"/>
      <c r="BD272" s="15"/>
    </row>
    <row r="273" spans="2:57" ht="13.5" thickBot="1" x14ac:dyDescent="0.3">
      <c r="B273" s="87"/>
      <c r="C273" s="177"/>
      <c r="D273" s="177"/>
      <c r="E273" s="177"/>
      <c r="F273" s="177"/>
      <c r="G273" s="177"/>
      <c r="H273" s="177"/>
      <c r="I273" s="177"/>
      <c r="J273" s="177"/>
      <c r="K273" s="177"/>
      <c r="L273" s="177"/>
      <c r="M273" s="177"/>
      <c r="N273" s="177"/>
      <c r="O273" s="94"/>
      <c r="P273" s="94"/>
      <c r="Q273" s="94"/>
      <c r="R273" s="94"/>
      <c r="S273" s="94"/>
      <c r="T273" s="94"/>
      <c r="U273" s="94"/>
      <c r="V273" s="94"/>
      <c r="W273" s="94"/>
      <c r="X273" s="96"/>
      <c r="Y273" s="12"/>
      <c r="Z273" s="180" t="s">
        <v>140</v>
      </c>
      <c r="AA273" s="180"/>
      <c r="AB273" s="180"/>
      <c r="AC273" s="180"/>
      <c r="AD273" s="180"/>
      <c r="AE273" s="180"/>
      <c r="AF273" s="180"/>
      <c r="AG273" s="180"/>
      <c r="AH273" s="180"/>
      <c r="AI273" s="180"/>
      <c r="AJ273" s="180"/>
      <c r="AK273" s="180"/>
      <c r="AL273" s="181"/>
      <c r="AM273" s="182"/>
      <c r="AN273" s="182"/>
      <c r="AO273" s="182"/>
      <c r="AP273" s="182"/>
      <c r="AQ273" s="182"/>
      <c r="AR273" s="182"/>
      <c r="AS273" s="182"/>
      <c r="AT273" s="182"/>
      <c r="AU273" s="183"/>
      <c r="AV273" s="12"/>
      <c r="AW273" s="12"/>
      <c r="AX273" s="12"/>
      <c r="AY273" s="12"/>
      <c r="AZ273" s="12"/>
      <c r="BA273" s="12"/>
      <c r="BB273" s="12"/>
      <c r="BC273" s="12"/>
      <c r="BD273" s="87"/>
    </row>
    <row r="274" spans="2:57" x14ac:dyDescent="0.25">
      <c r="B274" s="87"/>
      <c r="C274" s="92"/>
      <c r="D274" s="92"/>
      <c r="E274" s="92"/>
      <c r="F274" s="92"/>
      <c r="G274" s="92"/>
      <c r="H274" s="92"/>
      <c r="I274" s="92"/>
      <c r="J274" s="92"/>
      <c r="K274" s="92"/>
      <c r="L274" s="92"/>
      <c r="M274" s="92"/>
      <c r="N274" s="92"/>
      <c r="O274" s="92"/>
      <c r="P274" s="92"/>
      <c r="Q274" s="92"/>
      <c r="R274" s="92"/>
      <c r="S274" s="92"/>
      <c r="T274" s="92"/>
      <c r="U274" s="92"/>
      <c r="V274" s="92"/>
      <c r="W274" s="92"/>
      <c r="X274" s="104"/>
      <c r="Y274" s="92"/>
      <c r="Z274" s="92"/>
      <c r="AA274" s="92"/>
      <c r="AB274" s="92"/>
      <c r="AC274" s="92"/>
      <c r="AD274" s="92"/>
      <c r="AE274" s="92"/>
      <c r="AF274" s="92"/>
      <c r="AG274" s="92"/>
      <c r="AH274" s="92"/>
      <c r="AI274" s="92"/>
      <c r="AJ274" s="92"/>
      <c r="AK274" s="92"/>
      <c r="AL274" s="92"/>
      <c r="AM274" s="92"/>
      <c r="AN274" s="92"/>
      <c r="AO274" s="92"/>
      <c r="AP274" s="92"/>
      <c r="AQ274" s="92"/>
      <c r="AR274" s="92"/>
      <c r="AS274" s="92"/>
      <c r="AT274" s="92"/>
      <c r="AU274" s="92"/>
      <c r="AV274" s="92"/>
      <c r="AW274" s="92"/>
      <c r="AX274" s="92"/>
      <c r="AY274" s="92"/>
      <c r="AZ274" s="92"/>
      <c r="BA274" s="92"/>
      <c r="BB274" s="92"/>
      <c r="BC274" s="92"/>
      <c r="BD274" s="107"/>
    </row>
    <row r="275" spans="2:57" ht="5.0999999999999996" customHeight="1" x14ac:dyDescent="0.25">
      <c r="C275" s="28"/>
      <c r="D275" s="29"/>
      <c r="E275" s="29"/>
      <c r="F275" s="29"/>
      <c r="G275" s="29"/>
      <c r="H275" s="29"/>
      <c r="I275" s="29"/>
      <c r="J275" s="29"/>
      <c r="K275" s="29"/>
      <c r="L275" s="29"/>
      <c r="M275" s="29"/>
      <c r="N275" s="29"/>
      <c r="O275" s="29"/>
      <c r="P275" s="29"/>
      <c r="Q275" s="29"/>
      <c r="R275" s="29"/>
      <c r="S275" s="29"/>
      <c r="T275" s="29"/>
      <c r="U275" s="29"/>
      <c r="V275" s="29"/>
      <c r="W275" s="29"/>
      <c r="X275" s="30"/>
      <c r="Y275" s="21"/>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22"/>
    </row>
    <row r="276" spans="2:57" x14ac:dyDescent="0.25">
      <c r="C276" s="241" t="s">
        <v>161</v>
      </c>
      <c r="D276" s="198"/>
      <c r="E276" s="198"/>
      <c r="F276" s="198"/>
      <c r="G276" s="198"/>
      <c r="H276" s="198"/>
      <c r="I276" s="198"/>
      <c r="J276" s="198"/>
      <c r="K276" s="198"/>
      <c r="L276" s="198"/>
      <c r="M276" s="198"/>
      <c r="N276" s="198"/>
      <c r="O276" s="198"/>
      <c r="P276" s="198"/>
      <c r="Q276" s="198"/>
      <c r="R276" s="198"/>
      <c r="S276" s="198"/>
      <c r="T276" s="198"/>
      <c r="U276" s="198"/>
      <c r="V276" s="198"/>
      <c r="W276" s="198"/>
      <c r="X276" s="199"/>
      <c r="Y276" s="242"/>
      <c r="Z276" s="243"/>
      <c r="AA276" s="243"/>
      <c r="AB276" s="243"/>
      <c r="AC276" s="243"/>
      <c r="AD276" s="243"/>
      <c r="AE276" s="243"/>
      <c r="AF276" s="243"/>
      <c r="AG276" s="243"/>
      <c r="AH276" s="243"/>
      <c r="AI276" s="243"/>
      <c r="AJ276" s="243"/>
      <c r="AK276" s="243"/>
      <c r="AL276" s="243"/>
      <c r="AM276" s="243"/>
      <c r="AN276" s="243"/>
      <c r="AO276" s="243"/>
      <c r="AP276" s="243"/>
      <c r="AQ276" s="243"/>
      <c r="AR276" s="243"/>
      <c r="AS276" s="243"/>
      <c r="AT276" s="243"/>
      <c r="AU276" s="243"/>
      <c r="AV276" s="243"/>
      <c r="AW276" s="243"/>
      <c r="AX276" s="243"/>
      <c r="AY276" s="243"/>
      <c r="AZ276" s="243"/>
      <c r="BA276" s="243"/>
      <c r="BB276" s="243"/>
      <c r="BC276" s="243"/>
      <c r="BD276" s="244"/>
    </row>
    <row r="277" spans="2:57" x14ac:dyDescent="0.25">
      <c r="C277" s="200"/>
      <c r="D277" s="201"/>
      <c r="E277" s="201"/>
      <c r="F277" s="201"/>
      <c r="G277" s="201"/>
      <c r="H277" s="201"/>
      <c r="I277" s="201"/>
      <c r="J277" s="201"/>
      <c r="K277" s="201"/>
      <c r="L277" s="201"/>
      <c r="M277" s="201"/>
      <c r="N277" s="201"/>
      <c r="O277" s="201"/>
      <c r="P277" s="201"/>
      <c r="Q277" s="201"/>
      <c r="R277" s="201"/>
      <c r="S277" s="201"/>
      <c r="T277" s="201"/>
      <c r="U277" s="201"/>
      <c r="V277" s="201"/>
      <c r="W277" s="201"/>
      <c r="X277" s="202"/>
      <c r="Y277" s="245"/>
      <c r="Z277" s="246"/>
      <c r="AA277" s="246"/>
      <c r="AB277" s="246"/>
      <c r="AC277" s="246"/>
      <c r="AD277" s="246"/>
      <c r="AE277" s="246"/>
      <c r="AF277" s="246"/>
      <c r="AG277" s="246"/>
      <c r="AH277" s="246"/>
      <c r="AI277" s="246"/>
      <c r="AJ277" s="246"/>
      <c r="AK277" s="246"/>
      <c r="AL277" s="246"/>
      <c r="AM277" s="246"/>
      <c r="AN277" s="246"/>
      <c r="AO277" s="246"/>
      <c r="AP277" s="246"/>
      <c r="AQ277" s="246"/>
      <c r="AR277" s="246"/>
      <c r="AS277" s="246"/>
      <c r="AT277" s="246"/>
      <c r="AU277" s="246"/>
      <c r="AV277" s="246"/>
      <c r="AW277" s="246"/>
      <c r="AX277" s="246"/>
      <c r="AY277" s="246"/>
      <c r="AZ277" s="246"/>
      <c r="BA277" s="246"/>
      <c r="BB277" s="246"/>
      <c r="BC277" s="246"/>
      <c r="BD277" s="247"/>
    </row>
    <row r="278" spans="2:57" ht="5.0999999999999996" customHeight="1" x14ac:dyDescent="0.25">
      <c r="C278" s="28"/>
      <c r="D278" s="29"/>
      <c r="E278" s="29"/>
      <c r="F278" s="29"/>
      <c r="G278" s="29"/>
      <c r="H278" s="29"/>
      <c r="I278" s="29"/>
      <c r="J278" s="29"/>
      <c r="K278" s="29"/>
      <c r="L278" s="29"/>
      <c r="M278" s="29"/>
      <c r="N278" s="29"/>
      <c r="O278" s="29"/>
      <c r="P278" s="29"/>
      <c r="Q278" s="29"/>
      <c r="R278" s="29"/>
      <c r="S278" s="29"/>
      <c r="T278" s="29"/>
      <c r="U278" s="29"/>
      <c r="V278" s="29"/>
      <c r="W278" s="29"/>
      <c r="X278" s="29"/>
      <c r="Y278" s="16"/>
      <c r="Z278" s="16"/>
      <c r="AA278" s="16"/>
      <c r="AB278" s="16"/>
      <c r="AC278" s="16"/>
      <c r="AD278" s="16"/>
      <c r="AE278" s="16"/>
      <c r="AF278" s="16"/>
      <c r="AG278" s="16"/>
      <c r="AH278" s="16"/>
      <c r="AI278" s="16"/>
      <c r="AJ278" s="16"/>
      <c r="AK278" s="16"/>
      <c r="AL278" s="16"/>
      <c r="AM278" s="16"/>
      <c r="AN278" s="16"/>
      <c r="AO278" s="16"/>
      <c r="AP278" s="16"/>
      <c r="AQ278" s="16"/>
      <c r="AR278" s="16"/>
      <c r="AS278" s="16"/>
      <c r="AT278" s="16"/>
      <c r="AU278" s="16"/>
      <c r="AV278" s="16"/>
      <c r="AW278" s="16"/>
      <c r="AX278" s="16"/>
      <c r="AY278" s="16"/>
      <c r="AZ278" s="16"/>
      <c r="BA278" s="16"/>
      <c r="BB278" s="16"/>
      <c r="BC278" s="16"/>
      <c r="BD278" s="31"/>
    </row>
    <row r="279" spans="2:57" x14ac:dyDescent="0.25">
      <c r="C279" s="241" t="s">
        <v>170</v>
      </c>
      <c r="D279" s="198"/>
      <c r="E279" s="198"/>
      <c r="F279" s="198"/>
      <c r="G279" s="198"/>
      <c r="H279" s="198"/>
      <c r="I279" s="198"/>
      <c r="J279" s="198"/>
      <c r="K279" s="198"/>
      <c r="L279" s="198"/>
      <c r="M279" s="198"/>
      <c r="N279" s="198"/>
      <c r="O279" s="198"/>
      <c r="P279" s="198"/>
      <c r="Q279" s="198"/>
      <c r="R279" s="198"/>
      <c r="S279" s="198"/>
      <c r="T279" s="198"/>
      <c r="U279" s="198"/>
      <c r="V279" s="198"/>
      <c r="W279" s="198"/>
      <c r="X279" s="199"/>
      <c r="Y279" s="242"/>
      <c r="Z279" s="243"/>
      <c r="AA279" s="243"/>
      <c r="AB279" s="243"/>
      <c r="AC279" s="243"/>
      <c r="AD279" s="243"/>
      <c r="AE279" s="243"/>
      <c r="AF279" s="243"/>
      <c r="AG279" s="243"/>
      <c r="AH279" s="243"/>
      <c r="AI279" s="243"/>
      <c r="AJ279" s="243"/>
      <c r="AK279" s="243"/>
      <c r="AL279" s="243"/>
      <c r="AM279" s="243"/>
      <c r="AN279" s="243"/>
      <c r="AO279" s="243"/>
      <c r="AP279" s="243"/>
      <c r="AQ279" s="243"/>
      <c r="AR279" s="243"/>
      <c r="AS279" s="243"/>
      <c r="AT279" s="243"/>
      <c r="AU279" s="243"/>
      <c r="AV279" s="243"/>
      <c r="AW279" s="243"/>
      <c r="AX279" s="243"/>
      <c r="AY279" s="243"/>
      <c r="AZ279" s="243"/>
      <c r="BA279" s="243"/>
      <c r="BB279" s="243"/>
      <c r="BC279" s="243"/>
      <c r="BD279" s="244"/>
    </row>
    <row r="280" spans="2:57" x14ac:dyDescent="0.25">
      <c r="C280" s="200"/>
      <c r="D280" s="201"/>
      <c r="E280" s="201"/>
      <c r="F280" s="201"/>
      <c r="G280" s="201"/>
      <c r="H280" s="201"/>
      <c r="I280" s="201"/>
      <c r="J280" s="201"/>
      <c r="K280" s="201"/>
      <c r="L280" s="201"/>
      <c r="M280" s="201"/>
      <c r="N280" s="201"/>
      <c r="O280" s="201"/>
      <c r="P280" s="201"/>
      <c r="Q280" s="201"/>
      <c r="R280" s="201"/>
      <c r="S280" s="201"/>
      <c r="T280" s="201"/>
      <c r="U280" s="201"/>
      <c r="V280" s="201"/>
      <c r="W280" s="201"/>
      <c r="X280" s="202"/>
      <c r="Y280" s="245"/>
      <c r="Z280" s="246"/>
      <c r="AA280" s="246"/>
      <c r="AB280" s="246"/>
      <c r="AC280" s="246"/>
      <c r="AD280" s="246"/>
      <c r="AE280" s="246"/>
      <c r="AF280" s="246"/>
      <c r="AG280" s="246"/>
      <c r="AH280" s="246"/>
      <c r="AI280" s="246"/>
      <c r="AJ280" s="246"/>
      <c r="AK280" s="246"/>
      <c r="AL280" s="246"/>
      <c r="AM280" s="246"/>
      <c r="AN280" s="246"/>
      <c r="AO280" s="246"/>
      <c r="AP280" s="246"/>
      <c r="AQ280" s="246"/>
      <c r="AR280" s="246"/>
      <c r="AS280" s="246"/>
      <c r="AT280" s="246"/>
      <c r="AU280" s="246"/>
      <c r="AV280" s="246"/>
      <c r="AW280" s="246"/>
      <c r="AX280" s="246"/>
      <c r="AY280" s="246"/>
      <c r="AZ280" s="246"/>
      <c r="BA280" s="246"/>
      <c r="BB280" s="246"/>
      <c r="BC280" s="246"/>
      <c r="BD280" s="247"/>
    </row>
    <row r="281" spans="2:57" ht="5.0999999999999996" customHeight="1" x14ac:dyDescent="0.25">
      <c r="C281" s="28"/>
      <c r="D281" s="29"/>
      <c r="E281" s="29"/>
      <c r="F281" s="29"/>
      <c r="G281" s="29"/>
      <c r="H281" s="29"/>
      <c r="I281" s="29"/>
      <c r="J281" s="29"/>
      <c r="K281" s="29"/>
      <c r="L281" s="29"/>
      <c r="M281" s="29"/>
      <c r="N281" s="29"/>
      <c r="O281" s="29"/>
      <c r="P281" s="29"/>
      <c r="Q281" s="29"/>
      <c r="R281" s="29"/>
      <c r="S281" s="29"/>
      <c r="T281" s="29"/>
      <c r="U281" s="29"/>
      <c r="V281" s="29"/>
      <c r="W281" s="29"/>
      <c r="X281" s="29"/>
      <c r="Y281" s="16"/>
      <c r="Z281" s="16"/>
      <c r="AA281" s="16"/>
      <c r="AB281" s="16"/>
      <c r="AC281" s="16"/>
      <c r="AD281" s="16"/>
      <c r="AE281" s="16"/>
      <c r="AF281" s="16"/>
      <c r="AG281" s="16"/>
      <c r="AH281" s="16"/>
      <c r="AI281" s="16"/>
      <c r="AJ281" s="16"/>
      <c r="AK281" s="16"/>
      <c r="AL281" s="16"/>
      <c r="AM281" s="16"/>
      <c r="AN281" s="16"/>
      <c r="AO281" s="16"/>
      <c r="AP281" s="16"/>
      <c r="AQ281" s="16"/>
      <c r="AR281" s="16"/>
      <c r="AS281" s="16"/>
      <c r="AT281" s="16"/>
      <c r="AU281" s="16"/>
      <c r="AV281" s="16"/>
      <c r="AW281" s="16"/>
      <c r="AX281" s="16"/>
      <c r="AY281" s="16"/>
      <c r="AZ281" s="16"/>
      <c r="BA281" s="16"/>
      <c r="BB281" s="16"/>
      <c r="BC281" s="16"/>
      <c r="BD281" s="31"/>
    </row>
    <row r="282" spans="2:57" x14ac:dyDescent="0.25">
      <c r="C282" s="241" t="s">
        <v>171</v>
      </c>
      <c r="D282" s="198"/>
      <c r="E282" s="198"/>
      <c r="F282" s="198"/>
      <c r="G282" s="198"/>
      <c r="H282" s="198"/>
      <c r="I282" s="198"/>
      <c r="J282" s="198"/>
      <c r="K282" s="198"/>
      <c r="L282" s="198"/>
      <c r="M282" s="198"/>
      <c r="N282" s="198"/>
      <c r="O282" s="198"/>
      <c r="P282" s="198"/>
      <c r="Q282" s="198"/>
      <c r="R282" s="198"/>
      <c r="S282" s="198"/>
      <c r="T282" s="198"/>
      <c r="U282" s="198"/>
      <c r="V282" s="198"/>
      <c r="W282" s="198"/>
      <c r="X282" s="199"/>
      <c r="Y282" s="242"/>
      <c r="Z282" s="243"/>
      <c r="AA282" s="243"/>
      <c r="AB282" s="243"/>
      <c r="AC282" s="243"/>
      <c r="AD282" s="243"/>
      <c r="AE282" s="243"/>
      <c r="AF282" s="243"/>
      <c r="AG282" s="243"/>
      <c r="AH282" s="243"/>
      <c r="AI282" s="243"/>
      <c r="AJ282" s="243"/>
      <c r="AK282" s="243"/>
      <c r="AL282" s="243"/>
      <c r="AM282" s="243"/>
      <c r="AN282" s="243"/>
      <c r="AO282" s="243"/>
      <c r="AP282" s="243"/>
      <c r="AQ282" s="243"/>
      <c r="AR282" s="243"/>
      <c r="AS282" s="243"/>
      <c r="AT282" s="243"/>
      <c r="AU282" s="243"/>
      <c r="AV282" s="243"/>
      <c r="AW282" s="243"/>
      <c r="AX282" s="243"/>
      <c r="AY282" s="243"/>
      <c r="AZ282" s="243"/>
      <c r="BA282" s="243"/>
      <c r="BB282" s="243"/>
      <c r="BC282" s="243"/>
      <c r="BD282" s="244"/>
    </row>
    <row r="283" spans="2:57" x14ac:dyDescent="0.25">
      <c r="B283" s="87"/>
      <c r="C283" s="251"/>
      <c r="D283" s="251"/>
      <c r="E283" s="251"/>
      <c r="F283" s="251"/>
      <c r="G283" s="251"/>
      <c r="H283" s="251"/>
      <c r="I283" s="251"/>
      <c r="J283" s="251"/>
      <c r="K283" s="251"/>
      <c r="L283" s="251"/>
      <c r="M283" s="251"/>
      <c r="N283" s="251"/>
      <c r="O283" s="251"/>
      <c r="P283" s="251"/>
      <c r="Q283" s="251"/>
      <c r="R283" s="251"/>
      <c r="S283" s="251"/>
      <c r="T283" s="251"/>
      <c r="U283" s="251"/>
      <c r="V283" s="251"/>
      <c r="W283" s="251"/>
      <c r="X283" s="252"/>
      <c r="Y283" s="253"/>
      <c r="Z283" s="254"/>
      <c r="AA283" s="254"/>
      <c r="AB283" s="254"/>
      <c r="AC283" s="254"/>
      <c r="AD283" s="254"/>
      <c r="AE283" s="254"/>
      <c r="AF283" s="254"/>
      <c r="AG283" s="254"/>
      <c r="AH283" s="254"/>
      <c r="AI283" s="254"/>
      <c r="AJ283" s="254"/>
      <c r="AK283" s="254"/>
      <c r="AL283" s="254"/>
      <c r="AM283" s="254"/>
      <c r="AN283" s="254"/>
      <c r="AO283" s="254"/>
      <c r="AP283" s="254"/>
      <c r="AQ283" s="254"/>
      <c r="AR283" s="254"/>
      <c r="AS283" s="254"/>
      <c r="AT283" s="254"/>
      <c r="AU283" s="254"/>
      <c r="AV283" s="254"/>
      <c r="AW283" s="254"/>
      <c r="AX283" s="254"/>
      <c r="AY283" s="254"/>
      <c r="AZ283" s="254"/>
      <c r="BA283" s="254"/>
      <c r="BB283" s="254"/>
      <c r="BC283" s="254"/>
      <c r="BD283" s="254"/>
      <c r="BE283" s="93"/>
    </row>
    <row r="284" spans="2:57" ht="5.0999999999999996" customHeight="1" x14ac:dyDescent="0.25">
      <c r="B284" s="87"/>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2"/>
      <c r="Z284" s="122"/>
      <c r="AA284" s="122"/>
      <c r="AB284" s="122"/>
      <c r="AC284" s="122"/>
      <c r="AD284" s="122"/>
      <c r="AE284" s="122"/>
      <c r="AF284" s="122"/>
      <c r="AG284" s="122"/>
      <c r="AH284" s="122"/>
      <c r="AI284" s="122"/>
      <c r="AJ284" s="122"/>
      <c r="AK284" s="122"/>
      <c r="AL284" s="122"/>
      <c r="AM284" s="122"/>
      <c r="AN284" s="122"/>
      <c r="AO284" s="122"/>
      <c r="AP284" s="122"/>
      <c r="AQ284" s="122"/>
      <c r="AR284" s="122"/>
      <c r="AS284" s="122"/>
      <c r="AT284" s="122"/>
      <c r="AU284" s="122"/>
      <c r="AV284" s="122"/>
      <c r="AW284" s="122"/>
      <c r="AX284" s="122"/>
      <c r="AY284" s="122"/>
      <c r="AZ284" s="122"/>
      <c r="BA284" s="122"/>
      <c r="BB284" s="122"/>
      <c r="BC284" s="122"/>
      <c r="BD284" s="122"/>
      <c r="BE284" s="93"/>
    </row>
    <row r="285" spans="2:57" x14ac:dyDescent="0.25">
      <c r="C285" s="28"/>
      <c r="D285" s="232" t="s">
        <v>29</v>
      </c>
      <c r="E285" s="232"/>
      <c r="F285" s="232"/>
      <c r="G285" s="232"/>
      <c r="H285" s="232"/>
      <c r="I285" s="232"/>
      <c r="J285" s="232"/>
      <c r="K285" s="232"/>
      <c r="L285" s="232"/>
      <c r="M285" s="232"/>
      <c r="N285" s="232"/>
      <c r="O285" s="232"/>
      <c r="P285" s="232"/>
      <c r="Q285" s="232"/>
      <c r="R285" s="232"/>
      <c r="S285" s="232"/>
      <c r="T285" s="232"/>
      <c r="U285" s="232"/>
      <c r="V285" s="232"/>
      <c r="W285" s="232"/>
      <c r="X285" s="232"/>
      <c r="Y285" s="232"/>
      <c r="Z285" s="16"/>
      <c r="AA285" s="16"/>
      <c r="AB285" s="16"/>
      <c r="AC285" s="16"/>
      <c r="AD285" s="16"/>
      <c r="AE285" s="16"/>
      <c r="AF285" s="16"/>
      <c r="AG285" s="16"/>
      <c r="AH285" s="16"/>
      <c r="AI285" s="16"/>
      <c r="AJ285" s="16"/>
      <c r="AK285" s="16"/>
      <c r="AL285" s="16"/>
      <c r="AM285" s="16"/>
      <c r="AN285" s="16"/>
      <c r="AO285" s="16"/>
      <c r="AP285" s="16"/>
      <c r="AQ285" s="16"/>
      <c r="AR285" s="16"/>
      <c r="AS285" s="16"/>
      <c r="AT285" s="16"/>
      <c r="AU285" s="16"/>
      <c r="AV285" s="16"/>
      <c r="AW285" s="16"/>
      <c r="AX285" s="16"/>
      <c r="AY285" s="16"/>
      <c r="AZ285" s="16"/>
      <c r="BA285" s="16"/>
      <c r="BB285" s="16"/>
      <c r="BC285" s="16"/>
      <c r="BD285" s="16"/>
      <c r="BE285" s="93"/>
    </row>
    <row r="286" spans="2:57" ht="5.0999999999999996" customHeight="1" x14ac:dyDescent="0.25">
      <c r="C286" s="28"/>
      <c r="D286" s="29"/>
      <c r="E286" s="29"/>
      <c r="F286" s="29"/>
      <c r="G286" s="29"/>
      <c r="H286" s="29"/>
      <c r="I286" s="29"/>
      <c r="J286" s="29"/>
      <c r="K286" s="29"/>
      <c r="L286" s="29"/>
      <c r="M286" s="29"/>
      <c r="N286" s="29"/>
      <c r="O286" s="29"/>
      <c r="P286" s="29"/>
      <c r="Q286" s="29"/>
      <c r="R286" s="29"/>
      <c r="S286" s="29"/>
      <c r="T286" s="29"/>
      <c r="U286" s="29"/>
      <c r="V286" s="29"/>
      <c r="W286" s="29"/>
      <c r="X286" s="29"/>
      <c r="Y286" s="16"/>
      <c r="Z286" s="16"/>
      <c r="AA286" s="16"/>
      <c r="AB286" s="16"/>
      <c r="AC286" s="16"/>
      <c r="AD286" s="16"/>
      <c r="AE286" s="16"/>
      <c r="AF286" s="16"/>
      <c r="AG286" s="16"/>
      <c r="AH286" s="16"/>
      <c r="AI286" s="16"/>
      <c r="AJ286" s="16"/>
      <c r="AK286" s="16"/>
      <c r="AL286" s="16"/>
      <c r="AM286" s="16"/>
      <c r="AN286" s="16"/>
      <c r="AO286" s="16"/>
      <c r="AP286" s="16"/>
      <c r="AQ286" s="16"/>
      <c r="AR286" s="16"/>
      <c r="AS286" s="16"/>
      <c r="AT286" s="16"/>
      <c r="AU286" s="16"/>
      <c r="AV286" s="16"/>
      <c r="AW286" s="16"/>
      <c r="AX286" s="16"/>
      <c r="AY286" s="16"/>
      <c r="AZ286" s="16"/>
      <c r="BA286" s="16"/>
      <c r="BB286" s="16"/>
      <c r="BC286" s="16"/>
      <c r="BD286" s="31"/>
    </row>
    <row r="287" spans="2:57" x14ac:dyDescent="0.25">
      <c r="C287" s="28"/>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231"/>
      <c r="AE287" s="231"/>
      <c r="AF287" s="231"/>
      <c r="AG287" s="231"/>
      <c r="AH287" s="231"/>
      <c r="AI287" s="231"/>
      <c r="AJ287" s="231"/>
      <c r="AK287" s="231"/>
      <c r="AL287" s="231"/>
      <c r="AM287" s="231"/>
      <c r="AN287" s="231"/>
      <c r="AO287" s="231"/>
      <c r="AP287" s="231"/>
      <c r="AQ287" s="231"/>
      <c r="AR287" s="231"/>
      <c r="AS287" s="231"/>
      <c r="AT287" s="231"/>
      <c r="AU287" s="231"/>
      <c r="AV287" s="231"/>
      <c r="AW287" s="231"/>
      <c r="AX287" s="231"/>
      <c r="AY287" s="231"/>
      <c r="AZ287" s="231"/>
      <c r="BA287" s="231"/>
      <c r="BB287" s="231"/>
      <c r="BC287" s="16"/>
      <c r="BD287" s="31"/>
    </row>
    <row r="288" spans="2:57" x14ac:dyDescent="0.25">
      <c r="C288" s="28"/>
      <c r="D288" s="231"/>
      <c r="E288" s="231"/>
      <c r="F288" s="231"/>
      <c r="G288" s="231"/>
      <c r="H288" s="231"/>
      <c r="I288" s="231"/>
      <c r="J288" s="231"/>
      <c r="K288" s="231"/>
      <c r="L288" s="231"/>
      <c r="M288" s="231"/>
      <c r="N288" s="231"/>
      <c r="O288" s="231"/>
      <c r="P288" s="231"/>
      <c r="Q288" s="231"/>
      <c r="R288" s="231"/>
      <c r="S288" s="231"/>
      <c r="T288" s="231"/>
      <c r="U288" s="231"/>
      <c r="V288" s="231"/>
      <c r="W288" s="231"/>
      <c r="X288" s="231"/>
      <c r="Y288" s="231"/>
      <c r="Z288" s="231"/>
      <c r="AA288" s="231"/>
      <c r="AB288" s="231"/>
      <c r="AC288" s="231"/>
      <c r="AD288" s="231"/>
      <c r="AE288" s="231"/>
      <c r="AF288" s="231"/>
      <c r="AG288" s="231"/>
      <c r="AH288" s="231"/>
      <c r="AI288" s="231"/>
      <c r="AJ288" s="231"/>
      <c r="AK288" s="231"/>
      <c r="AL288" s="231"/>
      <c r="AM288" s="231"/>
      <c r="AN288" s="231"/>
      <c r="AO288" s="231"/>
      <c r="AP288" s="231"/>
      <c r="AQ288" s="231"/>
      <c r="AR288" s="231"/>
      <c r="AS288" s="231"/>
      <c r="AT288" s="231"/>
      <c r="AU288" s="231"/>
      <c r="AV288" s="231"/>
      <c r="AW288" s="231"/>
      <c r="AX288" s="231"/>
      <c r="AY288" s="231"/>
      <c r="AZ288" s="231"/>
      <c r="BA288" s="231"/>
      <c r="BB288" s="231"/>
      <c r="BC288" s="16"/>
      <c r="BD288" s="31"/>
    </row>
    <row r="289" spans="3:56" x14ac:dyDescent="0.25">
      <c r="C289" s="28"/>
      <c r="D289" s="231"/>
      <c r="E289" s="231"/>
      <c r="F289" s="231"/>
      <c r="G289" s="231"/>
      <c r="H289" s="231"/>
      <c r="I289" s="231"/>
      <c r="J289" s="231"/>
      <c r="K289" s="231"/>
      <c r="L289" s="231"/>
      <c r="M289" s="231"/>
      <c r="N289" s="231"/>
      <c r="O289" s="231"/>
      <c r="P289" s="231"/>
      <c r="Q289" s="231"/>
      <c r="R289" s="231"/>
      <c r="S289" s="231"/>
      <c r="T289" s="231"/>
      <c r="U289" s="231"/>
      <c r="V289" s="231"/>
      <c r="W289" s="231"/>
      <c r="X289" s="231"/>
      <c r="Y289" s="231"/>
      <c r="Z289" s="231"/>
      <c r="AA289" s="231"/>
      <c r="AB289" s="231"/>
      <c r="AC289" s="231"/>
      <c r="AD289" s="231"/>
      <c r="AE289" s="231"/>
      <c r="AF289" s="231"/>
      <c r="AG289" s="231"/>
      <c r="AH289" s="231"/>
      <c r="AI289" s="231"/>
      <c r="AJ289" s="231"/>
      <c r="AK289" s="231"/>
      <c r="AL289" s="231"/>
      <c r="AM289" s="231"/>
      <c r="AN289" s="231"/>
      <c r="AO289" s="231"/>
      <c r="AP289" s="231"/>
      <c r="AQ289" s="231"/>
      <c r="AR289" s="231"/>
      <c r="AS289" s="231"/>
      <c r="AT289" s="231"/>
      <c r="AU289" s="231"/>
      <c r="AV289" s="231"/>
      <c r="AW289" s="231"/>
      <c r="AX289" s="231"/>
      <c r="AY289" s="231"/>
      <c r="AZ289" s="231"/>
      <c r="BA289" s="231"/>
      <c r="BB289" s="231"/>
      <c r="BC289" s="16"/>
      <c r="BD289" s="31"/>
    </row>
    <row r="290" spans="3:56" x14ac:dyDescent="0.25">
      <c r="C290" s="28"/>
      <c r="D290" s="231"/>
      <c r="E290" s="231"/>
      <c r="F290" s="231"/>
      <c r="G290" s="231"/>
      <c r="H290" s="231"/>
      <c r="I290" s="231"/>
      <c r="J290" s="231"/>
      <c r="K290" s="231"/>
      <c r="L290" s="231"/>
      <c r="M290" s="231"/>
      <c r="N290" s="231"/>
      <c r="O290" s="231"/>
      <c r="P290" s="231"/>
      <c r="Q290" s="231"/>
      <c r="R290" s="231"/>
      <c r="S290" s="231"/>
      <c r="T290" s="231"/>
      <c r="U290" s="231"/>
      <c r="V290" s="231"/>
      <c r="W290" s="231"/>
      <c r="X290" s="231"/>
      <c r="Y290" s="231"/>
      <c r="Z290" s="231"/>
      <c r="AA290" s="231"/>
      <c r="AB290" s="231"/>
      <c r="AC290" s="231"/>
      <c r="AD290" s="231"/>
      <c r="AE290" s="231"/>
      <c r="AF290" s="231"/>
      <c r="AG290" s="231"/>
      <c r="AH290" s="231"/>
      <c r="AI290" s="231"/>
      <c r="AJ290" s="231"/>
      <c r="AK290" s="231"/>
      <c r="AL290" s="231"/>
      <c r="AM290" s="231"/>
      <c r="AN290" s="231"/>
      <c r="AO290" s="231"/>
      <c r="AP290" s="231"/>
      <c r="AQ290" s="231"/>
      <c r="AR290" s="231"/>
      <c r="AS290" s="231"/>
      <c r="AT290" s="231"/>
      <c r="AU290" s="231"/>
      <c r="AV290" s="231"/>
      <c r="AW290" s="231"/>
      <c r="AX290" s="231"/>
      <c r="AY290" s="231"/>
      <c r="AZ290" s="231"/>
      <c r="BA290" s="231"/>
      <c r="BB290" s="231"/>
      <c r="BC290" s="16"/>
      <c r="BD290" s="31"/>
    </row>
    <row r="291" spans="3:56" x14ac:dyDescent="0.25">
      <c r="C291" s="28"/>
      <c r="D291" s="231"/>
      <c r="E291" s="231"/>
      <c r="F291" s="231"/>
      <c r="G291" s="231"/>
      <c r="H291" s="231"/>
      <c r="I291" s="231"/>
      <c r="J291" s="231"/>
      <c r="K291" s="231"/>
      <c r="L291" s="231"/>
      <c r="M291" s="231"/>
      <c r="N291" s="231"/>
      <c r="O291" s="231"/>
      <c r="P291" s="231"/>
      <c r="Q291" s="231"/>
      <c r="R291" s="231"/>
      <c r="S291" s="231"/>
      <c r="T291" s="231"/>
      <c r="U291" s="231"/>
      <c r="V291" s="231"/>
      <c r="W291" s="231"/>
      <c r="X291" s="231"/>
      <c r="Y291" s="231"/>
      <c r="Z291" s="231"/>
      <c r="AA291" s="231"/>
      <c r="AB291" s="231"/>
      <c r="AC291" s="231"/>
      <c r="AD291" s="231"/>
      <c r="AE291" s="231"/>
      <c r="AF291" s="231"/>
      <c r="AG291" s="231"/>
      <c r="AH291" s="231"/>
      <c r="AI291" s="231"/>
      <c r="AJ291" s="231"/>
      <c r="AK291" s="231"/>
      <c r="AL291" s="231"/>
      <c r="AM291" s="231"/>
      <c r="AN291" s="231"/>
      <c r="AO291" s="231"/>
      <c r="AP291" s="231"/>
      <c r="AQ291" s="231"/>
      <c r="AR291" s="231"/>
      <c r="AS291" s="231"/>
      <c r="AT291" s="231"/>
      <c r="AU291" s="231"/>
      <c r="AV291" s="231"/>
      <c r="AW291" s="231"/>
      <c r="AX291" s="231"/>
      <c r="AY291" s="231"/>
      <c r="AZ291" s="231"/>
      <c r="BA291" s="231"/>
      <c r="BB291" s="231"/>
      <c r="BC291" s="16"/>
      <c r="BD291" s="31"/>
    </row>
    <row r="292" spans="3:56" x14ac:dyDescent="0.25">
      <c r="C292" s="28"/>
      <c r="D292" s="231"/>
      <c r="E292" s="231"/>
      <c r="F292" s="231"/>
      <c r="G292" s="231"/>
      <c r="H292" s="231"/>
      <c r="I292" s="231"/>
      <c r="J292" s="231"/>
      <c r="K292" s="231"/>
      <c r="L292" s="231"/>
      <c r="M292" s="231"/>
      <c r="N292" s="231"/>
      <c r="O292" s="231"/>
      <c r="P292" s="231"/>
      <c r="Q292" s="231"/>
      <c r="R292" s="231"/>
      <c r="S292" s="231"/>
      <c r="T292" s="231"/>
      <c r="U292" s="231"/>
      <c r="V292" s="231"/>
      <c r="W292" s="231"/>
      <c r="X292" s="231"/>
      <c r="Y292" s="231"/>
      <c r="Z292" s="231"/>
      <c r="AA292" s="231"/>
      <c r="AB292" s="231"/>
      <c r="AC292" s="231"/>
      <c r="AD292" s="231"/>
      <c r="AE292" s="231"/>
      <c r="AF292" s="231"/>
      <c r="AG292" s="231"/>
      <c r="AH292" s="231"/>
      <c r="AI292" s="231"/>
      <c r="AJ292" s="231"/>
      <c r="AK292" s="231"/>
      <c r="AL292" s="231"/>
      <c r="AM292" s="231"/>
      <c r="AN292" s="231"/>
      <c r="AO292" s="231"/>
      <c r="AP292" s="231"/>
      <c r="AQ292" s="231"/>
      <c r="AR292" s="231"/>
      <c r="AS292" s="231"/>
      <c r="AT292" s="231"/>
      <c r="AU292" s="231"/>
      <c r="AV292" s="231"/>
      <c r="AW292" s="231"/>
      <c r="AX292" s="231"/>
      <c r="AY292" s="231"/>
      <c r="AZ292" s="231"/>
      <c r="BA292" s="231"/>
      <c r="BB292" s="231"/>
      <c r="BC292" s="16"/>
      <c r="BD292" s="31"/>
    </row>
    <row r="293" spans="3:56" x14ac:dyDescent="0.25">
      <c r="C293" s="28"/>
      <c r="D293" s="231"/>
      <c r="E293" s="231"/>
      <c r="F293" s="231"/>
      <c r="G293" s="231"/>
      <c r="H293" s="231"/>
      <c r="I293" s="231"/>
      <c r="J293" s="231"/>
      <c r="K293" s="231"/>
      <c r="L293" s="231"/>
      <c r="M293" s="231"/>
      <c r="N293" s="231"/>
      <c r="O293" s="231"/>
      <c r="P293" s="231"/>
      <c r="Q293" s="231"/>
      <c r="R293" s="231"/>
      <c r="S293" s="231"/>
      <c r="T293" s="231"/>
      <c r="U293" s="231"/>
      <c r="V293" s="231"/>
      <c r="W293" s="231"/>
      <c r="X293" s="231"/>
      <c r="Y293" s="231"/>
      <c r="Z293" s="231"/>
      <c r="AA293" s="231"/>
      <c r="AB293" s="231"/>
      <c r="AC293" s="231"/>
      <c r="AD293" s="231"/>
      <c r="AE293" s="231"/>
      <c r="AF293" s="231"/>
      <c r="AG293" s="231"/>
      <c r="AH293" s="231"/>
      <c r="AI293" s="231"/>
      <c r="AJ293" s="231"/>
      <c r="AK293" s="231"/>
      <c r="AL293" s="231"/>
      <c r="AM293" s="231"/>
      <c r="AN293" s="231"/>
      <c r="AO293" s="231"/>
      <c r="AP293" s="231"/>
      <c r="AQ293" s="231"/>
      <c r="AR293" s="231"/>
      <c r="AS293" s="231"/>
      <c r="AT293" s="231"/>
      <c r="AU293" s="231"/>
      <c r="AV293" s="231"/>
      <c r="AW293" s="231"/>
      <c r="AX293" s="231"/>
      <c r="AY293" s="231"/>
      <c r="AZ293" s="231"/>
      <c r="BA293" s="231"/>
      <c r="BB293" s="231"/>
      <c r="BC293" s="16"/>
      <c r="BD293" s="31"/>
    </row>
    <row r="294" spans="3:56" x14ac:dyDescent="0.25">
      <c r="C294" s="28"/>
      <c r="D294" s="231"/>
      <c r="E294" s="231"/>
      <c r="F294" s="231"/>
      <c r="G294" s="231"/>
      <c r="H294" s="231"/>
      <c r="I294" s="231"/>
      <c r="J294" s="231"/>
      <c r="K294" s="231"/>
      <c r="L294" s="231"/>
      <c r="M294" s="231"/>
      <c r="N294" s="231"/>
      <c r="O294" s="231"/>
      <c r="P294" s="231"/>
      <c r="Q294" s="231"/>
      <c r="R294" s="231"/>
      <c r="S294" s="231"/>
      <c r="T294" s="231"/>
      <c r="U294" s="231"/>
      <c r="V294" s="231"/>
      <c r="W294" s="231"/>
      <c r="X294" s="231"/>
      <c r="Y294" s="231"/>
      <c r="Z294" s="231"/>
      <c r="AA294" s="231"/>
      <c r="AB294" s="231"/>
      <c r="AC294" s="231"/>
      <c r="AD294" s="231"/>
      <c r="AE294" s="231"/>
      <c r="AF294" s="231"/>
      <c r="AG294" s="231"/>
      <c r="AH294" s="231"/>
      <c r="AI294" s="231"/>
      <c r="AJ294" s="231"/>
      <c r="AK294" s="231"/>
      <c r="AL294" s="231"/>
      <c r="AM294" s="231"/>
      <c r="AN294" s="231"/>
      <c r="AO294" s="231"/>
      <c r="AP294" s="231"/>
      <c r="AQ294" s="231"/>
      <c r="AR294" s="231"/>
      <c r="AS294" s="231"/>
      <c r="AT294" s="231"/>
      <c r="AU294" s="231"/>
      <c r="AV294" s="231"/>
      <c r="AW294" s="231"/>
      <c r="AX294" s="231"/>
      <c r="AY294" s="231"/>
      <c r="AZ294" s="231"/>
      <c r="BA294" s="231"/>
      <c r="BB294" s="231"/>
      <c r="BC294" s="16"/>
      <c r="BD294" s="31"/>
    </row>
    <row r="295" spans="3:56" x14ac:dyDescent="0.25">
      <c r="C295" s="28"/>
      <c r="D295" s="231"/>
      <c r="E295" s="231"/>
      <c r="F295" s="231"/>
      <c r="G295" s="231"/>
      <c r="H295" s="231"/>
      <c r="I295" s="231"/>
      <c r="J295" s="231"/>
      <c r="K295" s="231"/>
      <c r="L295" s="231"/>
      <c r="M295" s="231"/>
      <c r="N295" s="231"/>
      <c r="O295" s="231"/>
      <c r="P295" s="231"/>
      <c r="Q295" s="231"/>
      <c r="R295" s="231"/>
      <c r="S295" s="231"/>
      <c r="T295" s="231"/>
      <c r="U295" s="231"/>
      <c r="V295" s="231"/>
      <c r="W295" s="231"/>
      <c r="X295" s="231"/>
      <c r="Y295" s="231"/>
      <c r="Z295" s="231"/>
      <c r="AA295" s="231"/>
      <c r="AB295" s="231"/>
      <c r="AC295" s="231"/>
      <c r="AD295" s="231"/>
      <c r="AE295" s="231"/>
      <c r="AF295" s="231"/>
      <c r="AG295" s="231"/>
      <c r="AH295" s="231"/>
      <c r="AI295" s="231"/>
      <c r="AJ295" s="231"/>
      <c r="AK295" s="231"/>
      <c r="AL295" s="231"/>
      <c r="AM295" s="231"/>
      <c r="AN295" s="231"/>
      <c r="AO295" s="231"/>
      <c r="AP295" s="231"/>
      <c r="AQ295" s="231"/>
      <c r="AR295" s="231"/>
      <c r="AS295" s="231"/>
      <c r="AT295" s="231"/>
      <c r="AU295" s="231"/>
      <c r="AV295" s="231"/>
      <c r="AW295" s="231"/>
      <c r="AX295" s="231"/>
      <c r="AY295" s="231"/>
      <c r="AZ295" s="231"/>
      <c r="BA295" s="231"/>
      <c r="BB295" s="231"/>
      <c r="BC295" s="16"/>
      <c r="BD295" s="31"/>
    </row>
    <row r="296" spans="3:56" x14ac:dyDescent="0.25">
      <c r="C296" s="28"/>
      <c r="D296" s="231"/>
      <c r="E296" s="231"/>
      <c r="F296" s="231"/>
      <c r="G296" s="231"/>
      <c r="H296" s="231"/>
      <c r="I296" s="231"/>
      <c r="J296" s="231"/>
      <c r="K296" s="231"/>
      <c r="L296" s="231"/>
      <c r="M296" s="231"/>
      <c r="N296" s="231"/>
      <c r="O296" s="231"/>
      <c r="P296" s="231"/>
      <c r="Q296" s="231"/>
      <c r="R296" s="231"/>
      <c r="S296" s="231"/>
      <c r="T296" s="231"/>
      <c r="U296" s="231"/>
      <c r="V296" s="231"/>
      <c r="W296" s="231"/>
      <c r="X296" s="231"/>
      <c r="Y296" s="231"/>
      <c r="Z296" s="231"/>
      <c r="AA296" s="231"/>
      <c r="AB296" s="231"/>
      <c r="AC296" s="231"/>
      <c r="AD296" s="231"/>
      <c r="AE296" s="231"/>
      <c r="AF296" s="231"/>
      <c r="AG296" s="231"/>
      <c r="AH296" s="231"/>
      <c r="AI296" s="231"/>
      <c r="AJ296" s="231"/>
      <c r="AK296" s="231"/>
      <c r="AL296" s="231"/>
      <c r="AM296" s="231"/>
      <c r="AN296" s="231"/>
      <c r="AO296" s="231"/>
      <c r="AP296" s="231"/>
      <c r="AQ296" s="231"/>
      <c r="AR296" s="231"/>
      <c r="AS296" s="231"/>
      <c r="AT296" s="231"/>
      <c r="AU296" s="231"/>
      <c r="AV296" s="231"/>
      <c r="AW296" s="231"/>
      <c r="AX296" s="231"/>
      <c r="AY296" s="231"/>
      <c r="AZ296" s="231"/>
      <c r="BA296" s="231"/>
      <c r="BB296" s="231"/>
      <c r="BC296" s="16"/>
      <c r="BD296" s="31"/>
    </row>
    <row r="297" spans="3:56" x14ac:dyDescent="0.25">
      <c r="C297" s="28"/>
      <c r="D297" s="231"/>
      <c r="E297" s="231"/>
      <c r="F297" s="231"/>
      <c r="G297" s="231"/>
      <c r="H297" s="231"/>
      <c r="I297" s="231"/>
      <c r="J297" s="231"/>
      <c r="K297" s="231"/>
      <c r="L297" s="231"/>
      <c r="M297" s="231"/>
      <c r="N297" s="231"/>
      <c r="O297" s="231"/>
      <c r="P297" s="231"/>
      <c r="Q297" s="231"/>
      <c r="R297" s="231"/>
      <c r="S297" s="231"/>
      <c r="T297" s="231"/>
      <c r="U297" s="231"/>
      <c r="V297" s="231"/>
      <c r="W297" s="231"/>
      <c r="X297" s="231"/>
      <c r="Y297" s="231"/>
      <c r="Z297" s="231"/>
      <c r="AA297" s="231"/>
      <c r="AB297" s="231"/>
      <c r="AC297" s="231"/>
      <c r="AD297" s="231"/>
      <c r="AE297" s="231"/>
      <c r="AF297" s="231"/>
      <c r="AG297" s="231"/>
      <c r="AH297" s="231"/>
      <c r="AI297" s="231"/>
      <c r="AJ297" s="231"/>
      <c r="AK297" s="231"/>
      <c r="AL297" s="231"/>
      <c r="AM297" s="231"/>
      <c r="AN297" s="231"/>
      <c r="AO297" s="231"/>
      <c r="AP297" s="231"/>
      <c r="AQ297" s="231"/>
      <c r="AR297" s="231"/>
      <c r="AS297" s="231"/>
      <c r="AT297" s="231"/>
      <c r="AU297" s="231"/>
      <c r="AV297" s="231"/>
      <c r="AW297" s="231"/>
      <c r="AX297" s="231"/>
      <c r="AY297" s="231"/>
      <c r="AZ297" s="231"/>
      <c r="BA297" s="231"/>
      <c r="BB297" s="231"/>
      <c r="BC297" s="16"/>
      <c r="BD297" s="31"/>
    </row>
    <row r="298" spans="3:56" x14ac:dyDescent="0.25">
      <c r="C298" s="28"/>
      <c r="D298" s="231"/>
      <c r="E298" s="231"/>
      <c r="F298" s="231"/>
      <c r="G298" s="231"/>
      <c r="H298" s="231"/>
      <c r="I298" s="231"/>
      <c r="J298" s="231"/>
      <c r="K298" s="231"/>
      <c r="L298" s="231"/>
      <c r="M298" s="231"/>
      <c r="N298" s="231"/>
      <c r="O298" s="231"/>
      <c r="P298" s="231"/>
      <c r="Q298" s="231"/>
      <c r="R298" s="231"/>
      <c r="S298" s="231"/>
      <c r="T298" s="231"/>
      <c r="U298" s="231"/>
      <c r="V298" s="231"/>
      <c r="W298" s="231"/>
      <c r="X298" s="231"/>
      <c r="Y298" s="231"/>
      <c r="Z298" s="231"/>
      <c r="AA298" s="231"/>
      <c r="AB298" s="231"/>
      <c r="AC298" s="231"/>
      <c r="AD298" s="231"/>
      <c r="AE298" s="231"/>
      <c r="AF298" s="231"/>
      <c r="AG298" s="231"/>
      <c r="AH298" s="231"/>
      <c r="AI298" s="231"/>
      <c r="AJ298" s="231"/>
      <c r="AK298" s="231"/>
      <c r="AL298" s="231"/>
      <c r="AM298" s="231"/>
      <c r="AN298" s="231"/>
      <c r="AO298" s="231"/>
      <c r="AP298" s="231"/>
      <c r="AQ298" s="231"/>
      <c r="AR298" s="231"/>
      <c r="AS298" s="231"/>
      <c r="AT298" s="231"/>
      <c r="AU298" s="231"/>
      <c r="AV298" s="231"/>
      <c r="AW298" s="231"/>
      <c r="AX298" s="231"/>
      <c r="AY298" s="231"/>
      <c r="AZ298" s="231"/>
      <c r="BA298" s="231"/>
      <c r="BB298" s="231"/>
      <c r="BC298" s="16"/>
      <c r="BD298" s="31"/>
    </row>
    <row r="299" spans="3:56" ht="13.5" thickBot="1" x14ac:dyDescent="0.3">
      <c r="C299" s="32"/>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33"/>
    </row>
    <row r="301" spans="3:56" ht="22.5" customHeight="1" x14ac:dyDescent="0.25">
      <c r="C301" s="175" t="str">
        <f>IF(Analitika!D71=Analitika!E71," ","Aplikacija nije popunjena do kraja. Postoje podaci koji nisu unijeti")</f>
        <v>Aplikacija nije popunjena do kraja. Postoje podaci koji nisu unijeti</v>
      </c>
      <c r="D301" s="175"/>
      <c r="E301" s="175"/>
      <c r="F301" s="175"/>
      <c r="G301" s="175"/>
      <c r="H301" s="175"/>
      <c r="I301" s="175"/>
      <c r="J301" s="175"/>
      <c r="K301" s="175"/>
      <c r="L301" s="175"/>
      <c r="M301" s="175"/>
      <c r="N301" s="175"/>
      <c r="O301" s="175"/>
      <c r="P301" s="175"/>
      <c r="Q301" s="175"/>
      <c r="R301" s="175"/>
      <c r="S301" s="175"/>
      <c r="T301" s="175"/>
      <c r="U301" s="175"/>
      <c r="V301" s="175"/>
      <c r="W301" s="175"/>
      <c r="X301" s="175"/>
      <c r="Y301" s="175"/>
      <c r="Z301" s="175"/>
      <c r="AA301" s="175"/>
      <c r="AB301" s="175"/>
      <c r="AC301" s="175"/>
      <c r="AD301" s="175"/>
      <c r="AE301" s="175"/>
      <c r="AF301" s="175"/>
      <c r="AG301" s="175"/>
      <c r="AH301" s="175"/>
      <c r="AI301" s="175"/>
      <c r="AJ301" s="175"/>
      <c r="AK301" s="175"/>
      <c r="AL301" s="175"/>
      <c r="AM301" s="175"/>
      <c r="AN301" s="175"/>
      <c r="AO301" s="175"/>
      <c r="AP301" s="175"/>
      <c r="AQ301" s="175"/>
      <c r="AR301" s="175"/>
      <c r="AS301" s="175"/>
      <c r="AT301" s="175"/>
      <c r="AU301" s="175"/>
      <c r="AV301" s="175"/>
      <c r="AW301" s="175"/>
      <c r="AX301" s="175"/>
      <c r="AY301" s="175"/>
      <c r="AZ301" s="175"/>
      <c r="BA301" s="175"/>
      <c r="BB301" s="175"/>
      <c r="BC301" s="175"/>
      <c r="BD301" s="175"/>
    </row>
    <row r="303" spans="3:56" x14ac:dyDescent="0.25">
      <c r="D303" s="255" t="s">
        <v>24</v>
      </c>
      <c r="E303" s="255"/>
      <c r="F303" s="255"/>
      <c r="G303" s="255"/>
      <c r="H303" s="255"/>
      <c r="I303" s="255"/>
      <c r="J303" s="255"/>
      <c r="K303" s="255"/>
      <c r="L303" s="255"/>
      <c r="M303" s="255"/>
      <c r="N303" s="255"/>
      <c r="O303" s="255"/>
      <c r="P303" s="255"/>
      <c r="Q303" s="255"/>
      <c r="R303" s="255"/>
      <c r="S303" s="255"/>
      <c r="T303" s="255"/>
      <c r="U303" s="255"/>
      <c r="AL303" s="255" t="s">
        <v>25</v>
      </c>
      <c r="AM303" s="255"/>
      <c r="AN303" s="255"/>
      <c r="AO303" s="255"/>
      <c r="AP303" s="255"/>
      <c r="AQ303" s="255"/>
      <c r="AR303" s="255"/>
      <c r="AS303" s="255"/>
      <c r="AT303" s="255"/>
      <c r="AU303" s="255"/>
      <c r="AV303" s="255"/>
      <c r="AW303" s="255"/>
      <c r="AX303" s="255"/>
      <c r="AY303" s="255"/>
      <c r="AZ303" s="255"/>
      <c r="BA303" s="255"/>
      <c r="BB303" s="255"/>
      <c r="BC303" s="255"/>
    </row>
    <row r="306" spans="3:56" ht="15" x14ac:dyDescent="0.25">
      <c r="C306" s="229"/>
      <c r="D306" s="229"/>
      <c r="E306" s="229"/>
      <c r="F306" s="229"/>
      <c r="G306" s="229"/>
      <c r="H306" s="229"/>
      <c r="I306" s="229"/>
      <c r="J306" s="229"/>
      <c r="K306" s="229"/>
      <c r="L306" s="229"/>
      <c r="M306" s="229"/>
      <c r="N306" s="229"/>
      <c r="O306" s="229"/>
      <c r="P306" s="229"/>
      <c r="Q306" s="229"/>
      <c r="R306" s="229"/>
      <c r="S306" s="229"/>
      <c r="T306" s="229"/>
      <c r="U306" s="229"/>
      <c r="AG306" s="230" t="s">
        <v>26</v>
      </c>
      <c r="AH306" s="230"/>
      <c r="AI306" s="230"/>
      <c r="AL306" s="229"/>
      <c r="AM306" s="229"/>
      <c r="AN306" s="229"/>
      <c r="AO306" s="229"/>
      <c r="AP306" s="229"/>
      <c r="AQ306" s="229"/>
      <c r="AR306" s="229"/>
      <c r="AS306" s="229"/>
      <c r="AT306" s="229"/>
      <c r="AU306" s="229"/>
      <c r="AV306" s="229"/>
      <c r="AW306" s="229"/>
      <c r="AX306" s="229"/>
      <c r="AY306" s="229"/>
      <c r="AZ306" s="229"/>
      <c r="BA306" s="229"/>
      <c r="BB306" s="229"/>
      <c r="BC306" s="229"/>
      <c r="BD306" s="229"/>
    </row>
    <row r="309" spans="3:56" x14ac:dyDescent="0.25">
      <c r="AP309" s="209" t="s">
        <v>77</v>
      </c>
      <c r="AQ309" s="209"/>
      <c r="AR309" s="209"/>
      <c r="AS309" s="209"/>
      <c r="AT309" s="209"/>
      <c r="AU309" s="209"/>
      <c r="AV309" s="209"/>
      <c r="AW309" s="209"/>
      <c r="AX309" s="209"/>
      <c r="AY309" s="209"/>
      <c r="AZ309" s="209"/>
      <c r="BA309" s="209"/>
      <c r="BB309" s="209"/>
      <c r="BC309" s="209"/>
      <c r="BD309" s="209"/>
    </row>
  </sheetData>
  <sheetProtection password="E49B" sheet="1" objects="1" scenarios="1"/>
  <protectedRanges>
    <protectedRange sqref="C306 AL306" name="Potpisi"/>
    <protectedRange sqref="AL253 AL255 AL257 AL263 AL265 AL271 AL273 Y276 Y279 Y282 D287" name="strana 4"/>
    <protectedRange sqref="Y166 D170 AQ172 D176 Y178 Y181 Y187 AL193 AL195 AL197 AL203 AL205 AL211 AL213 Y220 Y223 Y226" name="strana 3"/>
    <protectedRange sqref="I4 AV7 AV9 AF11 AM19 D24 Y36 Y39 Y42 D49 S53 S66 Y73 D144 D176 D170 D217:D218 D16" name="strana 1"/>
    <protectedRange sqref="Y93 Y96 Y99 Y102 Y105 Y108 AR111 AR114 Y117 Y120 AR123 Y126 Y129 AR132 D144 D176 D170 D217:D218" name="strana 2"/>
    <protectedRange sqref="D28" name="Iznos inv.pr.god"/>
  </protectedRanges>
  <mergeCells count="188">
    <mergeCell ref="D135:AQ135"/>
    <mergeCell ref="D137:AQ137"/>
    <mergeCell ref="D139:AQ139"/>
    <mergeCell ref="D141:AQ141"/>
    <mergeCell ref="C73:X74"/>
    <mergeCell ref="Y73:BD74"/>
    <mergeCell ref="AP77:BD77"/>
    <mergeCell ref="C99:X100"/>
    <mergeCell ref="Y99:BD100"/>
    <mergeCell ref="C102:X103"/>
    <mergeCell ref="Y102:BD103"/>
    <mergeCell ref="C105:X106"/>
    <mergeCell ref="Y105:BD106"/>
    <mergeCell ref="C93:X94"/>
    <mergeCell ref="Y93:BD94"/>
    <mergeCell ref="C96:X97"/>
    <mergeCell ref="Y96:BD97"/>
    <mergeCell ref="C120:X121"/>
    <mergeCell ref="I82:AX82"/>
    <mergeCell ref="I84:AX85"/>
    <mergeCell ref="AV87:BD87"/>
    <mergeCell ref="AV89:BD89"/>
    <mergeCell ref="AF91:BD91"/>
    <mergeCell ref="C108:X109"/>
    <mergeCell ref="C51:R71"/>
    <mergeCell ref="S51:BD51"/>
    <mergeCell ref="S64:BD64"/>
    <mergeCell ref="S53:BC63"/>
    <mergeCell ref="S66:BC70"/>
    <mergeCell ref="C39:X40"/>
    <mergeCell ref="Y39:BD40"/>
    <mergeCell ref="C42:X43"/>
    <mergeCell ref="Y42:BD43"/>
    <mergeCell ref="D49:BC49"/>
    <mergeCell ref="C45:AP46"/>
    <mergeCell ref="AQ45:BD46"/>
    <mergeCell ref="D48:BC48"/>
    <mergeCell ref="C30:X31"/>
    <mergeCell ref="Y30:BD31"/>
    <mergeCell ref="C33:X34"/>
    <mergeCell ref="Y33:BD34"/>
    <mergeCell ref="C36:X37"/>
    <mergeCell ref="Y36:BD37"/>
    <mergeCell ref="I4:AX5"/>
    <mergeCell ref="AV7:BD7"/>
    <mergeCell ref="I2:AX2"/>
    <mergeCell ref="AV9:BD9"/>
    <mergeCell ref="AF11:BD11"/>
    <mergeCell ref="O11:Q11"/>
    <mergeCell ref="D19:AL20"/>
    <mergeCell ref="AM19:BD20"/>
    <mergeCell ref="D22:BC22"/>
    <mergeCell ref="D24:BC24"/>
    <mergeCell ref="D26:BC26"/>
    <mergeCell ref="D28:BC28"/>
    <mergeCell ref="D14:BC14"/>
    <mergeCell ref="D16:BC16"/>
    <mergeCell ref="C166:X167"/>
    <mergeCell ref="Y166:BD167"/>
    <mergeCell ref="Y120:BD121"/>
    <mergeCell ref="C111:AQ112"/>
    <mergeCell ref="C114:AQ115"/>
    <mergeCell ref="C126:X127"/>
    <mergeCell ref="Y126:BD127"/>
    <mergeCell ref="C129:X130"/>
    <mergeCell ref="Y129:BD130"/>
    <mergeCell ref="I155:AX155"/>
    <mergeCell ref="I157:AX158"/>
    <mergeCell ref="AR135:BD135"/>
    <mergeCell ref="AR137:BD137"/>
    <mergeCell ref="AR139:BD139"/>
    <mergeCell ref="AR141:BD141"/>
    <mergeCell ref="AP148:BD148"/>
    <mergeCell ref="D143:BC143"/>
    <mergeCell ref="D144:BC144"/>
    <mergeCell ref="AR111:BD112"/>
    <mergeCell ref="AR114:BD115"/>
    <mergeCell ref="C123:AQ124"/>
    <mergeCell ref="AR123:BD124"/>
    <mergeCell ref="C132:AQ133"/>
    <mergeCell ref="AR132:BD133"/>
    <mergeCell ref="Y108:BD109"/>
    <mergeCell ref="C117:X118"/>
    <mergeCell ref="Y117:BD118"/>
    <mergeCell ref="AP309:BD309"/>
    <mergeCell ref="C276:X277"/>
    <mergeCell ref="Y276:BD277"/>
    <mergeCell ref="C279:X280"/>
    <mergeCell ref="Y279:BD280"/>
    <mergeCell ref="I238:AX238"/>
    <mergeCell ref="I240:AX241"/>
    <mergeCell ref="AV243:BD243"/>
    <mergeCell ref="C190:N198"/>
    <mergeCell ref="Z195:AK195"/>
    <mergeCell ref="Z197:AK197"/>
    <mergeCell ref="AL195:AU195"/>
    <mergeCell ref="AL197:AU197"/>
    <mergeCell ref="AV160:BD160"/>
    <mergeCell ref="AV162:BD162"/>
    <mergeCell ref="AF164:BD164"/>
    <mergeCell ref="C282:X283"/>
    <mergeCell ref="Y282:BD283"/>
    <mergeCell ref="D303:U303"/>
    <mergeCell ref="C306:U306"/>
    <mergeCell ref="AL303:BC303"/>
    <mergeCell ref="AL306:BD306"/>
    <mergeCell ref="AG306:AI306"/>
    <mergeCell ref="D287:BB298"/>
    <mergeCell ref="D285:Y285"/>
    <mergeCell ref="Y178:BD179"/>
    <mergeCell ref="C181:X182"/>
    <mergeCell ref="Y181:BD182"/>
    <mergeCell ref="Z193:AK193"/>
    <mergeCell ref="AL193:AU193"/>
    <mergeCell ref="AV245:BD245"/>
    <mergeCell ref="D248:BC248"/>
    <mergeCell ref="C250:N258"/>
    <mergeCell ref="O250:W253"/>
    <mergeCell ref="Y250:BD250"/>
    <mergeCell ref="Y251:BD251"/>
    <mergeCell ref="Z253:AK253"/>
    <mergeCell ref="AL253:AU253"/>
    <mergeCell ref="O255:W257"/>
    <mergeCell ref="Z255:AK255"/>
    <mergeCell ref="AL255:AU255"/>
    <mergeCell ref="Z257:AK257"/>
    <mergeCell ref="O201:W203"/>
    <mergeCell ref="O208:W209"/>
    <mergeCell ref="O210:W211"/>
    <mergeCell ref="D169:BC169"/>
    <mergeCell ref="D170:BC170"/>
    <mergeCell ref="O190:W193"/>
    <mergeCell ref="O195:W197"/>
    <mergeCell ref="Z205:AK205"/>
    <mergeCell ref="C200:N206"/>
    <mergeCell ref="Y190:BD190"/>
    <mergeCell ref="Y191:BD191"/>
    <mergeCell ref="Y200:BD200"/>
    <mergeCell ref="Y201:BD201"/>
    <mergeCell ref="Z203:AK203"/>
    <mergeCell ref="AL203:AU203"/>
    <mergeCell ref="AL205:AU205"/>
    <mergeCell ref="C187:X188"/>
    <mergeCell ref="Y187:BD188"/>
    <mergeCell ref="C184:X185"/>
    <mergeCell ref="C178:X179"/>
    <mergeCell ref="Y184:BD185"/>
    <mergeCell ref="D175:BC175"/>
    <mergeCell ref="D176:BC176"/>
    <mergeCell ref="O204:W205"/>
    <mergeCell ref="C172:AP173"/>
    <mergeCell ref="AQ172:BD173"/>
    <mergeCell ref="AL257:AU257"/>
    <mergeCell ref="Z211:AK211"/>
    <mergeCell ref="AL211:AU211"/>
    <mergeCell ref="Y208:BD208"/>
    <mergeCell ref="Y209:BD209"/>
    <mergeCell ref="Z213:AK213"/>
    <mergeCell ref="AL213:AU213"/>
    <mergeCell ref="D216:BC216"/>
    <mergeCell ref="C208:N213"/>
    <mergeCell ref="D217:BC217"/>
    <mergeCell ref="C220:X221"/>
    <mergeCell ref="Y220:BD221"/>
    <mergeCell ref="C223:X224"/>
    <mergeCell ref="Y223:BD224"/>
    <mergeCell ref="C226:X227"/>
    <mergeCell ref="Y226:BD227"/>
    <mergeCell ref="AP232:BD232"/>
    <mergeCell ref="Y261:BD261"/>
    <mergeCell ref="Z263:AK263"/>
    <mergeCell ref="C301:BD301"/>
    <mergeCell ref="C268:N273"/>
    <mergeCell ref="O268:W269"/>
    <mergeCell ref="Y268:BD268"/>
    <mergeCell ref="Y269:BD269"/>
    <mergeCell ref="O270:W271"/>
    <mergeCell ref="Z271:AK271"/>
    <mergeCell ref="AL271:AU271"/>
    <mergeCell ref="Z273:AK273"/>
    <mergeCell ref="AL273:AU273"/>
    <mergeCell ref="AL263:AU263"/>
    <mergeCell ref="O264:W265"/>
    <mergeCell ref="Z265:AK265"/>
    <mergeCell ref="AL265:AU265"/>
    <mergeCell ref="C260:N266"/>
    <mergeCell ref="Y260:BD260"/>
    <mergeCell ref="O261:W263"/>
  </mergeCells>
  <conditionalFormatting sqref="AV7:BD7 S51">
    <cfRule type="containsBlanks" dxfId="170" priority="351">
      <formula>LEN(TRIM(S7))=0</formula>
    </cfRule>
  </conditionalFormatting>
  <conditionalFormatting sqref="I4:AX5">
    <cfRule type="containsBlanks" dxfId="169" priority="350">
      <formula>LEN(TRIM(I4))=0</formula>
    </cfRule>
  </conditionalFormatting>
  <conditionalFormatting sqref="AV9:BD9">
    <cfRule type="containsBlanks" dxfId="168" priority="349">
      <formula>LEN(TRIM(AV9))=0</formula>
    </cfRule>
  </conditionalFormatting>
  <conditionalFormatting sqref="AF11:BD11">
    <cfRule type="containsBlanks" dxfId="167" priority="347">
      <formula>LEN(TRIM(AF11))=0</formula>
    </cfRule>
  </conditionalFormatting>
  <conditionalFormatting sqref="C30:X31">
    <cfRule type="containsBlanks" dxfId="166" priority="344">
      <formula>LEN(TRIM(C30))=0</formula>
    </cfRule>
  </conditionalFormatting>
  <conditionalFormatting sqref="Y30:BD31">
    <cfRule type="containsBlanks" dxfId="165" priority="343">
      <formula>LEN(TRIM(Y30))=0</formula>
    </cfRule>
  </conditionalFormatting>
  <conditionalFormatting sqref="C33:X34">
    <cfRule type="containsBlanks" dxfId="164" priority="342">
      <formula>LEN(TRIM(C33))=0</formula>
    </cfRule>
  </conditionalFormatting>
  <conditionalFormatting sqref="Y33:BD34">
    <cfRule type="containsBlanks" dxfId="163" priority="341">
      <formula>LEN(TRIM(Y33))=0</formula>
    </cfRule>
  </conditionalFormatting>
  <conditionalFormatting sqref="C36:X37">
    <cfRule type="containsBlanks" dxfId="162" priority="340">
      <formula>LEN(TRIM(C36))=0</formula>
    </cfRule>
  </conditionalFormatting>
  <conditionalFormatting sqref="Y36:BD37">
    <cfRule type="containsBlanks" dxfId="161" priority="339">
      <formula>LEN(TRIM(Y36))=0</formula>
    </cfRule>
  </conditionalFormatting>
  <conditionalFormatting sqref="C51">
    <cfRule type="containsBlanks" dxfId="160" priority="338">
      <formula>LEN(TRIM(C51))=0</formula>
    </cfRule>
  </conditionalFormatting>
  <conditionalFormatting sqref="Y93:BD94">
    <cfRule type="containsBlanks" dxfId="159" priority="335">
      <formula>LEN(TRIM(Y93))=0</formula>
    </cfRule>
  </conditionalFormatting>
  <conditionalFormatting sqref="C93:X94">
    <cfRule type="containsBlanks" dxfId="158" priority="336">
      <formula>LEN(TRIM(C93))=0</formula>
    </cfRule>
  </conditionalFormatting>
  <conditionalFormatting sqref="C96:X97">
    <cfRule type="containsBlanks" dxfId="157" priority="334">
      <formula>LEN(TRIM(C96))=0</formula>
    </cfRule>
  </conditionalFormatting>
  <conditionalFormatting sqref="Y96:BD97">
    <cfRule type="containsBlanks" dxfId="156" priority="333">
      <formula>LEN(TRIM(Y96))=0</formula>
    </cfRule>
  </conditionalFormatting>
  <conditionalFormatting sqref="AF91:BD91">
    <cfRule type="containsBlanks" dxfId="155" priority="288">
      <formula>LEN(TRIM(AF91))=0</formula>
    </cfRule>
  </conditionalFormatting>
  <conditionalFormatting sqref="AV87:BD87">
    <cfRule type="containsBlanks" dxfId="154" priority="292">
      <formula>LEN(TRIM(AV87))=0</formula>
    </cfRule>
  </conditionalFormatting>
  <conditionalFormatting sqref="Y178:BD179">
    <cfRule type="containsBlanks" dxfId="153" priority="282">
      <formula>LEN(TRIM(Y178))=0</formula>
    </cfRule>
  </conditionalFormatting>
  <conditionalFormatting sqref="C178:X179">
    <cfRule type="containsBlanks" dxfId="152" priority="283">
      <formula>LEN(TRIM(C178))=0</formula>
    </cfRule>
  </conditionalFormatting>
  <conditionalFormatting sqref="AQ172">
    <cfRule type="containsBlanks" dxfId="151" priority="314">
      <formula>LEN(TRIM(AQ172))=0</formula>
    </cfRule>
  </conditionalFormatting>
  <conditionalFormatting sqref="O11:Q11">
    <cfRule type="containsBlanks" dxfId="150" priority="263">
      <formula>LEN(TRIM(O11))=0</formula>
    </cfRule>
  </conditionalFormatting>
  <conditionalFormatting sqref="AV89:BD89">
    <cfRule type="containsBlanks" dxfId="149" priority="290">
      <formula>LEN(TRIM(AV89))=0</formula>
    </cfRule>
  </conditionalFormatting>
  <conditionalFormatting sqref="C181:X182">
    <cfRule type="containsBlanks" dxfId="148" priority="281">
      <formula>LEN(TRIM(C181))=0</formula>
    </cfRule>
  </conditionalFormatting>
  <conditionalFormatting sqref="I84:AX85">
    <cfRule type="containsBlanks" dxfId="147" priority="291">
      <formula>LEN(TRIM(I84))=0</formula>
    </cfRule>
  </conditionalFormatting>
  <conditionalFormatting sqref="Z195">
    <cfRule type="containsBlanks" dxfId="146" priority="262">
      <formula>LEN(TRIM(Z195))=0</formula>
    </cfRule>
  </conditionalFormatting>
  <conditionalFormatting sqref="AF164:BD164">
    <cfRule type="containsBlanks" dxfId="145" priority="234">
      <formula>LEN(TRIM(AF164))=0</formula>
    </cfRule>
  </conditionalFormatting>
  <conditionalFormatting sqref="Z197">
    <cfRule type="containsBlanks" dxfId="144" priority="261">
      <formula>LEN(TRIM(Z197))=0</formula>
    </cfRule>
  </conditionalFormatting>
  <conditionalFormatting sqref="AL193:AU193">
    <cfRule type="containsBlanks" dxfId="143" priority="254">
      <formula>LEN(TRIM(AL193))=0</formula>
    </cfRule>
  </conditionalFormatting>
  <conditionalFormatting sqref="AV160:BD160">
    <cfRule type="containsBlanks" dxfId="142" priority="237">
      <formula>LEN(TRIM(AV160))=0</formula>
    </cfRule>
  </conditionalFormatting>
  <conditionalFormatting sqref="I157:AX158">
    <cfRule type="containsBlanks" dxfId="141" priority="236">
      <formula>LEN(TRIM(I157))=0</formula>
    </cfRule>
  </conditionalFormatting>
  <conditionalFormatting sqref="AV162:BD162">
    <cfRule type="containsBlanks" dxfId="140" priority="235">
      <formula>LEN(TRIM(AV162))=0</formula>
    </cfRule>
  </conditionalFormatting>
  <conditionalFormatting sqref="AL306:BD306">
    <cfRule type="containsBlanks" dxfId="139" priority="215">
      <formula>LEN(TRIM(AL306))=0</formula>
    </cfRule>
  </conditionalFormatting>
  <conditionalFormatting sqref="C187:X188">
    <cfRule type="containsBlanks" dxfId="138" priority="228">
      <formula>LEN(TRIM(C187))=0</formula>
    </cfRule>
  </conditionalFormatting>
  <conditionalFormatting sqref="C276:X277">
    <cfRule type="containsBlanks" dxfId="137" priority="224">
      <formula>LEN(TRIM(C276))=0</formula>
    </cfRule>
  </conditionalFormatting>
  <conditionalFormatting sqref="Y276:BD277">
    <cfRule type="containsBlanks" dxfId="136" priority="223">
      <formula>LEN(TRIM(Y276))=0</formula>
    </cfRule>
  </conditionalFormatting>
  <conditionalFormatting sqref="C279:X280">
    <cfRule type="containsBlanks" dxfId="135" priority="222">
      <formula>LEN(TRIM(C279))=0</formula>
    </cfRule>
  </conditionalFormatting>
  <conditionalFormatting sqref="Y279:BD280">
    <cfRule type="containsBlanks" dxfId="134" priority="221">
      <formula>LEN(TRIM(Y279))=0</formula>
    </cfRule>
  </conditionalFormatting>
  <conditionalFormatting sqref="C306:U306">
    <cfRule type="containsBlanks" dxfId="133" priority="216">
      <formula>LEN(TRIM(C306))=0</formula>
    </cfRule>
  </conditionalFormatting>
  <conditionalFormatting sqref="C282:X283">
    <cfRule type="containsBlanks" dxfId="132" priority="206">
      <formula>LEN(TRIM(C282))=0</formula>
    </cfRule>
  </conditionalFormatting>
  <conditionalFormatting sqref="Y282:BD283">
    <cfRule type="containsBlanks" dxfId="131" priority="209">
      <formula>LEN(TRIM(Y282))=0</formula>
    </cfRule>
  </conditionalFormatting>
  <conditionalFormatting sqref="Y166:BD167">
    <cfRule type="containsBlanks" dxfId="130" priority="185">
      <formula>LEN(TRIM(Y166))=0</formula>
    </cfRule>
  </conditionalFormatting>
  <conditionalFormatting sqref="Y181:BD182">
    <cfRule type="containsBlanks" dxfId="129" priority="176">
      <formula>LEN(TRIM(Y181))=0</formula>
    </cfRule>
  </conditionalFormatting>
  <conditionalFormatting sqref="Y184:BD185">
    <cfRule type="containsBlanks" dxfId="128" priority="172">
      <formula>LEN(TRIM(Y184))=0</formula>
    </cfRule>
  </conditionalFormatting>
  <conditionalFormatting sqref="Y187:BD188">
    <cfRule type="containsBlanks" dxfId="127" priority="171">
      <formula>LEN(TRIM(Y187))=0</formula>
    </cfRule>
  </conditionalFormatting>
  <conditionalFormatting sqref="D287:BB298">
    <cfRule type="containsBlanks" dxfId="126" priority="352">
      <formula>LEN(TRIM(D287))=0</formula>
    </cfRule>
  </conditionalFormatting>
  <conditionalFormatting sqref="AL195:AU195 AL197:AU197">
    <cfRule type="containsBlanks" dxfId="125" priority="175">
      <formula>LEN(TRIM(AL195))=0</formula>
    </cfRule>
  </conditionalFormatting>
  <conditionalFormatting sqref="AM19:BD20">
    <cfRule type="containsBlanks" dxfId="124" priority="169">
      <formula>LEN(TRIM(AM19))=0</formula>
    </cfRule>
  </conditionalFormatting>
  <conditionalFormatting sqref="D28:BC28">
    <cfRule type="notContainsBlanks" dxfId="123" priority="165">
      <formula>LEN(TRIM(D28))&gt;0</formula>
    </cfRule>
  </conditionalFormatting>
  <conditionalFormatting sqref="C166:X167">
    <cfRule type="containsBlanks" dxfId="122" priority="141">
      <formula>LEN(TRIM(C166))=0</formula>
    </cfRule>
  </conditionalFormatting>
  <conditionalFormatting sqref="AV243:BD243">
    <cfRule type="containsBlanks" dxfId="121" priority="138">
      <formula>LEN(TRIM(AV243))=0</formula>
    </cfRule>
  </conditionalFormatting>
  <conditionalFormatting sqref="C172">
    <cfRule type="containsBlanks" dxfId="120" priority="139">
      <formula>LEN(TRIM(C172))=0</formula>
    </cfRule>
  </conditionalFormatting>
  <conditionalFormatting sqref="C39:X40">
    <cfRule type="containsBlanks" dxfId="119" priority="135">
      <formula>LEN(TRIM(C39))=0</formula>
    </cfRule>
  </conditionalFormatting>
  <conditionalFormatting sqref="Y73:BD74">
    <cfRule type="containsBlanks" dxfId="118" priority="118">
      <formula>LEN(TRIM(Y73))=0</formula>
    </cfRule>
  </conditionalFormatting>
  <conditionalFormatting sqref="C42:X43">
    <cfRule type="containsBlanks" dxfId="117" priority="133">
      <formula>LEN(TRIM(C42))=0</formula>
    </cfRule>
  </conditionalFormatting>
  <conditionalFormatting sqref="I240:AX241">
    <cfRule type="containsBlanks" dxfId="116" priority="137">
      <formula>LEN(TRIM(I240))=0</formula>
    </cfRule>
  </conditionalFormatting>
  <conditionalFormatting sqref="C45">
    <cfRule type="containsBlanks" dxfId="115" priority="128">
      <formula>LEN(TRIM(C45))=0</formula>
    </cfRule>
  </conditionalFormatting>
  <conditionalFormatting sqref="AV245:BD245">
    <cfRule type="containsBlanks" dxfId="114" priority="136">
      <formula>LEN(TRIM(AV245))=0</formula>
    </cfRule>
  </conditionalFormatting>
  <conditionalFormatting sqref="Y39:BD40">
    <cfRule type="notContainsBlanks" dxfId="113" priority="355">
      <formula>LEN(TRIM(Y39))&gt;0</formula>
    </cfRule>
  </conditionalFormatting>
  <conditionalFormatting sqref="AQ45">
    <cfRule type="containsBlanks" dxfId="112" priority="127">
      <formula>LEN(TRIM(AQ45))=0</formula>
    </cfRule>
  </conditionalFormatting>
  <conditionalFormatting sqref="D24:BC24">
    <cfRule type="notContainsBlanks" dxfId="111" priority="131">
      <formula>LEN(TRIM(D24))&gt;0</formula>
    </cfRule>
  </conditionalFormatting>
  <conditionalFormatting sqref="Y42:BD43">
    <cfRule type="notContainsBlanks" dxfId="110" priority="129">
      <formula>LEN(TRIM(Y42))&gt;0</formula>
    </cfRule>
  </conditionalFormatting>
  <conditionalFormatting sqref="Y102:BD103">
    <cfRule type="containsBlanks" dxfId="109" priority="112">
      <formula>LEN(TRIM(Y102))=0</formula>
    </cfRule>
  </conditionalFormatting>
  <conditionalFormatting sqref="C73:X74">
    <cfRule type="containsBlanks" dxfId="108" priority="119">
      <formula>LEN(TRIM(C73))=0</formula>
    </cfRule>
  </conditionalFormatting>
  <conditionalFormatting sqref="D49:BC49">
    <cfRule type="notContainsBlanks" dxfId="107" priority="356">
      <formula>LEN(TRIM(D49))&gt;0</formula>
    </cfRule>
  </conditionalFormatting>
  <conditionalFormatting sqref="S53:BC63">
    <cfRule type="notContainsBlanks" dxfId="106" priority="117">
      <formula>LEN(TRIM(S53))&gt;0</formula>
    </cfRule>
  </conditionalFormatting>
  <conditionalFormatting sqref="S66:BC70">
    <cfRule type="notContainsBlanks" dxfId="105" priority="116">
      <formula>LEN(TRIM(S66))&gt;0</formula>
    </cfRule>
  </conditionalFormatting>
  <conditionalFormatting sqref="C99:X100">
    <cfRule type="containsBlanks" dxfId="104" priority="115">
      <formula>LEN(TRIM(C99))=0</formula>
    </cfRule>
  </conditionalFormatting>
  <conditionalFormatting sqref="Y99:BD100">
    <cfRule type="containsBlanks" dxfId="103" priority="114">
      <formula>LEN(TRIM(Y99))=0</formula>
    </cfRule>
  </conditionalFormatting>
  <conditionalFormatting sqref="Y105:BD106">
    <cfRule type="containsBlanks" dxfId="102" priority="110">
      <formula>LEN(TRIM(Y105))=0</formula>
    </cfRule>
  </conditionalFormatting>
  <conditionalFormatting sqref="C120:X121">
    <cfRule type="containsBlanks" dxfId="101" priority="84">
      <formula>LEN(TRIM(C120))=0</formula>
    </cfRule>
  </conditionalFormatting>
  <conditionalFormatting sqref="C114">
    <cfRule type="containsBlanks" dxfId="100" priority="94">
      <formula>LEN(TRIM(C114))=0</formula>
    </cfRule>
  </conditionalFormatting>
  <conditionalFormatting sqref="Y108:BD109">
    <cfRule type="containsBlanks" dxfId="99" priority="108">
      <formula>LEN(TRIM(Y108))=0</formula>
    </cfRule>
  </conditionalFormatting>
  <conditionalFormatting sqref="Y117:BD118">
    <cfRule type="containsBlanks" dxfId="98" priority="99">
      <formula>LEN(TRIM(Y117))=0</formula>
    </cfRule>
  </conditionalFormatting>
  <conditionalFormatting sqref="C111">
    <cfRule type="containsBlanks" dxfId="97" priority="107">
      <formula>LEN(TRIM(C111))=0</formula>
    </cfRule>
  </conditionalFormatting>
  <conditionalFormatting sqref="AR111">
    <cfRule type="containsBlanks" dxfId="96" priority="106">
      <formula>LEN(TRIM(AR111))=0</formula>
    </cfRule>
  </conditionalFormatting>
  <conditionalFormatting sqref="C102:X103">
    <cfRule type="containsBlanks" dxfId="95" priority="105">
      <formula>LEN(TRIM(C102))=0</formula>
    </cfRule>
  </conditionalFormatting>
  <conditionalFormatting sqref="C105:X106">
    <cfRule type="containsBlanks" dxfId="94" priority="104">
      <formula>LEN(TRIM(C105))=0</formula>
    </cfRule>
  </conditionalFormatting>
  <conditionalFormatting sqref="C108:X109">
    <cfRule type="containsBlanks" dxfId="93" priority="103">
      <formula>LEN(TRIM(C108))=0</formula>
    </cfRule>
  </conditionalFormatting>
  <conditionalFormatting sqref="C132">
    <cfRule type="containsBlanks" dxfId="92" priority="69">
      <formula>LEN(TRIM(C132))=0</formula>
    </cfRule>
  </conditionalFormatting>
  <conditionalFormatting sqref="Y126:BD127">
    <cfRule type="containsBlanks" dxfId="91" priority="90">
      <formula>LEN(TRIM(Y126))=0</formula>
    </cfRule>
  </conditionalFormatting>
  <conditionalFormatting sqref="Y120:BD121">
    <cfRule type="containsBlanks" dxfId="90" priority="97">
      <formula>LEN(TRIM(Y120))=0</formula>
    </cfRule>
  </conditionalFormatting>
  <conditionalFormatting sqref="C126:X127">
    <cfRule type="containsBlanks" dxfId="89" priority="83">
      <formula>LEN(TRIM(C126))=0</formula>
    </cfRule>
  </conditionalFormatting>
  <conditionalFormatting sqref="Y129:BD130">
    <cfRule type="containsBlanks" dxfId="88" priority="88">
      <formula>LEN(TRIM(Y129))=0</formula>
    </cfRule>
  </conditionalFormatting>
  <conditionalFormatting sqref="AR114">
    <cfRule type="containsBlanks" dxfId="87" priority="74">
      <formula>LEN(TRIM(AR114))=0</formula>
    </cfRule>
  </conditionalFormatting>
  <conditionalFormatting sqref="C117:X118">
    <cfRule type="containsBlanks" dxfId="86" priority="85">
      <formula>LEN(TRIM(C117))=0</formula>
    </cfRule>
  </conditionalFormatting>
  <conditionalFormatting sqref="C129:X130">
    <cfRule type="containsBlanks" dxfId="85" priority="81">
      <formula>LEN(TRIM(C129))=0</formula>
    </cfRule>
  </conditionalFormatting>
  <conditionalFormatting sqref="AR132">
    <cfRule type="containsBlanks" dxfId="84" priority="68">
      <formula>LEN(TRIM(AR132))=0</formula>
    </cfRule>
  </conditionalFormatting>
  <conditionalFormatting sqref="C123">
    <cfRule type="containsBlanks" dxfId="83" priority="73">
      <formula>LEN(TRIM(C123))=0</formula>
    </cfRule>
  </conditionalFormatting>
  <conditionalFormatting sqref="AR123">
    <cfRule type="containsBlanks" dxfId="82" priority="72">
      <formula>LEN(TRIM(AR123))=0</formula>
    </cfRule>
  </conditionalFormatting>
  <conditionalFormatting sqref="D144:BC144">
    <cfRule type="notContainsBlanks" dxfId="81" priority="67">
      <formula>LEN(TRIM(D144))&gt;0</formula>
    </cfRule>
  </conditionalFormatting>
  <conditionalFormatting sqref="AR135:BD135">
    <cfRule type="notContainsBlanks" dxfId="80" priority="65">
      <formula>LEN(TRIM(AR135))&gt;0</formula>
    </cfRule>
  </conditionalFormatting>
  <conditionalFormatting sqref="AR137:BD137">
    <cfRule type="notContainsBlanks" dxfId="79" priority="64">
      <formula>LEN(TRIM(AR137))&gt;0</formula>
    </cfRule>
  </conditionalFormatting>
  <conditionalFormatting sqref="AR139:BD139">
    <cfRule type="notContainsBlanks" dxfId="78" priority="63">
      <formula>LEN(TRIM(AR139))&gt;0</formula>
    </cfRule>
  </conditionalFormatting>
  <conditionalFormatting sqref="AR141:BD141">
    <cfRule type="notContainsBlanks" dxfId="77" priority="62">
      <formula>LEN(TRIM(AR141))&gt;0</formula>
    </cfRule>
  </conditionalFormatting>
  <conditionalFormatting sqref="D176:BC176">
    <cfRule type="notContainsBlanks" dxfId="76" priority="61">
      <formula>LEN(TRIM(D176))&gt;0</formula>
    </cfRule>
  </conditionalFormatting>
  <conditionalFormatting sqref="D170:BC170">
    <cfRule type="notContainsBlanks" dxfId="75" priority="59">
      <formula>LEN(TRIM(D170))&gt;0</formula>
    </cfRule>
  </conditionalFormatting>
  <conditionalFormatting sqref="C184:X185">
    <cfRule type="containsBlanks" dxfId="74" priority="57">
      <formula>LEN(TRIM(C184))=0</formula>
    </cfRule>
  </conditionalFormatting>
  <conditionalFormatting sqref="Z193:AK193 Z197:AK197 Z195:AK195">
    <cfRule type="notContainsBlanks" dxfId="73" priority="56">
      <formula>LEN(TRIM(Z193))&gt;0</formula>
    </cfRule>
  </conditionalFormatting>
  <conditionalFormatting sqref="C200:N206">
    <cfRule type="notContainsBlanks" dxfId="72" priority="46">
      <formula>LEN(TRIM(C200))&gt;0</formula>
    </cfRule>
  </conditionalFormatting>
  <conditionalFormatting sqref="AL203:AU203">
    <cfRule type="containsBlanks" dxfId="71" priority="45">
      <formula>LEN(TRIM(AL203))=0</formula>
    </cfRule>
  </conditionalFormatting>
  <conditionalFormatting sqref="Z203:AK203">
    <cfRule type="notContainsBlanks" dxfId="70" priority="44">
      <formula>LEN(TRIM(Z203))&gt;0</formula>
    </cfRule>
  </conditionalFormatting>
  <conditionalFormatting sqref="AL205:AU205">
    <cfRule type="containsBlanks" dxfId="69" priority="43">
      <formula>LEN(TRIM(AL205))=0</formula>
    </cfRule>
  </conditionalFormatting>
  <conditionalFormatting sqref="Z205:AK205">
    <cfRule type="notContainsBlanks" dxfId="68" priority="42">
      <formula>LEN(TRIM(Z205))&gt;0</formula>
    </cfRule>
  </conditionalFormatting>
  <conditionalFormatting sqref="C190:N198">
    <cfRule type="notContainsBlanks" dxfId="67" priority="47">
      <formula>LEN(TRIM(C190))&gt;0</formula>
    </cfRule>
  </conditionalFormatting>
  <conditionalFormatting sqref="C208:N213">
    <cfRule type="notContainsBlanks" dxfId="66" priority="37">
      <formula>LEN(TRIM(C208))&gt;0</formula>
    </cfRule>
  </conditionalFormatting>
  <conditionalFormatting sqref="Z211:AK211">
    <cfRule type="notContainsBlanks" dxfId="65" priority="35">
      <formula>LEN(TRIM(Z211))&gt;0</formula>
    </cfRule>
  </conditionalFormatting>
  <conditionalFormatting sqref="Z213:AK213">
    <cfRule type="notContainsBlanks" dxfId="64" priority="30">
      <formula>LEN(TRIM(Z213))&gt;0</formula>
    </cfRule>
  </conditionalFormatting>
  <conditionalFormatting sqref="AL211:AU211">
    <cfRule type="containsBlanks" dxfId="63" priority="36">
      <formula>LEN(TRIM(AL211))=0</formula>
    </cfRule>
  </conditionalFormatting>
  <conditionalFormatting sqref="AL213:AU213">
    <cfRule type="containsBlanks" dxfId="62" priority="34">
      <formula>LEN(TRIM(AL213))=0</formula>
    </cfRule>
  </conditionalFormatting>
  <conditionalFormatting sqref="D217:BC217">
    <cfRule type="notContainsBlanks" dxfId="61" priority="29">
      <formula>LEN(TRIM(D217))&gt;0</formula>
    </cfRule>
  </conditionalFormatting>
  <conditionalFormatting sqref="Y220:BD221">
    <cfRule type="containsBlanks" dxfId="60" priority="26">
      <formula>LEN(TRIM(Y220))=0</formula>
    </cfRule>
  </conditionalFormatting>
  <conditionalFormatting sqref="C220:X221">
    <cfRule type="containsBlanks" dxfId="59" priority="27">
      <formula>LEN(TRIM(C220))=0</formula>
    </cfRule>
  </conditionalFormatting>
  <conditionalFormatting sqref="Y223:BD224">
    <cfRule type="containsBlanks" dxfId="58" priority="24">
      <formula>LEN(TRIM(Y223))=0</formula>
    </cfRule>
  </conditionalFormatting>
  <conditionalFormatting sqref="AL253:AU253">
    <cfRule type="containsBlanks" dxfId="57" priority="17">
      <formula>LEN(TRIM(AL253))=0</formula>
    </cfRule>
  </conditionalFormatting>
  <conditionalFormatting sqref="Y226:BD227">
    <cfRule type="containsBlanks" dxfId="56" priority="22">
      <formula>LEN(TRIM(Y226))=0</formula>
    </cfRule>
  </conditionalFormatting>
  <conditionalFormatting sqref="AL255:AU255 AL257:AU257">
    <cfRule type="containsBlanks" dxfId="55" priority="16">
      <formula>LEN(TRIM(AL255))=0</formula>
    </cfRule>
  </conditionalFormatting>
  <conditionalFormatting sqref="C223:X224">
    <cfRule type="containsBlanks" dxfId="54" priority="21">
      <formula>LEN(TRIM(C223))=0</formula>
    </cfRule>
  </conditionalFormatting>
  <conditionalFormatting sqref="C226:X227">
    <cfRule type="containsBlanks" dxfId="53" priority="20">
      <formula>LEN(TRIM(C226))=0</formula>
    </cfRule>
  </conditionalFormatting>
  <conditionalFormatting sqref="Z255">
    <cfRule type="containsBlanks" dxfId="52" priority="19">
      <formula>LEN(TRIM(Z255))=0</formula>
    </cfRule>
  </conditionalFormatting>
  <conditionalFormatting sqref="Z257">
    <cfRule type="containsBlanks" dxfId="51" priority="18">
      <formula>LEN(TRIM(Z257))=0</formula>
    </cfRule>
  </conditionalFormatting>
  <conditionalFormatting sqref="AL271:AU271">
    <cfRule type="containsBlanks" dxfId="50" priority="7">
      <formula>LEN(TRIM(AL271))=0</formula>
    </cfRule>
  </conditionalFormatting>
  <conditionalFormatting sqref="Z253:AK253 Z257:AK257 Z255:AK255">
    <cfRule type="notContainsBlanks" dxfId="49" priority="15">
      <formula>LEN(TRIM(Z253))&gt;0</formula>
    </cfRule>
  </conditionalFormatting>
  <conditionalFormatting sqref="C250:N258">
    <cfRule type="notContainsBlanks" dxfId="48" priority="14">
      <formula>LEN(TRIM(C250))&gt;0</formula>
    </cfRule>
  </conditionalFormatting>
  <conditionalFormatting sqref="C260:N266">
    <cfRule type="notContainsBlanks" dxfId="47" priority="13">
      <formula>LEN(TRIM(C260))&gt;0</formula>
    </cfRule>
  </conditionalFormatting>
  <conditionalFormatting sqref="AL263:AU263">
    <cfRule type="containsBlanks" dxfId="46" priority="12">
      <formula>LEN(TRIM(AL263))=0</formula>
    </cfRule>
  </conditionalFormatting>
  <conditionalFormatting sqref="Z263:AK263">
    <cfRule type="notContainsBlanks" dxfId="45" priority="11">
      <formula>LEN(TRIM(Z263))&gt;0</formula>
    </cfRule>
  </conditionalFormatting>
  <conditionalFormatting sqref="AL265:AU265">
    <cfRule type="containsBlanks" dxfId="44" priority="10">
      <formula>LEN(TRIM(AL265))=0</formula>
    </cfRule>
  </conditionalFormatting>
  <conditionalFormatting sqref="Z265:AK265">
    <cfRule type="notContainsBlanks" dxfId="43" priority="9">
      <formula>LEN(TRIM(Z265))&gt;0</formula>
    </cfRule>
  </conditionalFormatting>
  <conditionalFormatting sqref="C268:N273">
    <cfRule type="notContainsBlanks" dxfId="42" priority="8">
      <formula>LEN(TRIM(C268))&gt;0</formula>
    </cfRule>
  </conditionalFormatting>
  <conditionalFormatting sqref="Z271:AK271">
    <cfRule type="notContainsBlanks" dxfId="41" priority="6">
      <formula>LEN(TRIM(Z271))&gt;0</formula>
    </cfRule>
  </conditionalFormatting>
  <conditionalFormatting sqref="Z273:AK273">
    <cfRule type="notContainsBlanks" dxfId="40" priority="4">
      <formula>LEN(TRIM(Z273))&gt;0</formula>
    </cfRule>
  </conditionalFormatting>
  <conditionalFormatting sqref="AL273:AU273">
    <cfRule type="containsBlanks" dxfId="39" priority="5">
      <formula>LEN(TRIM(AL273))=0</formula>
    </cfRule>
  </conditionalFormatting>
  <conditionalFormatting sqref="D16:BC16">
    <cfRule type="notContainsBlanks" dxfId="38" priority="2">
      <formula>LEN(TRIM(D16))&gt;0</formula>
    </cfRule>
  </conditionalFormatting>
  <dataValidations count="54">
    <dataValidation type="date" operator="greaterThan" allowBlank="1" showInputMessage="1" showErrorMessage="1" errorTitle="NEPARVILAN UNOS" error="Nije dobar format unijetog podatka. Pogledajte Upustvo" promptTitle="UPUSTVO ZA UNOS" prompt="Unesite datum izrade aplikacije u formatu 01.01.2020 ili 01-01-20120_x000a__x000a_Prvi mogući datum koji se može prihvatiti je 01.02.2020 (raniji upis datuma nije moguć)._x000a_" sqref="AV7:BD7">
      <formula1>43862</formula1>
    </dataValidation>
    <dataValidation operator="greaterThan" allowBlank="1" showInputMessage="1" showErrorMessage="1" errorTitle="NEPARVILAN UNOS" error="Format datuma morate unijeti kao 01.12.2018" sqref="AV89:BD89 AV87:BD87 AV162:BD162 AV160:BD160 AV245:BD245 AV243:BD243"/>
    <dataValidation type="whole" allowBlank="1" showInputMessage="1" showErrorMessage="1" sqref="AL254:AU254 AL196:AU196 AL194:AU194 AL256:AU256">
      <formula1>0</formula1>
      <formula2>10000</formula2>
    </dataValidation>
    <dataValidation type="list" allowBlank="1" showInputMessage="1" showErrorMessage="1" errorTitle="NEPRAVILAN UNOS" error="Nije dobar format unijetog podatka. Pogledajte Upustvo" promptTitle="UPUTSTVO ZA POPUNJAVANJE" prompt="Izaberite iz padajuceg meni-a ponudjene opcije. U opcijama se nalaze ponuđene informacije da li je Aplikant (mjesna zajednica) prethodne godine učestvovao sa istim Projektom" sqref="AM19:BD20">
      <formula1>"DA - učestvovao je - sredstva odobrena,NE - nije učestvovao,DA - učestvovao je - sredstva NISU odobrena"</formula1>
    </dataValidation>
    <dataValidation allowBlank="1" showInputMessage="1" showErrorMessage="1" errorTitle="NEPARVILAN UNOS" error="Nije dobar format unijetog podatka. Pogledajte Upustvo" promptTitle="UPUTSTVO ZA POPUNJAVANJE" prompt="Upišite naziv Mjesne zajednice (MZ) koja učestvuje u projektu koja pripada konkretnoj Opštini koja vrši apliciranje za projekat." sqref="AF11:BD11"/>
    <dataValidation type="decimal" allowBlank="1" showInputMessage="1" showErrorMessage="1" errorTitle="NEPRAVILAN UNOS" error="Nije dobar format unijetog podatka. Pogledajte Upustvo" promptTitle="UPUTSTVO ZA POPUNJAVANJE" prompt="Unesite iznos sredstava za finasiranje ukoliko je aplikan prethodne godine učestvovao sa zahtjevom za projekat. Polje se može popuniti samo sa iznosom (bez slova)" sqref="D28:BC28">
      <formula1>0</formula1>
      <formula2>1000000</formula2>
    </dataValidation>
    <dataValidation allowBlank="1" showInputMessage="1" showErrorMessage="1" errorTitle="NEPRAVILAN UNOS" error="Nije dobar format unijetog podatka. Pogledajte Upustvo" promptTitle="UPUTSTVO ZA POPUNJAVANJE" prompt="Upišite naziv konkretnog sela u mjesnoj zajednici (MZ) koja učestvuje u projektu koja pripada konkretnoj Opštini koja vrši apliciranje za projekat." sqref="Y36:BD37"/>
    <dataValidation type="whole" operator="greaterThan" allowBlank="1" showInputMessage="1" showErrorMessage="1" errorTitle="NEPRAVILAN UNOS" error="Nije dobar format unijetog podatka. Pogledajte Upustvo" promptTitle="UPUTSTVO ZA POPUNJAVANJE" prompt="U polju je potrebno unijeti poslednji dostupan broj domaćinstava u konkretnoj mjesnoj zajednici. Cifra koja se unosi mora biti veća od nule i cijeli broj." sqref="Y42:BD43">
      <formula1>0</formula1>
    </dataValidation>
    <dataValidation type="whole" operator="greaterThan" allowBlank="1" showInputMessage="1" showErrorMessage="1" errorTitle="NEPRAVILAN UNOS" error="Nije dobar format unijetog podatka. Pogledajte Upustvo" promptTitle="UPUTSTVO ZA POPUNJAVANJE" prompt="U polju je potrebno unijeti poslednji dostupan broj stanovnika u konkretnoj mjesnoj zajednici. Cifra koja se unosi mora biti veća od nule i cijeli broj." sqref="Y39:BD40">
      <formula1>0</formula1>
    </dataValidation>
    <dataValidation allowBlank="1" showInputMessage="1" showErrorMessage="1" errorTitle="NEPRAVILAN UNOS" error="Nije dobar format unijetog podatka. Pogledajte Upustvo" promptTitle="UPUTSTVO ZA POPUNJAVANJE" prompt="Unesite opisno izvor informacija koji se odnosi na broj stanovnika i domaćinstava mjesne zajednice obuhvaćene projektom čiji su podaci korišćeni na strani br. 1" sqref="D49:BC49"/>
    <dataValidation allowBlank="1" showInputMessage="1" showErrorMessage="1" errorTitle="NEPRAVILAN UNOS" error="Nije dobar format unijetog podatka. Pogledajte Upustvo" promptTitle="UPUTSTVO ZA POPUNJAVANJE" prompt="Upisati, po potrebi, neophodne dodatne informacije i podatke (na drugom mjestu nepomenute) koji mogu biti od koristi za ocjenu investicionog eleborata." sqref="S66:BC70"/>
    <dataValidation allowBlank="1" showInputMessage="1" showErrorMessage="1" errorTitle="NEPRAVILAN UNOS" error="Nije dobar format unijetog podatka. Pogledajte Upustvo" promptTitle="UPUTSTVO ZA POPUNJAVANJE" prompt="Opisati projekat sa akcentom na sljedeće cjeline:_x000a_1. Cilj projekta_x000a_2. Dužina puta za asfaltiranje (ukoliko je projekat za putnu infrastrukturu)_x000a_3. Period izgradnje_x000a_4. Početak valorizacije_x000a_5. Trenutni uslovi_x000a_6. Ostalo važno za pomenuti" sqref="S53:BC63"/>
    <dataValidation type="whole" allowBlank="1" showInputMessage="1" showErrorMessage="1" errorTitle="NEPRAVILAN UNOS" error="Nije dobar format unijetog podatka. Pogledajte Upustvo" promptTitle="UPUTSTVO ZA POPUNJAVANJE" prompt="U polju je potrebno unijeti poslednji dostupan broj mjesnih zajednica koje su povezane projektom na način da mogu imati koristi od implementacije projekta. Podatak koji se unosi može biti nula ili veći od nule" sqref="Y73:BD74">
      <formula1>0</formula1>
      <formula2>50</formula2>
    </dataValidation>
    <dataValidation type="whole" operator="greaterThan" allowBlank="1" showInputMessage="1" showErrorMessage="1" errorTitle="NEPRAVILAN UNOS" error="Nije dobar format unijetog podatka. Pogledajte Upustvo" promptTitle="UPUTSTVO ZA POPUNJAVANJE" prompt="U polju je potrebno unijeti poslednji dostupan UKUPAN broj stanovnika u konkretnoj mjesnoj zajednici a koji je obuhvaćen projektom za koji se aplicira. Cifra koja se unosi mora biti veća od nule i cijeli broj." sqref="Y93:BD94">
      <formula1>0</formula1>
    </dataValidation>
    <dataValidation type="whole" operator="greaterThan" allowBlank="1" showInputMessage="1" showErrorMessage="1" errorTitle="NEPRAVILAN UNOS" error="Nije dobar format unijetog podatka. Pogledajte Upustvo" promptTitle="UPUTSTVO ZA POPUNJAVANJE" prompt="U polju je potrebno unijeti poslednji dostupan UKUPAN broj domaćinstava u konkretnoj mjesnoj zajednici a koji je obuhvaćen projektom za koji se aplicira. Cifra koja se unosi mora biti veća od nule i cijeli broj." sqref="Y96:BD97">
      <formula1>0</formula1>
    </dataValidation>
    <dataValidation type="whole" operator="greaterThan" allowBlank="1" showInputMessage="1" showErrorMessage="1" errorTitle="NEPRAVILAN UNOS" error="Nije dobar format unijetog podatka. Pogledajte Upustvo" promptTitle="UPUTSTVO ZA POPUNJAVANJE" prompt="U polju je potrebno unijeti UKUPAN broj stanovnika koji su DIREKTNI korisnici projekta u konkretnoj mjesnoj zajednici koji je obuhvaćen projektom za koji se aplicira. Cifra koja se unosi mora biti veća od nule i cijeli broj." sqref="Y99:BD100">
      <formula1>0</formula1>
    </dataValidation>
    <dataValidation type="whole" operator="greaterThan" allowBlank="1" showInputMessage="1" showErrorMessage="1" errorTitle="NEPRAVILAN UNOS" error="Nije dobar format unijetog podatka. Pogledajte Upustvo" promptTitle="UPUTSTVO ZA POPUNJAVANJE" prompt="U polju je potrebno unijeti UKUPAN broj domaćinstava koji su DIREKTNI korisnici projekta u konkretnoj mjesnoj zajednici koji je obuhvaćen projektom za koji se aplicira. Cifra koja se unosi mora biti veća od nule i cijeli broj." sqref="Y102:BD103">
      <formula1>0</formula1>
    </dataValidation>
    <dataValidation allowBlank="1" showInputMessage="1" showErrorMessage="1" errorTitle="NEPRAVILAN UNOS" error="Nije dobar format unijetog podatka. Pogledajte Upustvo" promptTitle="UPUTSTVO ZA POPUNJAVANJE" prompt="Unesite opisno izvor informacija koji se odnosi na broj stanovnika i domaćinstava mjesne zajednice obuhvaćene projektom čiji su podaci korišćeni na strani br. 2" sqref="D144:BC144 D176:BC176 D170:BC170 D217:BC218"/>
    <dataValidation type="whole" operator="greaterThan" allowBlank="1" showInputMessage="1" showErrorMessage="1" errorTitle="NEPRAVILAN UNOS" error="Nije dobar format unijetog podatka. Pogledajte Upustvo" promptTitle="UPUTSTVO ZA POPUNJAVANJE" prompt="U polju je potrebno unijeti UKUPAN broj stanovnika koji su INDIREKTNI korisnici projekta u konkretnoj mjesnoj zajednici koji je obuhvaćen projektom za koji se aplicira. Cifra koja se unosi mora biti veća od nule i cijeli broj." sqref="Y105:BD106">
      <formula1>0</formula1>
    </dataValidation>
    <dataValidation type="whole" operator="greaterThan" allowBlank="1" showInputMessage="1" showErrorMessage="1" errorTitle="NEPRAVILAN UNOS" error="Nije dobar format unijetog podatka. Pogledajte Upustvo" promptTitle="UPUTSTVO ZA POPUNJAVANJE" prompt="U polju je potrebno unijeti UKUPAN broj domaćinstava koji su INDIREKTNI korisnici projekta u konkretnoj mjesnoj zajednici koji je obuhvaćen projektom za koji se aplicira. Cifra koja se unosi mora biti veća od nule i cijeli broj." sqref="Y108:BD109 Y117:BD118 Y120:BD121 Y126:BD127 Y129:BD130">
      <formula1>0</formula1>
    </dataValidation>
    <dataValidation type="whole" operator="greaterThan" allowBlank="1" showInputMessage="1" showErrorMessage="1" errorTitle="NEPRAVILAN UNOS" error="Podatak mora bidi cijeli broj" promptTitle="UPUTSTVO ZA POPUNJAVANJE" prompt="U polju je potrebno unijeti broj direktnih korisnika (broj stanovnika) predložene investicije a koji se odnosi samo na one korisnike koji su obuhvaćeni opisom u koloni." sqref="AR111:BD112">
      <formula1>0</formula1>
    </dataValidation>
    <dataValidation type="whole" operator="greaterThan" allowBlank="1" showInputMessage="1" showErrorMessage="1" errorTitle="NEPRAVILAN UNOS" error="Podatak mora bidi cijeli broj" promptTitle="UPUTSTVO ZA POPUNJAVANJE" prompt="U polju je potrebno unijeti broj direktnih korisnika (broj domaćinstava) predložene investicije a koji se odnosi samo na one korisnike koji su obuhvaćeni opisom u koloni." sqref="AR114:BD115">
      <formula1>0</formula1>
    </dataValidation>
    <dataValidation type="whole" operator="greaterThan" allowBlank="1" showInputMessage="1" showErrorMessage="1" errorTitle="NEPRAVILAN UNOS" error="Podatak mora bidi cijeli broj" promptTitle="UPUTSTVO ZA POPUNJAVANJE" prompt="U polju je potrebno unijeti broj ŽENA direktnih korisnika predložene investicije a koji se odnosi samo na one korisnike koji su obuhvaćeni opisom u koloni." sqref="AR123:BD124">
      <formula1>0</formula1>
    </dataValidation>
    <dataValidation type="whole" operator="greaterThan" allowBlank="1" showInputMessage="1" showErrorMessage="1" errorTitle="NEPRAVILAN UNOS" error="Podatak mora bidi cijeli broj" promptTitle="UPUTSTVO ZA POPUNJAVANJE" prompt="U polju je potrebno unijeti broj mlađih od 40 gd. direktnih korisnika predložene investicije a koji se odnosi samo na one korisnike koji su obuhvaćeni opisom u koloni." sqref="AR132:BD133">
      <formula1>0</formula1>
    </dataValidation>
    <dataValidation allowBlank="1" showInputMessage="1" showErrorMessage="1" errorTitle="NEPRAVILAN UNOS" error="Podatak mora bidi cijeli broj" sqref="Y184:BD185"/>
    <dataValidation allowBlank="1" showInputMessage="1" showErrorMessage="1" errorTitle="NEPRAVILAN UNOS" error="Nije dobar format unijetog podatka. Pogledajte Upustvo" promptTitle="UPUTSTVO ZA POPUNJAVANJE" prompt="Unesite ime i prezime predsjednika opštine ili mjesne zajednice" sqref="AL306:BD306"/>
    <dataValidation type="whole" operator="greaterThanOrEqual" allowBlank="1" showInputMessage="1" showErrorMessage="1" errorTitle="NEPRAVILAN UNOS" error="Nije dobar format unijetog podatka. Pogledajte Upustvo" promptTitle="UPUTSTVO ZA POPUNJAVANJE" prompt="U polju je potrebno unijeti UKUPAN broj katuna koji su INDIREKTNI korisnici projekta u konkretnoj mjesnoj zajednici koji je obuhvaćen projektom za koji se aplicira. Podatak mora biti cijeli broj" sqref="Y166:BD167">
      <formula1>0</formula1>
    </dataValidation>
    <dataValidation type="whole" operator="greaterThanOrEqual" allowBlank="1" showInputMessage="1" showErrorMessage="1" errorTitle="NEPRAVILAN UNOS" error="Podatak mora bidi cijeli broj" promptTitle="UPUTSTVO ZA POPUNJAVANJE" prompt="U polju je potrebno unijeti broj privrednih drušatava, preduzeća, koji se bave jednom od sljedećih djelatnosi (ili kombinovano):_x000a_1. Ovčarastvo_x000a_2. Kozarstvo_x000a_3. Proizvodnja sjemenskog krompira_x000a_4. Proizvodnja bobičastog voća" sqref="AQ172:BD173">
      <formula1>0</formula1>
    </dataValidation>
    <dataValidation type="decimal" operator="greaterThan" allowBlank="1" showInputMessage="1" showErrorMessage="1" errorTitle="NEPRAVILAN UNOS" error="Nije dobar format unijetog podatka. Pogledajte Upustvo" promptTitle="UPUTSTVO ZA POPUNJAVANJE" prompt="U polju je potrebno unijeti Ukupno raspoloživu površinu zemlje u HA koja se koristi za obrađivanje zemljišta" sqref="Y178:BD179">
      <formula1>0</formula1>
    </dataValidation>
    <dataValidation type="decimal" operator="greaterThan" allowBlank="1" showInputMessage="1" showErrorMessage="1" errorTitle="NEPRAVILAN UNOS" error="Nije dobar format unijetog podatka. Pogledajte Upustvo" promptTitle="UPUTSTVO ZA POPUNJAVANJE" prompt="U polju je potrebno unijeti Ukupno raspoloživu površinu zemlje u HA koja se koristi za uzgoj stoke" sqref="Y181:BD182">
      <formula1>0</formula1>
    </dataValidation>
    <dataValidation type="whole" operator="greaterThanOrEqual" allowBlank="1" showInputMessage="1" showErrorMessage="1" errorTitle="NEPRAVILAN UNOS" error="Nije dobar format unijetog podatka. Pogledajte Upustvo" promptTitle="UPUTSTVO ZA POPUNJAVANJE" prompt="U polju je potrebno unijeti broj privrednih drušatava, preduzeća nezavisno kojom djelatnošću se bave_x000a__x000a_" sqref="Y187:BD188">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goveda na teritoriji obuhvaćenoj mjesnom zajednici" sqref="AL193:AU193">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ovaca na teritoriji obuhvaćenoj mjesnom zajednici" sqref="AL195:AU195">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koza na teritoriji obuhvaćenoj mjesnom zajednici" sqref="AL197:AU197">
      <formula1>0</formula1>
    </dataValidation>
    <dataValidation type="whole" operator="greaterThanOrEqual" allowBlank="1" showInputMessage="1" showErrorMessage="1" errorTitle="NEPRAVILAN UNOS" error="Nije dobar format unijetog podatka. Pogledajte Upustvo" promptTitle="UPUTSTVO ZA POPUNJAVANJE" prompt="Unesite očekivan broj goveda na teritoriji obuhvaćenoj mjesnom zajednici nakon 15 godina" sqref="AL253:AU253">
      <formula1>0</formula1>
    </dataValidation>
    <dataValidation type="whole" operator="greaterThanOrEqual" allowBlank="1" showInputMessage="1" showErrorMessage="1" errorTitle="NEPRAVILAN UNOS" error="Nije dobar format unijetog podatka. Pogledajte Upustvo" promptTitle="UPUTSTVO ZA POPUNJAVANJE" prompt="Unesite očekivan broj ovaca na teritoriji obuhvaćenoj mjesnom zajednici nakon 15 godina" sqref="AL255:AU255">
      <formula1>0</formula1>
    </dataValidation>
    <dataValidation type="whole" operator="greaterThanOrEqual" allowBlank="1" showInputMessage="1" showErrorMessage="1" errorTitle="NEPRAVILAN UNOS" error="Nije dobar format unijetog podatka. Pogledajte Upustvo" promptTitle="UPUTSTVO ZA POPUNJAVANJE" prompt="Unesite očekivan broj koza na teritoriji obuhvaćenoj mjesnom zajednici nakon 15 godina" sqref="AL257:AU257">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HA zemlje koja se obrađuje u cilju proizvodnje malina i bobičastog voća" sqref="AL203:AU203">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HA zemlje koja se obrađuje u cilju proizvodnje sjemenskog krompira" sqref="AL205:AU205">
      <formula1>0</formula1>
    </dataValidation>
    <dataValidation type="whole" operator="greaterThanOrEqual" allowBlank="1" showInputMessage="1" showErrorMessage="1" errorTitle="NEPRAVILAN UNOS" error="Nije dobar format unijetog podatka. Pogledajte Upustvo" promptTitle="UPUTSTVO ZA POPUNJAVANJE" prompt="Unesite očekivani broj HA zemlje koja se obrađuje u cilju proizvodnje malina i bobičastog voća" sqref="AL263:AU263">
      <formula1>0</formula1>
    </dataValidation>
    <dataValidation type="whole" operator="greaterThanOrEqual" allowBlank="1" showInputMessage="1" showErrorMessage="1" errorTitle="NEPRAVILAN UNOS" error="Nije dobar format unijetog podatka. Pogledajte Upustvo" promptTitle="UPUTSTVO ZA POPUNJAVANJE" prompt="Unesite očekivani broj HA zemlje koja se obrađuje u cilju proizvodnje sjemenskog krompira" sqref="AL265:AU265">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HA zemlje koja se obrađuje u cilju proizvodnje mlijeka i mliječnih prerađevina" sqref="AL211:AU211">
      <formula1>0</formula1>
    </dataValidation>
    <dataValidation type="whole" operator="greaterThanOrEqual" allowBlank="1" showInputMessage="1" showErrorMessage="1" errorTitle="NEPRAVILAN UNOS" error="Nije dobar format unijetog podatka. Pogledajte Upustvo" promptTitle="UPUTSTVO ZA POPUNJAVANJE" prompt="Unesite očekivani broj HA zemlje koja se obrađuje u cilju proizvodnje mlijeka i mliječnih prerađevina" sqref="AL271:AU271">
      <formula1>0</formula1>
    </dataValidation>
    <dataValidation type="whole" operator="greaterThanOrEqual" allowBlank="1" showInputMessage="1" showErrorMessage="1" errorTitle="NEPRAVILAN UNOS" error="Nije dobar format unijetog podatka. Pogledajte Upustvo" promptTitle="UPUTSTVO ZA POPUNJAVANJE" prompt="Unesite trenutan broj HA zemlje koja se obrađuje u cilju proizvodnje mesa i mesnih prerađevina" sqref="AL213:AU213">
      <formula1>0</formula1>
    </dataValidation>
    <dataValidation type="whole" operator="greaterThanOrEqual" allowBlank="1" showInputMessage="1" showErrorMessage="1" errorTitle="NEPRAVILAN UNOS" error="Nije dobar format unijetog podatka. Pogledajte Upustvo" promptTitle="UPUTSTVO ZA POPUNJAVANJE" prompt="Unesite očekivani broj HA zemlje koja se obrađuje u cilju proizvodnje mesa i mesnih prerađevina" sqref="AL273:AU273">
      <formula1>0</formula1>
    </dataValidation>
    <dataValidation type="whole" operator="greaterThan" allowBlank="1" showInputMessage="1" showErrorMessage="1" errorTitle="NEPRAVILAN UNOS" error="Nije dobar format unijetog podatka. Pogledajte Upustvo" promptTitle="UPUTSTVO ZA POPUNJAVANJE" prompt="Unesite ukupan očekivani porast broja stanovnika nakon perioda od 15 godina. Ukupan broj računajte na način što na postojeći broj stanovnika dodajete novi prirast i unosite ukupan broj stanovnika nakon 15 godina" sqref="Y220:BD221">
      <formula1>0</formula1>
    </dataValidation>
    <dataValidation type="whole" operator="greaterThan" allowBlank="1" showInputMessage="1" showErrorMessage="1" errorTitle="NEPRAVILAN UNOS" error="Nije dobar format unijetog podatka. Pogledajte Upustvo" promptTitle="UPUTSTVO ZA POPUNJAVANJE" prompt="Unesite ukupan očekivani porast broja ŽENSKOG stanovništva nakon perioda od 15 godina. Ukupan broj ŽENA računajte na način što na postojeći broj stanovnika ŽENSKOG pola dodajete novi prirast i unosite ukupan broj stanovnika ŽENSKOG pola nakon 15 godina" sqref="Y223:BD224">
      <formula1>0</formula1>
    </dataValidation>
    <dataValidation type="whole" operator="greaterThan" allowBlank="1" showInputMessage="1" showErrorMessage="1" errorTitle="NEPRAVILAN UNOS" error="Nije dobar format unijetog podatka. Pogledajte Upustvo" promptTitle="UPUTSTVO ZA POPUNJAVANJE" prompt="Unesite ukupan očekivani porast broja stanovnika MLAĐIH od 40 gd. nakon perioda od 15 godina. Ukupan broj  računajte na način što na postojeći broj stanovnika MLAĐIH od 40 gd. dodajete novi prirast i unosite ukupan broj stanovnika MLAĐIH od 40 gd." sqref="Y226:BD227">
      <formula1>0</formula1>
    </dataValidation>
    <dataValidation type="decimal" operator="greaterThan" allowBlank="1" showInputMessage="1" showErrorMessage="1" errorTitle="NEPRAVILAN UNOS" error="Nije dobar format unijetog podatka. Pogledajte Upustvo" promptTitle="UPUTSTVO ZA POPUNJAVANJE" prompt="Unijeti ukupan iznos predvišene investicije. Podatke unositi bez tačaka koje odvajaju hiljade ili desetine hiljada" sqref="Y276:BD277">
      <formula1>0</formula1>
    </dataValidation>
    <dataValidation type="decimal" operator="greaterThan" allowBlank="1" showInputMessage="1" showErrorMessage="1" errorTitle="NEPRAVILAN UNOS" error="Nije dobar format unijetog podatka. Pogledajte Upustvo" promptTitle="UPUTSTVO ZA POPUNJAVANJE" prompt="Unijeti dio iznosa predvišene investicije koji pokriva lokalna samouprava. Podatke unositi bez tačaka koje odvajaju hiljade ili desetine hiljada" sqref="Y279:BD280">
      <formula1>0</formula1>
    </dataValidation>
    <dataValidation type="decimal" operator="greaterThan" allowBlank="1" showInputMessage="1" showErrorMessage="1" errorTitle="NEPRAVILAN UNOS" error="Nije dobar format unijetog podatka. Pogledajte Upustvo" promptTitle="UPUTSTVO ZA POPUNJAVANJE" prompt="Unijeti dio iznosa predvišene investicije koji pokriva lokalno stanovništvo. Podatke unositi bez tačaka koje odvajaju hiljade ili desetine hiljada" sqref="Y282:BD283">
      <formula1>0</formula1>
    </dataValidation>
    <dataValidation allowBlank="1" showInputMessage="1" showErrorMessage="1" errorTitle="NEPRAVILAN UNOS" error="Nije dobar format unijetog podatka. Pogledajte Upustvo" promptTitle="UPUTSTVO ZA POPUNJAVANJE" prompt="Unesite ime i prezime osobe koja je popunjavala aplikaciju" sqref="C306:U306"/>
    <dataValidation allowBlank="1" showInputMessage="1" showErrorMessage="1" errorTitle="NEPRAVILAN UNOS" error="Nije dobar format unijetog podatka. Pogledajte Upustvo" promptTitle="UPUTSTVO ZA POPUNJAVANJE" prompt="Unesite zvaničan naziv investicije (puni naziv projekta) iz prethodne godine sa kojim je aplikant aplicirao. Ovaj podatak je važan isključivo ako je Aplikant učestvovao u projektu." sqref="D24:BC24"/>
    <dataValidation allowBlank="1" showInputMessage="1" showErrorMessage="1" errorTitle="NEPRAVILAN UNOS" error="Nije dobar format unijetog podatka. Pogledajte Upustvo" promptTitle="UPUTSTVO ZA POPUNJAVANJE" prompt="Ovdje unesite zvaničan naziv investicije (puni naziv projekta) sa kojim aplicirate" sqref="D16:BC16"/>
  </dataValidations>
  <pageMargins left="0" right="0" top="0" bottom="0"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61" operator="equal" id="{2004EAE5-05F3-48B9-ABC7-DF3803539EE7}">
            <xm:f>Podesavanja!$E$27&gt;1</xm:f>
            <x14:dxf>
              <fill>
                <patternFill>
                  <bgColor theme="0"/>
                </patternFill>
              </fill>
            </x14:dxf>
          </x14:cfRule>
          <xm:sqref>D28:BC28</xm:sqref>
        </x14:conditionalFormatting>
        <x14:conditionalFormatting xmlns:xm="http://schemas.microsoft.com/office/excel/2006/main">
          <x14:cfRule type="cellIs" priority="130" operator="equal" id="{F03F67A7-EF96-4FA7-AF81-AA26C53E407A}">
            <xm:f>Podesavanja!$E$27&gt;1</xm:f>
            <x14:dxf>
              <fill>
                <patternFill>
                  <bgColor theme="0"/>
                </patternFill>
              </fill>
            </x14:dxf>
          </x14:cfRule>
          <xm:sqref>D24:BC24</xm:sqref>
        </x14:conditionalFormatting>
        <x14:conditionalFormatting xmlns:xm="http://schemas.microsoft.com/office/excel/2006/main">
          <x14:cfRule type="cellIs" priority="121" operator="equal" id="{34306814-AC0E-4A93-81BB-A093398A3966}">
            <xm:f>Podesavanja!$I$31&lt;2</xm:f>
            <x14:dxf>
              <fill>
                <patternFill>
                  <bgColor theme="2"/>
                </patternFill>
              </fill>
            </x14:dxf>
          </x14:cfRule>
          <xm:sqref>D49:BC49</xm:sqref>
        </x14:conditionalFormatting>
        <x14:conditionalFormatting xmlns:xm="http://schemas.microsoft.com/office/excel/2006/main">
          <x14:cfRule type="cellIs" priority="66" operator="equal" id="{2E5AA84F-A2EC-4356-859F-9F80E1CB8E59}">
            <xm:f>Podesavanja!$I$31&lt;2</xm:f>
            <x14:dxf>
              <fill>
                <patternFill>
                  <bgColor theme="2"/>
                </patternFill>
              </fill>
            </x14:dxf>
          </x14:cfRule>
          <xm:sqref>D144:BC144</xm:sqref>
        </x14:conditionalFormatting>
        <x14:conditionalFormatting xmlns:xm="http://schemas.microsoft.com/office/excel/2006/main">
          <x14:cfRule type="cellIs" priority="60" operator="equal" id="{DD23FD7A-4183-4CC3-A9CB-6112564B1705}">
            <xm:f>Podesavanja!$I$31&lt;2</xm:f>
            <x14:dxf>
              <fill>
                <patternFill>
                  <bgColor theme="2"/>
                </patternFill>
              </fill>
            </x14:dxf>
          </x14:cfRule>
          <xm:sqref>D176:BC176</xm:sqref>
        </x14:conditionalFormatting>
        <x14:conditionalFormatting xmlns:xm="http://schemas.microsoft.com/office/excel/2006/main">
          <x14:cfRule type="cellIs" priority="58" operator="equal" id="{D6C3A1CA-76A1-4486-BF5C-A419D9031587}">
            <xm:f>Podesavanja!$I$31&lt;2</xm:f>
            <x14:dxf>
              <fill>
                <patternFill>
                  <bgColor theme="2"/>
                </patternFill>
              </fill>
            </x14:dxf>
          </x14:cfRule>
          <xm:sqref>D170:BC170</xm:sqref>
        </x14:conditionalFormatting>
        <x14:conditionalFormatting xmlns:xm="http://schemas.microsoft.com/office/excel/2006/main">
          <x14:cfRule type="cellIs" priority="28" operator="equal" id="{514BA751-1723-4FA4-A7DE-D98104FD8E93}">
            <xm:f>Podesavanja!$I$31&lt;2</xm:f>
            <x14:dxf>
              <fill>
                <patternFill>
                  <bgColor theme="2"/>
                </patternFill>
              </fill>
            </x14:dxf>
          </x14:cfRule>
          <xm:sqref>D217:BC217</xm:sqref>
        </x14:conditionalFormatting>
        <x14:conditionalFormatting xmlns:xm="http://schemas.microsoft.com/office/excel/2006/main">
          <x14:cfRule type="cellIs" priority="1" operator="equal" id="{7B5D707B-70D1-4510-BA05-20250F7B469E}">
            <xm:f>Podesavanja!$E$27&gt;1</xm:f>
            <x14:dxf>
              <fill>
                <patternFill>
                  <bgColor theme="0"/>
                </patternFill>
              </fill>
            </x14:dxf>
          </x14:cfRule>
          <xm:sqref>D16:BC16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errorTitle="NEPRAVILAN UNOS" error="Nije dobar format unijetog podatka. Pogledajte Upustvo" promptTitle="UPUTSTVO ZA POPUNJAVANJE" prompt="Izaberite iz padajuceg meni-a ponudjene opcije. U opcijema se nalaze vrste aplikacija za projekat za koji se aplicira">
          <x14:formula1>
            <xm:f>Podesavanja!$B$3:$B$5</xm:f>
          </x14:formula1>
          <xm:sqref>I4:AX5</xm:sqref>
        </x14:dataValidation>
        <x14:dataValidation type="list" operator="greaterThan" allowBlank="1" showInputMessage="1" showErrorMessage="1" errorTitle="NEPARVILAN UNOS" error="Nije dobar format unijetog podatka. Pogledajte Upustvo" promptTitle="UPUTSTVO ZA POPUNJAVANJE" prompt="Izaberite iz padajuceg meni-a ponudjene opcije. U opcijema se nalaze nazivi Opština koje mogu da vrše apliciranje za projekat. Odaberite jednu (vašu).">
          <x14:formula1>
            <xm:f>Podesavanja!$B$9:$B$15</xm:f>
          </x14:formula1>
          <xm:sqref>AV9:BD9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72"/>
  <sheetViews>
    <sheetView workbookViewId="0">
      <selection activeCell="B6" sqref="B6"/>
    </sheetView>
  </sheetViews>
  <sheetFormatPr defaultRowHeight="12.75" x14ac:dyDescent="0.25"/>
  <cols>
    <col min="1" max="1" width="3.28515625" style="1" customWidth="1"/>
    <col min="2" max="2" width="104.7109375" style="3" customWidth="1"/>
    <col min="3" max="3" width="54" style="4" customWidth="1"/>
    <col min="4" max="16384" width="9.140625" style="1"/>
  </cols>
  <sheetData>
    <row r="4" spans="2:5" s="6" customFormat="1" ht="30.75" customHeight="1" x14ac:dyDescent="0.25">
      <c r="B4" s="5" t="s">
        <v>30</v>
      </c>
      <c r="C4" s="169">
        <f>+'Aplikacija za kredit'!D16</f>
        <v>0</v>
      </c>
      <c r="D4" s="140" t="s">
        <v>154</v>
      </c>
      <c r="E4" s="153" t="s">
        <v>155</v>
      </c>
    </row>
    <row r="5" spans="2:5" ht="12.75" customHeight="1" x14ac:dyDescent="0.25">
      <c r="B5" s="147" t="str">
        <f>+'Aplikacija za kredit'!D19</f>
        <v xml:space="preserve"> Da li je aplikant u okviru projekta IFAD konkurisao prethodne godine sa ISTIM projektom</v>
      </c>
      <c r="C5" s="141">
        <f>+'Aplikacija za kredit'!AM19</f>
        <v>0</v>
      </c>
      <c r="D5" s="150">
        <v>1</v>
      </c>
      <c r="E5" s="155">
        <f>+COUNTA('Aplikacija za kredit'!AM19)</f>
        <v>0</v>
      </c>
    </row>
    <row r="6" spans="2:5" ht="12.75" customHeight="1" x14ac:dyDescent="0.25">
      <c r="B6" s="147" t="str">
        <f>+'Aplikacija za kredit'!D22</f>
        <v/>
      </c>
      <c r="C6" s="141">
        <f>+'Aplikacija za kredit'!D24</f>
        <v>0</v>
      </c>
      <c r="D6" s="150">
        <v>0</v>
      </c>
      <c r="E6" s="155">
        <v>0</v>
      </c>
    </row>
    <row r="7" spans="2:5" s="2" customFormat="1" ht="12.75" customHeight="1" x14ac:dyDescent="0.25">
      <c r="B7" s="148" t="str">
        <f>+'Aplikacija za kredit'!D26</f>
        <v/>
      </c>
      <c r="C7" s="142">
        <f>+'Aplikacija za kredit'!D28</f>
        <v>0</v>
      </c>
      <c r="D7" s="152">
        <v>0</v>
      </c>
      <c r="E7" s="154">
        <v>0</v>
      </c>
    </row>
    <row r="8" spans="2:5" ht="12.75" customHeight="1" x14ac:dyDescent="0.25">
      <c r="B8" s="147" t="str">
        <f>+'Aplikacija za kredit'!C30</f>
        <v>OPŠTINA</v>
      </c>
      <c r="C8" s="143" t="str">
        <f>+'Aplikacija za kredit'!Y30</f>
        <v xml:space="preserve"> </v>
      </c>
      <c r="D8" s="150">
        <v>1</v>
      </c>
      <c r="E8" s="155">
        <f>+COUNTA('Aplikacija za kredit'!Y30)</f>
        <v>1</v>
      </c>
    </row>
    <row r="9" spans="2:5" s="2" customFormat="1" ht="12.75" customHeight="1" x14ac:dyDescent="0.25">
      <c r="B9" s="149" t="str">
        <f>+'Aplikacija za kredit'!C33</f>
        <v>MJESNA ZAJEDNICA</v>
      </c>
      <c r="C9" s="142" t="str">
        <f>+'Aplikacija za kredit'!Y33</f>
        <v xml:space="preserve"> </v>
      </c>
      <c r="D9" s="152">
        <v>1</v>
      </c>
      <c r="E9" s="154">
        <f>+COUNTA('Aplikacija za kredit'!Y33)</f>
        <v>1</v>
      </c>
    </row>
    <row r="10" spans="2:5" ht="12.75" customHeight="1" x14ac:dyDescent="0.25">
      <c r="B10" s="147" t="str">
        <f>+'Aplikacija za kredit'!C36</f>
        <v>SELO (ZASEOK)</v>
      </c>
      <c r="C10" s="144">
        <f>+'Aplikacija za kredit'!Y36</f>
        <v>0</v>
      </c>
      <c r="D10" s="150">
        <v>1</v>
      </c>
      <c r="E10" s="155">
        <f>+COUNTA('Aplikacija za kredit'!Y36)</f>
        <v>0</v>
      </c>
    </row>
    <row r="11" spans="2:5" ht="12.75" customHeight="1" x14ac:dyDescent="0.25">
      <c r="B11" s="147" t="str">
        <f>+'Aplikacija za kredit'!C39</f>
        <v xml:space="preserve">Ukupan broj stanovnika u mjesnoj zajednici  Opština </v>
      </c>
      <c r="C11" s="143">
        <f>+'Aplikacija za kredit'!Y39</f>
        <v>0</v>
      </c>
      <c r="D11" s="150">
        <v>1</v>
      </c>
      <c r="E11" s="155">
        <f>+COUNTA('Aplikacija za kredit'!Y39)</f>
        <v>0</v>
      </c>
    </row>
    <row r="12" spans="2:5" ht="12.75" customHeight="1" x14ac:dyDescent="0.25">
      <c r="B12" s="147" t="str">
        <f>+'Aplikacija za kredit'!C42</f>
        <v xml:space="preserve">Ukupan broj domaćinstava u mjesnoj zajednici  Opština </v>
      </c>
      <c r="C12" s="143">
        <f>+'Aplikacija za kredit'!Y42</f>
        <v>0</v>
      </c>
      <c r="D12" s="150">
        <v>1</v>
      </c>
      <c r="E12" s="155">
        <f>+COUNTA('Aplikacija za kredit'!Y42)</f>
        <v>0</v>
      </c>
    </row>
    <row r="13" spans="2:5" ht="12.75" customHeight="1" x14ac:dyDescent="0.25">
      <c r="B13" s="147" t="str">
        <f>+'Aplikacija za kredit'!C45</f>
        <v>Prosječan broj članova u domaćinstvu obuhvaćenim projektom:
(izvdene formula: F(x) = broj stanovika / broj domaćinstava</v>
      </c>
      <c r="C13" s="145" t="str">
        <f>+'Aplikacija za kredit'!AQ45</f>
        <v xml:space="preserve"> </v>
      </c>
      <c r="D13" s="150">
        <v>0</v>
      </c>
      <c r="E13" s="155">
        <v>0</v>
      </c>
    </row>
    <row r="14" spans="2:5" ht="12.75" customHeight="1" x14ac:dyDescent="0.25">
      <c r="B14" s="147" t="str">
        <f>+'Aplikacija za kredit'!D48</f>
        <v xml:space="preserve"> </v>
      </c>
      <c r="C14" s="144">
        <f>+'Aplikacija za kredit'!D49</f>
        <v>0</v>
      </c>
      <c r="D14" s="150">
        <v>1</v>
      </c>
      <c r="E14" s="155">
        <f>+COUNTA('Aplikacija za kredit'!D49)</f>
        <v>0</v>
      </c>
    </row>
    <row r="15" spans="2:5" ht="12.75" customHeight="1" x14ac:dyDescent="0.25">
      <c r="B15" s="147" t="str">
        <f>CONCATENATE('Aplikacija za kredit'!C51," ","-"," ",'Aplikacija za kredit'!S51)</f>
        <v>KRATAK OPIS PROJEKTA (tehnički opis radova, karakteristike i sl.) - Opis</v>
      </c>
      <c r="C15" s="145">
        <f>+'Aplikacija za kredit'!S53</f>
        <v>0</v>
      </c>
      <c r="D15" s="150">
        <v>1</v>
      </c>
      <c r="E15" s="155">
        <f>+COUNTA('Aplikacija za kredit'!S53)</f>
        <v>0</v>
      </c>
    </row>
    <row r="16" spans="2:5" ht="12.75" customHeight="1" x14ac:dyDescent="0.25">
      <c r="B16" s="147" t="str">
        <f>CONCATENATE('Aplikacija za kredit'!C51," ","-"," ",'Aplikacija za kredit'!S64)</f>
        <v>KRATAK OPIS PROJEKTA (tehnički opis radova, karakteristike i sl.) - Ostalo opisati</v>
      </c>
      <c r="C16" s="145">
        <f>+'Aplikacija za kredit'!S66</f>
        <v>0</v>
      </c>
      <c r="D16" s="150">
        <v>1</v>
      </c>
      <c r="E16" s="155">
        <f>+COUNTA('Aplikacija za kredit'!S66)</f>
        <v>0</v>
      </c>
    </row>
    <row r="17" spans="2:5" ht="12.75" customHeight="1" x14ac:dyDescent="0.25">
      <c r="B17" s="147" t="str">
        <f>+'Aplikacija za kredit'!C73</f>
        <v>Ukupan broj mjesenih zajednica obuhvaćenih projektom (okolnih i poslovno povezanih)</v>
      </c>
      <c r="C17" s="143">
        <f>+'Aplikacija za kredit'!Y73</f>
        <v>0</v>
      </c>
      <c r="D17" s="150">
        <v>1</v>
      </c>
      <c r="E17" s="155">
        <f>+COUNTA('Aplikacija za kredit'!Y73)</f>
        <v>0</v>
      </c>
    </row>
    <row r="18" spans="2:5" ht="20.100000000000001" customHeight="1" x14ac:dyDescent="0.25">
      <c r="B18" s="327" t="s">
        <v>156</v>
      </c>
      <c r="C18" s="327"/>
      <c r="D18" s="156">
        <f>SUM(D5:D17)</f>
        <v>10</v>
      </c>
      <c r="E18" s="156">
        <f>SUM(E5:E17)</f>
        <v>2</v>
      </c>
    </row>
    <row r="19" spans="2:5" ht="12.75" customHeight="1" x14ac:dyDescent="0.25">
      <c r="B19" s="147" t="str">
        <f>+'Aplikacija za kredit'!C93</f>
        <v>Ukupan broj stanovnika obuhvaćen konkretnim projektom</v>
      </c>
      <c r="C19" s="143">
        <f>+'Aplikacija za kredit'!Y93</f>
        <v>0</v>
      </c>
      <c r="D19" s="150">
        <v>1</v>
      </c>
      <c r="E19" s="155">
        <f>+COUNTA('Aplikacija za kredit'!Y93)</f>
        <v>0</v>
      </c>
    </row>
    <row r="20" spans="2:5" ht="12.75" customHeight="1" x14ac:dyDescent="0.25">
      <c r="B20" s="147" t="str">
        <f>+'Aplikacija za kredit'!C96</f>
        <v>Ukupan broj domaćinstava obuhvaćen konkretnim projektom</v>
      </c>
      <c r="C20" s="143">
        <f>+'Aplikacija za kredit'!Y96</f>
        <v>0</v>
      </c>
      <c r="D20" s="150">
        <v>1</v>
      </c>
      <c r="E20" s="155">
        <f>+COUNTA('Aplikacija za kredit'!Y96)</f>
        <v>0</v>
      </c>
    </row>
    <row r="21" spans="2:5" x14ac:dyDescent="0.25">
      <c r="B21" s="147" t="str">
        <f>+'Aplikacija za kredit'!C99</f>
        <v>Ukupan broj DIREKTNIH stanovnika obuhvaćen konkretnim projektom</v>
      </c>
      <c r="C21" s="143">
        <f>+'Aplikacija za kredit'!Y99</f>
        <v>0</v>
      </c>
      <c r="D21" s="150">
        <v>1</v>
      </c>
      <c r="E21" s="155">
        <f>+COUNTA('Aplikacija za kredit'!Y99)</f>
        <v>0</v>
      </c>
    </row>
    <row r="22" spans="2:5" x14ac:dyDescent="0.25">
      <c r="B22" s="147" t="str">
        <f>+'Aplikacija za kredit'!C102</f>
        <v>Ukupan broj DIREKTNIH domaćinstava obuhvaćen konkretnim projektom</v>
      </c>
      <c r="C22" s="143">
        <f>+'Aplikacija za kredit'!Y102</f>
        <v>0</v>
      </c>
      <c r="D22" s="150">
        <v>1</v>
      </c>
      <c r="E22" s="155">
        <f>+COUNTA('Aplikacija za kredit'!Y102)</f>
        <v>0</v>
      </c>
    </row>
    <row r="23" spans="2:5" x14ac:dyDescent="0.25">
      <c r="B23" s="147" t="str">
        <f>+'Aplikacija za kredit'!C105</f>
        <v>Ukupan broj INDIREKTNIH stanovnika obuhvaćen konkretnim projektom</v>
      </c>
      <c r="C23" s="143">
        <f>+'Aplikacija za kredit'!Y105</f>
        <v>0</v>
      </c>
      <c r="D23" s="150">
        <v>1</v>
      </c>
      <c r="E23" s="155">
        <f>+COUNTA('Aplikacija za kredit'!Y105)</f>
        <v>0</v>
      </c>
    </row>
    <row r="24" spans="2:5" x14ac:dyDescent="0.25">
      <c r="B24" s="147" t="str">
        <f>+'Aplikacija za kredit'!C108</f>
        <v>Ukupan broj INDIREKTNIH domaćinstava obuhvaćen konkretnim projektom</v>
      </c>
      <c r="C24" s="143">
        <f>+'Aplikacija za kredit'!Y108</f>
        <v>0</v>
      </c>
      <c r="D24" s="150">
        <v>1</v>
      </c>
      <c r="E24" s="155">
        <f>+COUNTA('Aplikacija za kredit'!Y108)</f>
        <v>0</v>
      </c>
    </row>
    <row r="25" spans="2:5" x14ac:dyDescent="0.25">
      <c r="B25" s="147" t="str">
        <f>+'Aplikacija za kredit'!C111</f>
        <v/>
      </c>
      <c r="C25" s="143">
        <f>+'Aplikacija za kredit'!AR111</f>
        <v>0</v>
      </c>
      <c r="D25" s="150">
        <v>1</v>
      </c>
      <c r="E25" s="155">
        <f>+COUNTA('Aplikacija za kredit'!AR111)</f>
        <v>0</v>
      </c>
    </row>
    <row r="26" spans="2:5" x14ac:dyDescent="0.25">
      <c r="B26" s="147" t="str">
        <f>+'Aplikacija za kredit'!C114</f>
        <v/>
      </c>
      <c r="C26" s="143">
        <f>+'Aplikacija za kredit'!AR114</f>
        <v>0</v>
      </c>
      <c r="D26" s="150">
        <v>1</v>
      </c>
      <c r="E26" s="155">
        <f>+COUNTA('Aplikacija za kredit'!AR114)</f>
        <v>0</v>
      </c>
    </row>
    <row r="27" spans="2:5" x14ac:dyDescent="0.25">
      <c r="B27" s="147" t="str">
        <f>+'Aplikacija za kredit'!C117</f>
        <v>Ukupan broj žena obuhvaćen konkretnim projektom (DIREKTNIH korisnika)</v>
      </c>
      <c r="C27" s="143">
        <f>+'Aplikacija za kredit'!Y117</f>
        <v>0</v>
      </c>
      <c r="D27" s="150">
        <v>1</v>
      </c>
      <c r="E27" s="155">
        <f>+COUNTA('Aplikacija za kredit'!Y117)</f>
        <v>0</v>
      </c>
    </row>
    <row r="28" spans="2:5" x14ac:dyDescent="0.25">
      <c r="B28" s="147" t="str">
        <f>+'Aplikacija za kredit'!C120</f>
        <v>Ukupan broj žena obuhvaćen konkretnim projektom (INDIREKTNIH korisnika)</v>
      </c>
      <c r="C28" s="143">
        <f>+'Aplikacija za kredit'!Y120</f>
        <v>0</v>
      </c>
      <c r="D28" s="150">
        <v>1</v>
      </c>
      <c r="E28" s="155">
        <f>+COUNTA('Aplikacija za kredit'!Y120)</f>
        <v>0</v>
      </c>
    </row>
    <row r="29" spans="2:5" x14ac:dyDescent="0.25">
      <c r="B29" s="147" t="str">
        <f>+'Aplikacija za kredit'!C123</f>
        <v/>
      </c>
      <c r="C29" s="143">
        <f>+'Aplikacija za kredit'!AR123</f>
        <v>0</v>
      </c>
      <c r="D29" s="150">
        <v>1</v>
      </c>
      <c r="E29" s="155">
        <f>+COUNTA('Aplikacija za kredit'!AR123)</f>
        <v>0</v>
      </c>
    </row>
    <row r="30" spans="2:5" x14ac:dyDescent="0.25">
      <c r="B30" s="147" t="str">
        <f>+'Aplikacija za kredit'!C126</f>
        <v>Ukupan broj mlađih od 40.gd obuhvaćen konkretnim projektom (DIREKTNIH korisnika)</v>
      </c>
      <c r="C30" s="143">
        <f>+'Aplikacija za kredit'!Y126</f>
        <v>0</v>
      </c>
      <c r="D30" s="150">
        <v>1</v>
      </c>
      <c r="E30" s="155">
        <f>+COUNTA('Aplikacija za kredit'!Y126)</f>
        <v>0</v>
      </c>
    </row>
    <row r="31" spans="2:5" x14ac:dyDescent="0.25">
      <c r="B31" s="147" t="str">
        <f>+'Aplikacija za kredit'!C129</f>
        <v>Ukupan broj mlađih od 40.gd obuhvaćen konkretnim projektom (INDIREKTNIH korisnika)</v>
      </c>
      <c r="C31" s="143">
        <f>+'Aplikacija za kredit'!Y129</f>
        <v>0</v>
      </c>
      <c r="D31" s="150">
        <v>1</v>
      </c>
      <c r="E31" s="155">
        <f>+COUNTA('Aplikacija za kredit'!Y129)</f>
        <v>0</v>
      </c>
    </row>
    <row r="32" spans="2:5" x14ac:dyDescent="0.25">
      <c r="B32" s="147" t="str">
        <f>+'Aplikacija za kredit'!C132</f>
        <v/>
      </c>
      <c r="C32" s="143">
        <f>+'Aplikacija za kredit'!AR132</f>
        <v>0</v>
      </c>
      <c r="D32" s="150">
        <v>1</v>
      </c>
      <c r="E32" s="155">
        <f>+COUNTA('Aplikacija za kredit'!AR132)</f>
        <v>0</v>
      </c>
    </row>
    <row r="33" spans="2:5" x14ac:dyDescent="0.25">
      <c r="B33" s="147" t="str">
        <f>+'Aplikacija za kredit'!D135</f>
        <v>Prosječan broj članova u domaćinstvu obuhvaćenim projektom:
(izvdene formula: F(x) = broj stanovika / broj domaćinstava</v>
      </c>
      <c r="C33" s="143" t="str">
        <f>+'Aplikacija za kredit'!AR135</f>
        <v xml:space="preserve"> </v>
      </c>
      <c r="D33" s="150">
        <v>0</v>
      </c>
      <c r="E33" s="155">
        <v>0</v>
      </c>
    </row>
    <row r="34" spans="2:5" x14ac:dyDescent="0.25">
      <c r="B34" s="70" t="str">
        <f>+'Aplikacija za kredit'!D137</f>
        <v>Prosječan broj članova u domaćinstvu obuhvaćenim projektom (DIREKTNIH korisnika):
(izvdene formula: F(x) = broj stanovika / broj domaćinstava (direktnih korisnika)</v>
      </c>
      <c r="C34" s="143" t="str">
        <f>+'Aplikacija za kredit'!AR137</f>
        <v xml:space="preserve"> </v>
      </c>
      <c r="D34" s="150">
        <v>0</v>
      </c>
      <c r="E34" s="155">
        <v>0</v>
      </c>
    </row>
    <row r="35" spans="2:5" x14ac:dyDescent="0.25">
      <c r="B35" s="147" t="str">
        <f>+'Aplikacija za kredit'!D139</f>
        <v>Udio žena u domaćinstvu obuhvaćenim projektom (DIREKTNIH korisnika):
(izvdene formula: F(x) = broj stanovika / broj domaćinstava (direktnih korisnika)</v>
      </c>
      <c r="C35" s="157" t="str">
        <f>+'Aplikacija za kredit'!AR139</f>
        <v xml:space="preserve"> </v>
      </c>
      <c r="D35" s="150">
        <v>0</v>
      </c>
      <c r="E35" s="155">
        <v>0</v>
      </c>
    </row>
    <row r="36" spans="2:5" x14ac:dyDescent="0.25">
      <c r="B36" s="147" t="str">
        <f>+'Aplikacija za kredit'!D141</f>
        <v>Udio mlađih u domaćinstvu obuhvaćenim projektom (DIREKTNIH korisnika):
(izvdene formula: F(x) = broj stanovika / broj domaćinstava (direktnih korisnika)</v>
      </c>
      <c r="C36" s="157" t="str">
        <f>+'Aplikacija za kredit'!AR141</f>
        <v xml:space="preserve"> </v>
      </c>
      <c r="D36" s="150">
        <v>0</v>
      </c>
      <c r="E36" s="155">
        <v>0</v>
      </c>
    </row>
    <row r="37" spans="2:5" x14ac:dyDescent="0.25">
      <c r="B37" s="147" t="str">
        <f>+'Aplikacija za kredit'!D143</f>
        <v xml:space="preserve"> </v>
      </c>
      <c r="C37" s="143">
        <f>+'Aplikacija za kredit'!D144</f>
        <v>0</v>
      </c>
      <c r="D37" s="150">
        <v>1</v>
      </c>
      <c r="E37" s="155">
        <f>+COUNTA('Aplikacija za kredit'!D144)</f>
        <v>0</v>
      </c>
    </row>
    <row r="38" spans="2:5" ht="18.75" x14ac:dyDescent="0.25">
      <c r="B38" s="327" t="s">
        <v>157</v>
      </c>
      <c r="C38" s="327"/>
      <c r="D38" s="156">
        <f>SUM(D19:D37)</f>
        <v>15</v>
      </c>
      <c r="E38" s="156">
        <f>SUM(E19:E37)</f>
        <v>0</v>
      </c>
    </row>
    <row r="39" spans="2:5" x14ac:dyDescent="0.25">
      <c r="B39" s="147" t="str">
        <f>+'Aplikacija za kredit'!C166</f>
        <v>Ukupan broj KATUNA povezan sa konkretnim projektom</v>
      </c>
      <c r="C39" s="143">
        <f>+'Aplikacija za kredit'!Y166</f>
        <v>0</v>
      </c>
      <c r="D39" s="150">
        <v>1</v>
      </c>
      <c r="E39" s="155">
        <f>+COUNTA('Aplikacija za kredit'!Y166)</f>
        <v>0</v>
      </c>
    </row>
    <row r="40" spans="2:5" x14ac:dyDescent="0.25">
      <c r="B40" s="147" t="str">
        <f>+'Aplikacija za kredit'!D169</f>
        <v xml:space="preserve"> </v>
      </c>
      <c r="C40" s="144">
        <f>+'Aplikacija za kredit'!D170</f>
        <v>0</v>
      </c>
      <c r="D40" s="150">
        <v>1</v>
      </c>
      <c r="E40" s="155">
        <f>+COUNTA('Aplikacija za kredit'!D170)</f>
        <v>0</v>
      </c>
    </row>
    <row r="41" spans="2:5" x14ac:dyDescent="0.25">
      <c r="B41" s="147" t="str">
        <f>+'Aplikacija za kredit'!C172</f>
        <v>Broj rgistrovanih Privrednih Društava (samo privredna društva koja se bave ovčarstvom, kozarstvom, proizvodnjom sjemenskog krompira i bobičastog voća)</v>
      </c>
      <c r="C41" s="143">
        <f>+'Aplikacija za kredit'!AQ172</f>
        <v>0</v>
      </c>
      <c r="D41" s="150">
        <v>1</v>
      </c>
      <c r="E41" s="155">
        <f>+COUNTA('Aplikacija za kredit'!AQ172)</f>
        <v>0</v>
      </c>
    </row>
    <row r="42" spans="2:5" x14ac:dyDescent="0.25">
      <c r="B42" s="147" t="str">
        <f>+'Aplikacija za kredit'!D175</f>
        <v xml:space="preserve"> </v>
      </c>
      <c r="C42" s="145">
        <f>+'Aplikacija za kredit'!D176</f>
        <v>0</v>
      </c>
      <c r="D42" s="150">
        <v>1</v>
      </c>
      <c r="E42" s="155">
        <f>+COUNTA('Aplikacija za kredit'!D176)</f>
        <v>0</v>
      </c>
    </row>
    <row r="43" spans="2:5" x14ac:dyDescent="0.25">
      <c r="B43" s="147" t="str">
        <f>+'Aplikacija za kredit'!C178</f>
        <v>Površina zemljušta u HA za obrađivanje</v>
      </c>
      <c r="C43" s="145">
        <f>+'Aplikacija za kredit'!Y178</f>
        <v>0</v>
      </c>
      <c r="D43" s="150">
        <v>1</v>
      </c>
      <c r="E43" s="155">
        <f>+COUNTA('Aplikacija za kredit'!Y178)</f>
        <v>0</v>
      </c>
    </row>
    <row r="44" spans="2:5" x14ac:dyDescent="0.25">
      <c r="B44" s="147" t="str">
        <f>+'Aplikacija za kredit'!C181</f>
        <v>Površina zemljišta u HA za uzgoj stoke:</v>
      </c>
      <c r="C44" s="145">
        <f>+'Aplikacija za kredit'!Y181</f>
        <v>0</v>
      </c>
      <c r="D44" s="150">
        <v>1</v>
      </c>
      <c r="E44" s="155">
        <f>+COUNTA('Aplikacija za kredit'!Y181)</f>
        <v>0</v>
      </c>
    </row>
    <row r="45" spans="2:5" x14ac:dyDescent="0.25">
      <c r="B45" s="147" t="str">
        <f>+'Aplikacija za kredit'!C184</f>
        <v>Ukupna površina zemljišta u HA (obradive površine i površine za ugoj stoke)</v>
      </c>
      <c r="C45" s="145" t="str">
        <f>+'Aplikacija za kredit'!Y184</f>
        <v xml:space="preserve"> </v>
      </c>
      <c r="D45" s="150">
        <v>0</v>
      </c>
      <c r="E45" s="155">
        <v>0</v>
      </c>
    </row>
    <row r="46" spans="2:5" x14ac:dyDescent="0.25">
      <c r="B46" s="147" t="str">
        <f>+'Aplikacija za kredit'!C187</f>
        <v>BROJ REGISTROVANIH PRIVREDNIH DRUŠTAVA U MJESNOJ ZAJEDNICI</v>
      </c>
      <c r="C46" s="143">
        <f>+'Aplikacija za kredit'!Y187</f>
        <v>0</v>
      </c>
      <c r="D46" s="150">
        <v>1</v>
      </c>
      <c r="E46" s="155">
        <f>+COUNTA('Aplikacija za kredit'!Y187)</f>
        <v>0</v>
      </c>
    </row>
    <row r="47" spans="2:5" x14ac:dyDescent="0.25">
      <c r="B47" s="147" t="str">
        <f>CONCATENATE('Aplikacija za kredit'!$C$190," ","-"," ",'Aplikacija za kredit'!Z193)</f>
        <v>BROJ GRLA STOKE
(postojeće stanje) - broj goveda</v>
      </c>
      <c r="C47" s="143">
        <f>+'Aplikacija za kredit'!AL193</f>
        <v>0</v>
      </c>
      <c r="D47" s="150">
        <v>1</v>
      </c>
      <c r="E47" s="155">
        <f>+COUNTA('Aplikacija za kredit'!AL193)</f>
        <v>0</v>
      </c>
    </row>
    <row r="48" spans="2:5" x14ac:dyDescent="0.25">
      <c r="B48" s="147" t="str">
        <f>CONCATENATE('Aplikacija za kredit'!$C$190," ","-"," ",'Aplikacija za kredit'!Z195)</f>
        <v>BROJ GRLA STOKE
(postojeće stanje) - broj ovaca</v>
      </c>
      <c r="C48" s="143">
        <f>+'Aplikacija za kredit'!AL195</f>
        <v>0</v>
      </c>
      <c r="D48" s="150">
        <v>1</v>
      </c>
      <c r="E48" s="155">
        <f>+COUNTA('Aplikacija za kredit'!AL195)</f>
        <v>0</v>
      </c>
    </row>
    <row r="49" spans="2:5" x14ac:dyDescent="0.25">
      <c r="B49" s="147" t="str">
        <f>CONCATENATE('Aplikacija za kredit'!$C$190," ","-"," ",'Aplikacija za kredit'!Z197)</f>
        <v>BROJ GRLA STOKE
(postojeće stanje) - broj koza</v>
      </c>
      <c r="C49" s="143">
        <f>+'Aplikacija za kredit'!AL197</f>
        <v>0</v>
      </c>
      <c r="D49" s="150">
        <v>1</v>
      </c>
      <c r="E49" s="155">
        <f>+COUNTA('Aplikacija za kredit'!AL197)</f>
        <v>0</v>
      </c>
    </row>
    <row r="50" spans="2:5" x14ac:dyDescent="0.25">
      <c r="B50" s="147" t="str">
        <f>CONCATENATE('Aplikacija za kredit'!$C$200," ","-"," ",'Aplikacija za kredit'!Z203)</f>
        <v>BROJ HA 
koji se koriste za proizvodnju
(postojeće stanje) - maline i bobičasto voće</v>
      </c>
      <c r="C50" s="145">
        <f>+'Aplikacija za kredit'!AL203</f>
        <v>0</v>
      </c>
      <c r="D50" s="150">
        <v>1</v>
      </c>
      <c r="E50" s="155">
        <f>+COUNTA('Aplikacija za kredit'!AL203)</f>
        <v>0</v>
      </c>
    </row>
    <row r="51" spans="2:5" x14ac:dyDescent="0.25">
      <c r="B51" s="147" t="str">
        <f>CONCATENATE('Aplikacija za kredit'!$C$200," ","-"," ",'Aplikacija za kredit'!Z205)</f>
        <v>BROJ HA 
koji se koriste za proizvodnju
(postojeće stanje) - sjemenski krompir</v>
      </c>
      <c r="C51" s="145">
        <f>+'Aplikacija za kredit'!AL205</f>
        <v>0</v>
      </c>
      <c r="D51" s="150">
        <v>1</v>
      </c>
      <c r="E51" s="155">
        <f>+COUNTA('Aplikacija za kredit'!AL205)</f>
        <v>0</v>
      </c>
    </row>
    <row r="52" spans="2:5" x14ac:dyDescent="0.25">
      <c r="B52" s="147" t="str">
        <f>CONCATENATE('Aplikacija za kredit'!$C$200," ","-"," ",'Aplikacija za kredit'!Z211)</f>
        <v>BROJ HA 
koji se koriste za proizvodnju
(postojeće stanje) - mlijeko i mliječne prerađevine</v>
      </c>
      <c r="C52" s="145">
        <f>+'Aplikacija za kredit'!AL211</f>
        <v>0</v>
      </c>
      <c r="D52" s="150">
        <v>1</v>
      </c>
      <c r="E52" s="155">
        <f>+COUNTA('Aplikacija za kredit'!AL211)</f>
        <v>0</v>
      </c>
    </row>
    <row r="53" spans="2:5" x14ac:dyDescent="0.25">
      <c r="B53" s="147" t="str">
        <f>CONCATENATE('Aplikacija za kredit'!$C$200," ","-"," ",'Aplikacija za kredit'!Z213)</f>
        <v>BROJ HA 
koji se koriste za proizvodnju
(postojeće stanje) - ovčarstvo, goved.kozarstvo</v>
      </c>
      <c r="C53" s="145">
        <f>+'Aplikacija za kredit'!AL213</f>
        <v>0</v>
      </c>
      <c r="D53" s="150">
        <v>1</v>
      </c>
      <c r="E53" s="155">
        <f>+COUNTA('Aplikacija za kredit'!AL213)</f>
        <v>0</v>
      </c>
    </row>
    <row r="54" spans="2:5" x14ac:dyDescent="0.25">
      <c r="B54" s="147" t="str">
        <f>+'Aplikacija za kredit'!D216</f>
        <v xml:space="preserve"> </v>
      </c>
      <c r="C54" s="146">
        <f>+'Aplikacija za kredit'!D217</f>
        <v>0</v>
      </c>
      <c r="D54" s="150">
        <v>1</v>
      </c>
      <c r="E54" s="155">
        <f>+COUNTA('Aplikacija za kredit'!D217)</f>
        <v>0</v>
      </c>
    </row>
    <row r="55" spans="2:5" x14ac:dyDescent="0.25">
      <c r="B55" s="147" t="str">
        <f>+'Aplikacija za kredit'!C220</f>
        <v>Ukupan očekivani broj stanovnika nakon investicije (15 gd.)</v>
      </c>
      <c r="C55" s="143">
        <f>+'Aplikacija za kredit'!Y220</f>
        <v>0</v>
      </c>
      <c r="D55" s="150">
        <v>1</v>
      </c>
      <c r="E55" s="155">
        <f>+COUNTA('Aplikacija za kredit'!Y220)</f>
        <v>0</v>
      </c>
    </row>
    <row r="56" spans="2:5" x14ac:dyDescent="0.25">
      <c r="B56" s="147" t="str">
        <f>+'Aplikacija za kredit'!C223</f>
        <v>Očekivani broj stanovnika nakon investicije (15 gd.), ŽENE</v>
      </c>
      <c r="C56" s="143">
        <f>+'Aplikacija za kredit'!Y223</f>
        <v>0</v>
      </c>
      <c r="D56" s="150">
        <v>1</v>
      </c>
      <c r="E56" s="155">
        <f>+COUNTA('Aplikacija za kredit'!Y223)</f>
        <v>0</v>
      </c>
    </row>
    <row r="57" spans="2:5" x14ac:dyDescent="0.25">
      <c r="B57" s="147" t="str">
        <f>+'Aplikacija za kredit'!C226</f>
        <v>Očekivani broj stanovnika nakon investicije (15 gd.), MLAĐI od 40 gd.</v>
      </c>
      <c r="C57" s="143">
        <f>+'Aplikacija za kredit'!Y226</f>
        <v>0</v>
      </c>
      <c r="D57" s="150">
        <v>1</v>
      </c>
      <c r="E57" s="155">
        <f>+COUNTA('Aplikacija za kredit'!Y226)</f>
        <v>0</v>
      </c>
    </row>
    <row r="58" spans="2:5" ht="18.75" x14ac:dyDescent="0.25">
      <c r="B58" s="327" t="s">
        <v>158</v>
      </c>
      <c r="C58" s="327"/>
      <c r="D58" s="156">
        <f>SUM(D39:D57)</f>
        <v>18</v>
      </c>
      <c r="E58" s="156">
        <f>SUM(E39:E57)</f>
        <v>0</v>
      </c>
    </row>
    <row r="59" spans="2:5" x14ac:dyDescent="0.25">
      <c r="B59" s="147" t="str">
        <f>CONCATENATE('Aplikacija za kredit'!$C$250," ","-"," ",'Aplikacija za kredit'!Z253)</f>
        <v>BROJ GRLA STOKE
(OČEKIVANO stanje) - broj goveda</v>
      </c>
      <c r="C59" s="143">
        <f>+'Aplikacija za kredit'!AL253</f>
        <v>0</v>
      </c>
      <c r="D59" s="150">
        <v>1</v>
      </c>
      <c r="E59" s="155">
        <f>+COUNTA('Aplikacija za kredit'!AL253)</f>
        <v>0</v>
      </c>
    </row>
    <row r="60" spans="2:5" x14ac:dyDescent="0.25">
      <c r="B60" s="147" t="str">
        <f>CONCATENATE('Aplikacija za kredit'!$C$250," ","-"," ",'Aplikacija za kredit'!Z255)</f>
        <v>BROJ GRLA STOKE
(OČEKIVANO stanje) - broj ovaca</v>
      </c>
      <c r="C60" s="143">
        <f>+'Aplikacija za kredit'!AL255</f>
        <v>0</v>
      </c>
      <c r="D60" s="150">
        <v>1</v>
      </c>
      <c r="E60" s="155">
        <f>+COUNTA('Aplikacija za kredit'!AL255)</f>
        <v>0</v>
      </c>
    </row>
    <row r="61" spans="2:5" x14ac:dyDescent="0.25">
      <c r="B61" s="147" t="str">
        <f>CONCATENATE('Aplikacija za kredit'!$C$250," ","-"," ",'Aplikacija za kredit'!Z257)</f>
        <v>BROJ GRLA STOKE
(OČEKIVANO stanje) - broj koza</v>
      </c>
      <c r="C61" s="143">
        <f>+'Aplikacija za kredit'!AL257</f>
        <v>0</v>
      </c>
      <c r="D61" s="150">
        <v>1</v>
      </c>
      <c r="E61" s="155">
        <f>+COUNTA('Aplikacija za kredit'!AL257)</f>
        <v>0</v>
      </c>
    </row>
    <row r="62" spans="2:5" x14ac:dyDescent="0.25">
      <c r="B62" s="147" t="str">
        <f>CONCATENATE('Aplikacija za kredit'!$C$260," ","-"," ",'Aplikacija za kredit'!Z263)</f>
        <v>BROJ HA 
koji se koriste za proizvodnju
(OČEKIVANO stanje) - maline i bobičasto voće</v>
      </c>
      <c r="C62" s="145">
        <f>+'Aplikacija za kredit'!AL263</f>
        <v>0</v>
      </c>
      <c r="D62" s="150">
        <v>1</v>
      </c>
      <c r="E62" s="155">
        <f>+COUNTA('Aplikacija za kredit'!AL263)</f>
        <v>0</v>
      </c>
    </row>
    <row r="63" spans="2:5" x14ac:dyDescent="0.25">
      <c r="B63" s="147" t="str">
        <f>CONCATENATE('Aplikacija za kredit'!$C$260," ","-"," ",'Aplikacija za kredit'!Z265)</f>
        <v>BROJ HA 
koji se koriste za proizvodnju
(OČEKIVANO stanje) - sjemenski krompir</v>
      </c>
      <c r="C63" s="145">
        <f>+'Aplikacija za kredit'!AL265</f>
        <v>0</v>
      </c>
      <c r="D63" s="150">
        <v>1</v>
      </c>
      <c r="E63" s="155">
        <f>+COUNTA('Aplikacija za kredit'!AL265)</f>
        <v>0</v>
      </c>
    </row>
    <row r="64" spans="2:5" x14ac:dyDescent="0.25">
      <c r="B64" s="147" t="str">
        <f>CONCATENATE('Aplikacija za kredit'!$C$268," ","-"," ",'Aplikacija za kredit'!Z271)</f>
        <v>BROJ HA 
koji se koriste za uzgoj stoke
(OČEKIVANO stanje) - mlijeko i mliječne prerađevine</v>
      </c>
      <c r="C64" s="145">
        <f>+'Aplikacija za kredit'!AL271</f>
        <v>0</v>
      </c>
      <c r="D64" s="150">
        <v>1</v>
      </c>
      <c r="E64" s="155">
        <f>+COUNTA('Aplikacija za kredit'!AL271)</f>
        <v>0</v>
      </c>
    </row>
    <row r="65" spans="2:5" x14ac:dyDescent="0.25">
      <c r="B65" s="147" t="str">
        <f>CONCATENATE('Aplikacija za kredit'!$C$268," ","-"," ",'Aplikacija za kredit'!Z273)</f>
        <v>BROJ HA 
koji se koriste za uzgoj stoke
(OČEKIVANO stanje) - ovčarstvo, goved.kozarstvo</v>
      </c>
      <c r="C65" s="145">
        <f>+'Aplikacija za kredit'!AL273</f>
        <v>0</v>
      </c>
      <c r="D65" s="150">
        <v>1</v>
      </c>
      <c r="E65" s="155">
        <f>+COUNTA('Aplikacija za kredit'!AL273)</f>
        <v>0</v>
      </c>
    </row>
    <row r="66" spans="2:5" x14ac:dyDescent="0.25">
      <c r="B66" s="147" t="str">
        <f>+'Aplikacija za kredit'!C276</f>
        <v>PREDVIĐENI UKUPNI TOŠKOVI INVESTICIJE
(ukupni troškovi sa PDV-om)</v>
      </c>
      <c r="C66" s="145">
        <f>+'Aplikacija za kredit'!Y276</f>
        <v>0</v>
      </c>
      <c r="D66" s="150">
        <v>1</v>
      </c>
      <c r="E66" s="155">
        <f>+COUNTA('Aplikacija za kredit'!Y276)</f>
        <v>0</v>
      </c>
    </row>
    <row r="67" spans="2:5" x14ac:dyDescent="0.25">
      <c r="B67" s="147" t="str">
        <f>+'Aplikacija za kredit'!C279</f>
        <v>UČEŠĆE LOKALNE SAMOUPRAVE, iznos u EUR
(20.41% od ukupnog bruto iznosa sa PDV-om)</v>
      </c>
      <c r="C67" s="145">
        <f>+'Aplikacija za kredit'!Y279</f>
        <v>0</v>
      </c>
      <c r="D67" s="150">
        <v>1</v>
      </c>
      <c r="E67" s="155">
        <f>+COUNTA('Aplikacija za kredit'!Y279)</f>
        <v>0</v>
      </c>
    </row>
    <row r="68" spans="2:5" x14ac:dyDescent="0.25">
      <c r="B68" s="147" t="str">
        <f>+'Aplikacija za kredit'!C282</f>
        <v>UČEŠĆE STANOVNIŠTVA, iznos u EUR
(5.10% od ukupnog bruto iznosa sa PDV-om)</v>
      </c>
      <c r="C68" s="145">
        <f>+'Aplikacija za kredit'!Y282</f>
        <v>0</v>
      </c>
      <c r="D68" s="150">
        <v>1</v>
      </c>
      <c r="E68" s="155">
        <f>+COUNTA('Aplikacija za kredit'!Y282)</f>
        <v>0</v>
      </c>
    </row>
    <row r="69" spans="2:5" ht="18.75" x14ac:dyDescent="0.25">
      <c r="B69" s="327" t="s">
        <v>159</v>
      </c>
      <c r="C69" s="327"/>
      <c r="D69" s="156">
        <f>SUM(D59:D68)</f>
        <v>10</v>
      </c>
      <c r="E69" s="156">
        <f>SUM(E59:E68)</f>
        <v>0</v>
      </c>
    </row>
    <row r="70" spans="2:5" ht="5.0999999999999996" customHeight="1" x14ac:dyDescent="0.25">
      <c r="B70" s="158"/>
      <c r="C70" s="159"/>
      <c r="D70" s="160"/>
      <c r="E70" s="160"/>
    </row>
    <row r="71" spans="2:5" ht="18.75" x14ac:dyDescent="0.25">
      <c r="B71" s="327" t="s">
        <v>160</v>
      </c>
      <c r="C71" s="327"/>
      <c r="D71" s="156">
        <f>+D18+D38+D58+D69</f>
        <v>53</v>
      </c>
      <c r="E71" s="156">
        <f>+E18+E38+E58+E69</f>
        <v>2</v>
      </c>
    </row>
    <row r="72" spans="2:5" x14ac:dyDescent="0.25">
      <c r="E72" s="151">
        <f>+E71-D71</f>
        <v>-51</v>
      </c>
    </row>
  </sheetData>
  <sheetProtection password="E49B" sheet="1" objects="1" scenarios="1" selectLockedCells="1" selectUnlockedCells="1"/>
  <mergeCells count="5">
    <mergeCell ref="B18:C18"/>
    <mergeCell ref="B38:C38"/>
    <mergeCell ref="B58:C58"/>
    <mergeCell ref="B69:C69"/>
    <mergeCell ref="B71:C71"/>
  </mergeCells>
  <conditionalFormatting sqref="B5:B37 B39:B57 B59:B68">
    <cfRule type="notContainsBlanks" dxfId="29" priority="19">
      <formula>LEN(TRIM(B5))&gt;0</formula>
    </cfRule>
  </conditionalFormatting>
  <conditionalFormatting sqref="C5:C17 C19:C37 C39:C57 C59:C68">
    <cfRule type="notContainsBlanks" dxfId="28" priority="18">
      <formula>LEN(TRIM(C5))&gt;0</formula>
    </cfRule>
  </conditionalFormatting>
  <conditionalFormatting sqref="D5:D37 D39:D57 D59:D68">
    <cfRule type="notContainsBlanks" dxfId="27" priority="17">
      <formula>LEN(TRIM(D5))&gt;0</formula>
    </cfRule>
  </conditionalFormatting>
  <conditionalFormatting sqref="E18">
    <cfRule type="notContainsBlanks" dxfId="26" priority="16">
      <formula>LEN(TRIM(E18))&gt;0</formula>
    </cfRule>
  </conditionalFormatting>
  <conditionalFormatting sqref="B38">
    <cfRule type="notContainsBlanks" dxfId="25" priority="15">
      <formula>LEN(TRIM(B38))&gt;0</formula>
    </cfRule>
  </conditionalFormatting>
  <conditionalFormatting sqref="D38">
    <cfRule type="notContainsBlanks" dxfId="24" priority="14">
      <formula>LEN(TRIM(D38))&gt;0</formula>
    </cfRule>
  </conditionalFormatting>
  <conditionalFormatting sqref="E71">
    <cfRule type="notContainsBlanks" dxfId="23" priority="1">
      <formula>LEN(TRIM(E71))&gt;0</formula>
    </cfRule>
  </conditionalFormatting>
  <conditionalFormatting sqref="E38">
    <cfRule type="notContainsBlanks" dxfId="22" priority="12">
      <formula>LEN(TRIM(E38))&gt;0</formula>
    </cfRule>
  </conditionalFormatting>
  <conditionalFormatting sqref="B58">
    <cfRule type="notContainsBlanks" dxfId="21" priority="11">
      <formula>LEN(TRIM(B58))&gt;0</formula>
    </cfRule>
  </conditionalFormatting>
  <conditionalFormatting sqref="D58">
    <cfRule type="notContainsBlanks" dxfId="20" priority="10">
      <formula>LEN(TRIM(D58))&gt;0</formula>
    </cfRule>
  </conditionalFormatting>
  <conditionalFormatting sqref="E58">
    <cfRule type="notContainsBlanks" dxfId="19" priority="9">
      <formula>LEN(TRIM(E58))&gt;0</formula>
    </cfRule>
  </conditionalFormatting>
  <conditionalFormatting sqref="B69">
    <cfRule type="notContainsBlanks" dxfId="18" priority="8">
      <formula>LEN(TRIM(B69))&gt;0</formula>
    </cfRule>
  </conditionalFormatting>
  <conditionalFormatting sqref="D69">
    <cfRule type="notContainsBlanks" dxfId="17" priority="7">
      <formula>LEN(TRIM(D69))&gt;0</formula>
    </cfRule>
  </conditionalFormatting>
  <conditionalFormatting sqref="E69">
    <cfRule type="notContainsBlanks" dxfId="16" priority="5">
      <formula>LEN(TRIM(E69))&gt;0</formula>
    </cfRule>
  </conditionalFormatting>
  <conditionalFormatting sqref="B71">
    <cfRule type="notContainsBlanks" dxfId="15" priority="4">
      <formula>LEN(TRIM(B71))&gt;0</formula>
    </cfRule>
  </conditionalFormatting>
  <conditionalFormatting sqref="D71">
    <cfRule type="notContainsBlanks" dxfId="14" priority="3">
      <formula>LEN(TRIM(D71))&gt;0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9"/>
  <sheetViews>
    <sheetView workbookViewId="0">
      <selection activeCell="G6" sqref="G6"/>
    </sheetView>
  </sheetViews>
  <sheetFormatPr defaultRowHeight="12" x14ac:dyDescent="0.25"/>
  <cols>
    <col min="1" max="1" width="9.140625" style="41"/>
    <col min="2" max="2" width="53.42578125" style="41" customWidth="1"/>
    <col min="3" max="3" width="9.140625" style="41"/>
    <col min="4" max="4" width="11.28515625" style="41" bestFit="1" customWidth="1"/>
    <col min="5" max="5" width="12.140625" style="41" bestFit="1" customWidth="1"/>
    <col min="6" max="6" width="10" style="41" bestFit="1" customWidth="1"/>
    <col min="7" max="7" width="13.140625" style="41" bestFit="1" customWidth="1"/>
    <col min="8" max="8" width="9.140625" style="41"/>
    <col min="9" max="9" width="8.28515625" style="41" bestFit="1" customWidth="1"/>
    <col min="10" max="10" width="11.5703125" style="41" bestFit="1" customWidth="1"/>
    <col min="11" max="11" width="1.7109375" style="41" customWidth="1"/>
    <col min="12" max="14" width="13.7109375" style="41" customWidth="1"/>
    <col min="15" max="16384" width="9.140625" style="41"/>
  </cols>
  <sheetData>
    <row r="2" spans="1:15" x14ac:dyDescent="0.25">
      <c r="B2" s="49" t="s">
        <v>81</v>
      </c>
      <c r="C2" s="67" t="s">
        <v>101</v>
      </c>
      <c r="D2" s="68" t="s">
        <v>102</v>
      </c>
      <c r="E2" s="67" t="s">
        <v>109</v>
      </c>
      <c r="F2" s="67" t="s">
        <v>110</v>
      </c>
      <c r="G2" s="67" t="s">
        <v>166</v>
      </c>
    </row>
    <row r="3" spans="1:15" x14ac:dyDescent="0.25">
      <c r="B3" s="50" t="s">
        <v>78</v>
      </c>
      <c r="C3" s="69" t="s">
        <v>103</v>
      </c>
      <c r="D3" s="69" t="s">
        <v>104</v>
      </c>
      <c r="E3" s="69" t="s">
        <v>113</v>
      </c>
      <c r="F3" s="69" t="s">
        <v>116</v>
      </c>
      <c r="G3" s="69" t="s">
        <v>167</v>
      </c>
    </row>
    <row r="4" spans="1:15" x14ac:dyDescent="0.25">
      <c r="B4" s="50" t="s">
        <v>79</v>
      </c>
      <c r="C4" s="69" t="s">
        <v>107</v>
      </c>
      <c r="D4" s="69" t="s">
        <v>108</v>
      </c>
      <c r="E4" s="69" t="s">
        <v>114</v>
      </c>
      <c r="F4" s="69" t="s">
        <v>117</v>
      </c>
      <c r="G4" s="69" t="s">
        <v>168</v>
      </c>
    </row>
    <row r="5" spans="1:15" x14ac:dyDescent="0.25">
      <c r="B5" s="50" t="s">
        <v>80</v>
      </c>
      <c r="C5" s="69" t="s">
        <v>105</v>
      </c>
      <c r="D5" s="69" t="s">
        <v>106</v>
      </c>
      <c r="E5" s="69" t="s">
        <v>115</v>
      </c>
      <c r="F5" s="69" t="s">
        <v>118</v>
      </c>
      <c r="G5" s="69" t="s">
        <v>169</v>
      </c>
    </row>
    <row r="7" spans="1:15" x14ac:dyDescent="0.25">
      <c r="D7" s="41" t="s">
        <v>3</v>
      </c>
      <c r="E7" s="41" t="s">
        <v>4</v>
      </c>
      <c r="F7" s="41" t="s">
        <v>5</v>
      </c>
      <c r="G7" s="41" t="s">
        <v>6</v>
      </c>
      <c r="H7" s="41" t="s">
        <v>7</v>
      </c>
      <c r="I7" s="41" t="s">
        <v>8</v>
      </c>
      <c r="J7" s="41" t="s">
        <v>16</v>
      </c>
      <c r="K7" s="57"/>
      <c r="L7" s="58">
        <f>+B16</f>
        <v>0</v>
      </c>
      <c r="M7" s="328" t="s">
        <v>84</v>
      </c>
      <c r="N7" s="328" t="s">
        <v>91</v>
      </c>
    </row>
    <row r="8" spans="1:15" ht="12.75" x14ac:dyDescent="0.25">
      <c r="A8" s="3"/>
      <c r="B8" s="51" t="s">
        <v>9</v>
      </c>
      <c r="C8" s="4" t="s">
        <v>82</v>
      </c>
      <c r="D8" s="41">
        <v>1</v>
      </c>
      <c r="E8" s="41">
        <v>2</v>
      </c>
      <c r="F8" s="41">
        <v>3</v>
      </c>
      <c r="G8" s="41">
        <v>4</v>
      </c>
      <c r="H8" s="41">
        <v>5</v>
      </c>
      <c r="I8" s="41">
        <v>6</v>
      </c>
      <c r="J8" s="41">
        <v>7</v>
      </c>
      <c r="K8" s="57"/>
      <c r="L8" s="57" t="e">
        <f>+B17</f>
        <v>#N/A</v>
      </c>
      <c r="M8" s="328"/>
      <c r="N8" s="328"/>
      <c r="O8" s="41" t="s">
        <v>83</v>
      </c>
    </row>
    <row r="9" spans="1:15" ht="12.75" x14ac:dyDescent="0.25">
      <c r="A9" s="3"/>
      <c r="B9" s="52" t="s">
        <v>3</v>
      </c>
      <c r="C9" s="4">
        <v>1</v>
      </c>
      <c r="D9" s="54" t="s">
        <v>40</v>
      </c>
      <c r="E9" s="54" t="s">
        <v>64</v>
      </c>
      <c r="F9" s="54" t="s">
        <v>37</v>
      </c>
      <c r="G9" s="54" t="s">
        <v>49</v>
      </c>
      <c r="H9" s="54" t="s">
        <v>35</v>
      </c>
      <c r="I9" s="54" t="s">
        <v>32</v>
      </c>
      <c r="J9" s="54" t="s">
        <v>46</v>
      </c>
      <c r="K9" s="57"/>
      <c r="L9" s="54" t="e">
        <f>HLOOKUP($L$8,$D$8:$J$21,O9,FALSE)</f>
        <v>#N/A</v>
      </c>
      <c r="M9" s="59" t="e">
        <f>IF(LEN(L9)&gt;1,L9," ")</f>
        <v>#N/A</v>
      </c>
      <c r="N9" s="59" t="e">
        <f>IF($E$27=1," ",M9)</f>
        <v>#N/A</v>
      </c>
      <c r="O9" s="41">
        <v>2</v>
      </c>
    </row>
    <row r="10" spans="1:15" ht="12.75" x14ac:dyDescent="0.25">
      <c r="A10" s="3"/>
      <c r="B10" s="52" t="s">
        <v>4</v>
      </c>
      <c r="C10" s="4">
        <v>2</v>
      </c>
      <c r="D10" s="54" t="s">
        <v>41</v>
      </c>
      <c r="E10" s="54" t="s">
        <v>65</v>
      </c>
      <c r="F10" s="54" t="s">
        <v>38</v>
      </c>
      <c r="G10" s="54" t="s">
        <v>50</v>
      </c>
      <c r="H10" s="54" t="s">
        <v>36</v>
      </c>
      <c r="I10" s="54" t="s">
        <v>33</v>
      </c>
      <c r="J10" s="54" t="s">
        <v>47</v>
      </c>
      <c r="K10" s="57"/>
      <c r="L10" s="54" t="e">
        <f t="shared" ref="L10:L21" si="0">HLOOKUP($L$8,$D$8:$J$21,O10,FALSE)</f>
        <v>#N/A</v>
      </c>
      <c r="M10" s="59" t="e">
        <f t="shared" ref="M10:M21" si="1">IF(LEN(L10)&gt;1,L10," ")</f>
        <v>#N/A</v>
      </c>
      <c r="N10" s="59" t="e">
        <f t="shared" ref="N10:N21" si="2">IF($E$27=1," ",M10)</f>
        <v>#N/A</v>
      </c>
      <c r="O10" s="41">
        <v>3</v>
      </c>
    </row>
    <row r="11" spans="1:15" ht="12.75" x14ac:dyDescent="0.25">
      <c r="A11" s="3"/>
      <c r="B11" s="52" t="s">
        <v>5</v>
      </c>
      <c r="C11" s="4">
        <v>3</v>
      </c>
      <c r="D11" s="54" t="s">
        <v>42</v>
      </c>
      <c r="E11" s="54" t="s">
        <v>66</v>
      </c>
      <c r="F11" s="54" t="s">
        <v>39</v>
      </c>
      <c r="G11" s="54" t="s">
        <v>51</v>
      </c>
      <c r="H11" s="54"/>
      <c r="I11" s="54" t="s">
        <v>34</v>
      </c>
      <c r="J11" s="54" t="s">
        <v>48</v>
      </c>
      <c r="K11" s="57"/>
      <c r="L11" s="54" t="e">
        <f t="shared" si="0"/>
        <v>#N/A</v>
      </c>
      <c r="M11" s="59" t="e">
        <f t="shared" si="1"/>
        <v>#N/A</v>
      </c>
      <c r="N11" s="59" t="e">
        <f t="shared" si="2"/>
        <v>#N/A</v>
      </c>
      <c r="O11" s="41">
        <v>4</v>
      </c>
    </row>
    <row r="12" spans="1:15" ht="12.75" x14ac:dyDescent="0.25">
      <c r="A12" s="3"/>
      <c r="B12" s="52" t="s">
        <v>6</v>
      </c>
      <c r="C12" s="4">
        <v>4</v>
      </c>
      <c r="D12" s="54" t="s">
        <v>43</v>
      </c>
      <c r="E12" s="54" t="s">
        <v>67</v>
      </c>
      <c r="F12" s="54" t="s">
        <v>63</v>
      </c>
      <c r="G12" s="54" t="s">
        <v>52</v>
      </c>
      <c r="H12" s="54"/>
      <c r="I12" s="54"/>
      <c r="J12" s="54" t="s">
        <v>62</v>
      </c>
      <c r="K12" s="57"/>
      <c r="L12" s="54" t="e">
        <f t="shared" si="0"/>
        <v>#N/A</v>
      </c>
      <c r="M12" s="59" t="e">
        <f t="shared" si="1"/>
        <v>#N/A</v>
      </c>
      <c r="N12" s="59" t="e">
        <f t="shared" si="2"/>
        <v>#N/A</v>
      </c>
      <c r="O12" s="41">
        <v>5</v>
      </c>
    </row>
    <row r="13" spans="1:15" ht="12.75" x14ac:dyDescent="0.25">
      <c r="A13" s="3"/>
      <c r="B13" s="52" t="s">
        <v>7</v>
      </c>
      <c r="C13" s="4">
        <v>5</v>
      </c>
      <c r="D13" s="54" t="s">
        <v>44</v>
      </c>
      <c r="E13" s="54" t="s">
        <v>68</v>
      </c>
      <c r="F13" s="54"/>
      <c r="G13" s="54" t="s">
        <v>53</v>
      </c>
      <c r="H13" s="54"/>
      <c r="I13" s="54"/>
      <c r="J13" s="54"/>
      <c r="K13" s="57"/>
      <c r="L13" s="54" t="e">
        <f t="shared" si="0"/>
        <v>#N/A</v>
      </c>
      <c r="M13" s="59" t="e">
        <f t="shared" si="1"/>
        <v>#N/A</v>
      </c>
      <c r="N13" s="59" t="e">
        <f t="shared" si="2"/>
        <v>#N/A</v>
      </c>
      <c r="O13" s="41">
        <v>6</v>
      </c>
    </row>
    <row r="14" spans="1:15" ht="12.75" x14ac:dyDescent="0.25">
      <c r="A14" s="3"/>
      <c r="B14" s="52" t="s">
        <v>8</v>
      </c>
      <c r="C14" s="4">
        <v>6</v>
      </c>
      <c r="D14" s="54" t="s">
        <v>45</v>
      </c>
      <c r="E14" s="54" t="s">
        <v>69</v>
      </c>
      <c r="F14" s="54"/>
      <c r="G14" s="54" t="s">
        <v>54</v>
      </c>
      <c r="H14" s="54"/>
      <c r="I14" s="54"/>
      <c r="J14" s="54"/>
      <c r="K14" s="57"/>
      <c r="L14" s="54" t="e">
        <f t="shared" si="0"/>
        <v>#N/A</v>
      </c>
      <c r="M14" s="59" t="e">
        <f t="shared" si="1"/>
        <v>#N/A</v>
      </c>
      <c r="N14" s="59" t="e">
        <f t="shared" si="2"/>
        <v>#N/A</v>
      </c>
      <c r="O14" s="41">
        <v>7</v>
      </c>
    </row>
    <row r="15" spans="1:15" ht="12.75" x14ac:dyDescent="0.25">
      <c r="A15" s="3"/>
      <c r="B15" s="52" t="s">
        <v>16</v>
      </c>
      <c r="C15" s="4">
        <v>7</v>
      </c>
      <c r="D15" s="54"/>
      <c r="E15" s="54"/>
      <c r="F15" s="54"/>
      <c r="G15" s="54" t="s">
        <v>55</v>
      </c>
      <c r="H15" s="54"/>
      <c r="I15" s="54"/>
      <c r="J15" s="54"/>
      <c r="K15" s="57"/>
      <c r="L15" s="54" t="e">
        <f t="shared" si="0"/>
        <v>#N/A</v>
      </c>
      <c r="M15" s="59" t="e">
        <f t="shared" si="1"/>
        <v>#N/A</v>
      </c>
      <c r="N15" s="59" t="e">
        <f t="shared" si="2"/>
        <v>#N/A</v>
      </c>
      <c r="O15" s="41">
        <v>8</v>
      </c>
    </row>
    <row r="16" spans="1:15" x14ac:dyDescent="0.25">
      <c r="B16" s="55">
        <f>+'Aplikacija za kredit'!AV9</f>
        <v>0</v>
      </c>
      <c r="D16" s="54"/>
      <c r="E16" s="54"/>
      <c r="F16" s="54"/>
      <c r="G16" s="54" t="s">
        <v>56</v>
      </c>
      <c r="H16" s="54"/>
      <c r="I16" s="54"/>
      <c r="J16" s="54"/>
      <c r="K16" s="57"/>
      <c r="L16" s="54" t="e">
        <f t="shared" si="0"/>
        <v>#N/A</v>
      </c>
      <c r="M16" s="59" t="e">
        <f t="shared" si="1"/>
        <v>#N/A</v>
      </c>
      <c r="N16" s="59" t="e">
        <f t="shared" si="2"/>
        <v>#N/A</v>
      </c>
      <c r="O16" s="41">
        <v>9</v>
      </c>
    </row>
    <row r="17" spans="2:15" x14ac:dyDescent="0.25">
      <c r="B17" s="56" t="e">
        <f>VLOOKUP(B16,B9:C15,2,FALSE)</f>
        <v>#N/A</v>
      </c>
      <c r="D17" s="54"/>
      <c r="E17" s="54"/>
      <c r="F17" s="54"/>
      <c r="G17" s="54" t="s">
        <v>57</v>
      </c>
      <c r="H17" s="54"/>
      <c r="I17" s="54"/>
      <c r="J17" s="54"/>
      <c r="K17" s="57"/>
      <c r="L17" s="54" t="e">
        <f t="shared" si="0"/>
        <v>#N/A</v>
      </c>
      <c r="M17" s="59" t="e">
        <f t="shared" si="1"/>
        <v>#N/A</v>
      </c>
      <c r="N17" s="59" t="e">
        <f t="shared" si="2"/>
        <v>#N/A</v>
      </c>
      <c r="O17" s="41">
        <v>10</v>
      </c>
    </row>
    <row r="18" spans="2:15" x14ac:dyDescent="0.25">
      <c r="D18" s="54"/>
      <c r="E18" s="54"/>
      <c r="F18" s="54"/>
      <c r="G18" s="54" t="s">
        <v>58</v>
      </c>
      <c r="H18" s="54"/>
      <c r="I18" s="54"/>
      <c r="J18" s="54"/>
      <c r="K18" s="57"/>
      <c r="L18" s="54" t="e">
        <f t="shared" si="0"/>
        <v>#N/A</v>
      </c>
      <c r="M18" s="59" t="e">
        <f t="shared" si="1"/>
        <v>#N/A</v>
      </c>
      <c r="N18" s="59" t="e">
        <f t="shared" si="2"/>
        <v>#N/A</v>
      </c>
      <c r="O18" s="41">
        <v>11</v>
      </c>
    </row>
    <row r="19" spans="2:15" x14ac:dyDescent="0.25">
      <c r="D19" s="54"/>
      <c r="E19" s="54"/>
      <c r="F19" s="54"/>
      <c r="G19" s="54" t="s">
        <v>59</v>
      </c>
      <c r="H19" s="54"/>
      <c r="I19" s="54"/>
      <c r="J19" s="54"/>
      <c r="K19" s="57"/>
      <c r="L19" s="54" t="e">
        <f t="shared" si="0"/>
        <v>#N/A</v>
      </c>
      <c r="M19" s="59" t="e">
        <f t="shared" si="1"/>
        <v>#N/A</v>
      </c>
      <c r="N19" s="59" t="e">
        <f t="shared" si="2"/>
        <v>#N/A</v>
      </c>
      <c r="O19" s="41">
        <v>12</v>
      </c>
    </row>
    <row r="20" spans="2:15" x14ac:dyDescent="0.25">
      <c r="D20" s="54"/>
      <c r="E20" s="54"/>
      <c r="F20" s="54"/>
      <c r="G20" s="54" t="s">
        <v>60</v>
      </c>
      <c r="H20" s="54"/>
      <c r="I20" s="54"/>
      <c r="J20" s="54"/>
      <c r="K20" s="57"/>
      <c r="L20" s="54" t="e">
        <f t="shared" si="0"/>
        <v>#N/A</v>
      </c>
      <c r="M20" s="59" t="e">
        <f t="shared" si="1"/>
        <v>#N/A</v>
      </c>
      <c r="N20" s="59" t="e">
        <f t="shared" si="2"/>
        <v>#N/A</v>
      </c>
      <c r="O20" s="41">
        <v>13</v>
      </c>
    </row>
    <row r="21" spans="2:15" x14ac:dyDescent="0.25">
      <c r="D21" s="54"/>
      <c r="E21" s="54"/>
      <c r="F21" s="54"/>
      <c r="G21" s="54" t="s">
        <v>61</v>
      </c>
      <c r="H21" s="54"/>
      <c r="I21" s="54"/>
      <c r="J21" s="54"/>
      <c r="K21" s="57"/>
      <c r="L21" s="54" t="e">
        <f t="shared" si="0"/>
        <v>#N/A</v>
      </c>
      <c r="M21" s="59" t="e">
        <f t="shared" si="1"/>
        <v>#N/A</v>
      </c>
      <c r="N21" s="59" t="e">
        <f t="shared" si="2"/>
        <v>#N/A</v>
      </c>
      <c r="O21" s="41">
        <v>14</v>
      </c>
    </row>
    <row r="23" spans="2:15" x14ac:dyDescent="0.25">
      <c r="C23" s="41" t="s">
        <v>85</v>
      </c>
      <c r="D23" s="41" t="s">
        <v>86</v>
      </c>
      <c r="E23" s="41" t="s">
        <v>88</v>
      </c>
      <c r="F23" s="41" t="s">
        <v>89</v>
      </c>
      <c r="G23" s="41" t="s">
        <v>90</v>
      </c>
    </row>
    <row r="24" spans="2:15" ht="12" customHeight="1" x14ac:dyDescent="0.25">
      <c r="B24" s="44" t="s">
        <v>72</v>
      </c>
      <c r="C24" s="53" t="s">
        <v>162</v>
      </c>
      <c r="D24" s="53" t="s">
        <v>163</v>
      </c>
      <c r="E24" s="41">
        <f>COUNTIF(B24,'Aplikacija za kredit'!$AM$19)</f>
        <v>0</v>
      </c>
      <c r="F24" s="41">
        <f>IF(E24&gt;0,2,0)</f>
        <v>0</v>
      </c>
      <c r="G24" s="41">
        <f>+E24+F24</f>
        <v>0</v>
      </c>
    </row>
    <row r="25" spans="2:15" ht="12" customHeight="1" x14ac:dyDescent="0.25">
      <c r="B25" s="44" t="s">
        <v>73</v>
      </c>
      <c r="C25" s="53" t="s">
        <v>74</v>
      </c>
      <c r="D25" s="53" t="s">
        <v>164</v>
      </c>
      <c r="E25" s="41">
        <f>COUNTIF(B25,'Aplikacija za kredit'!$AM$19)</f>
        <v>0</v>
      </c>
      <c r="F25" s="41">
        <f>IF(E25&gt;0,0,0)</f>
        <v>0</v>
      </c>
      <c r="G25" s="41">
        <f>+E25+F25</f>
        <v>0</v>
      </c>
    </row>
    <row r="26" spans="2:15" ht="12" customHeight="1" x14ac:dyDescent="0.25">
      <c r="B26" s="44" t="s">
        <v>71</v>
      </c>
      <c r="C26" s="53" t="s">
        <v>162</v>
      </c>
      <c r="D26" s="53" t="s">
        <v>165</v>
      </c>
      <c r="E26" s="41">
        <f>COUNTIF(B26,'Aplikacija za kredit'!$AM$19)</f>
        <v>0</v>
      </c>
      <c r="F26" s="41">
        <f t="shared" ref="F26" si="3">IF(E26&gt;0,1,0)</f>
        <v>0</v>
      </c>
      <c r="G26" s="41">
        <f>+E26+F26</f>
        <v>0</v>
      </c>
    </row>
    <row r="27" spans="2:15" x14ac:dyDescent="0.25">
      <c r="B27" s="61">
        <f>+'Aplikacija za kredit'!AM19</f>
        <v>0</v>
      </c>
      <c r="C27" s="62" t="e">
        <f>VLOOKUP($B$27,$B$24:$D$26,2,FALSE)</f>
        <v>#N/A</v>
      </c>
      <c r="D27" s="62" t="e">
        <f>VLOOKUP($B$27,$B$24:$D$26,3,FALSE)</f>
        <v>#N/A</v>
      </c>
      <c r="E27" s="60" t="e">
        <f>VLOOKUP(B27,$B$24:$G$26,6,FALSE)</f>
        <v>#N/A</v>
      </c>
    </row>
    <row r="28" spans="2:15" x14ac:dyDescent="0.25">
      <c r="C28" s="53"/>
      <c r="I28" s="41" t="s">
        <v>93</v>
      </c>
    </row>
    <row r="29" spans="2:15" x14ac:dyDescent="0.25">
      <c r="C29" s="53"/>
      <c r="E29" s="329" t="str">
        <f>+'Aplikacija za kredit'!C39</f>
        <v xml:space="preserve">Ukupan broj stanovnika u mjesnoj zajednici  Opština </v>
      </c>
      <c r="F29" s="329"/>
      <c r="G29" s="329"/>
      <c r="H29" s="329"/>
      <c r="I29" s="71">
        <f>ROUND(COUNTA('Aplikacija za kredit'!Y39),0)</f>
        <v>0</v>
      </c>
    </row>
    <row r="30" spans="2:15" x14ac:dyDescent="0.25">
      <c r="B30" s="65">
        <f>+'Aplikacija za kredit'!D24</f>
        <v>0</v>
      </c>
      <c r="C30" s="66" t="e">
        <f>IF(E27&gt;1,VLOOKUP(B30,$B$32:$C$69,2,FALSE),"Klijent nije učestvovao u projektu pa je iznos sredstava za finasiranje nepoznat")</f>
        <v>#N/A</v>
      </c>
      <c r="E30" s="329" t="str">
        <f>+'Aplikacija za kredit'!C42</f>
        <v xml:space="preserve">Ukupan broj domaćinstava u mjesnoj zajednici  Opština </v>
      </c>
      <c r="F30" s="329"/>
      <c r="G30" s="329"/>
      <c r="H30" s="329"/>
      <c r="I30" s="71">
        <f>ROUND(COUNTA('Aplikacija za kredit'!Y42),0)</f>
        <v>0</v>
      </c>
    </row>
    <row r="31" spans="2:15" ht="12.75" x14ac:dyDescent="0.25">
      <c r="B31" s="36" t="s">
        <v>70</v>
      </c>
      <c r="C31" s="37" t="s">
        <v>87</v>
      </c>
      <c r="E31" s="330" t="s">
        <v>92</v>
      </c>
      <c r="F31" s="330"/>
      <c r="G31" s="330"/>
      <c r="H31" s="330"/>
      <c r="I31" s="72">
        <f>+I29+I30</f>
        <v>0</v>
      </c>
    </row>
    <row r="32" spans="2:15" x14ac:dyDescent="0.25">
      <c r="B32" s="63" t="s">
        <v>32</v>
      </c>
      <c r="C32" s="64">
        <v>23963.08</v>
      </c>
    </row>
    <row r="33" spans="2:3" x14ac:dyDescent="0.25">
      <c r="B33" s="63" t="s">
        <v>33</v>
      </c>
      <c r="C33" s="64">
        <v>14379.88</v>
      </c>
    </row>
    <row r="34" spans="2:3" x14ac:dyDescent="0.25">
      <c r="B34" s="63" t="s">
        <v>34</v>
      </c>
      <c r="C34" s="64">
        <v>23963.08</v>
      </c>
    </row>
    <row r="35" spans="2:3" x14ac:dyDescent="0.25">
      <c r="B35" s="63" t="s">
        <v>35</v>
      </c>
      <c r="C35" s="64">
        <v>26713.119999999999</v>
      </c>
    </row>
    <row r="36" spans="2:3" x14ac:dyDescent="0.25">
      <c r="B36" s="63" t="s">
        <v>36</v>
      </c>
      <c r="C36" s="64">
        <v>20124.09</v>
      </c>
    </row>
    <row r="37" spans="2:3" x14ac:dyDescent="0.25">
      <c r="B37" s="63" t="s">
        <v>37</v>
      </c>
      <c r="C37" s="64">
        <v>65724.78</v>
      </c>
    </row>
    <row r="38" spans="2:3" x14ac:dyDescent="0.25">
      <c r="B38" s="63" t="s">
        <v>38</v>
      </c>
      <c r="C38" s="64">
        <v>59448.51</v>
      </c>
    </row>
    <row r="39" spans="2:3" x14ac:dyDescent="0.25">
      <c r="B39" s="63" t="s">
        <v>39</v>
      </c>
      <c r="C39" s="64">
        <v>16582</v>
      </c>
    </row>
    <row r="40" spans="2:3" x14ac:dyDescent="0.25">
      <c r="B40" s="63" t="s">
        <v>40</v>
      </c>
      <c r="C40" s="64">
        <v>22181.72</v>
      </c>
    </row>
    <row r="41" spans="2:3" x14ac:dyDescent="0.25">
      <c r="B41" s="63" t="s">
        <v>41</v>
      </c>
      <c r="C41" s="64">
        <v>21804.2</v>
      </c>
    </row>
    <row r="42" spans="2:3" x14ac:dyDescent="0.25">
      <c r="B42" s="63" t="s">
        <v>42</v>
      </c>
      <c r="C42" s="64">
        <v>21804.2</v>
      </c>
    </row>
    <row r="43" spans="2:3" x14ac:dyDescent="0.25">
      <c r="B43" s="63" t="s">
        <v>43</v>
      </c>
      <c r="C43" s="64">
        <v>60354.8</v>
      </c>
    </row>
    <row r="44" spans="2:3" x14ac:dyDescent="0.25">
      <c r="B44" s="63" t="s">
        <v>44</v>
      </c>
      <c r="C44" s="64">
        <v>27255.25</v>
      </c>
    </row>
    <row r="45" spans="2:3" x14ac:dyDescent="0.25">
      <c r="B45" s="63" t="s">
        <v>45</v>
      </c>
      <c r="C45" s="64">
        <v>46913.88</v>
      </c>
    </row>
    <row r="46" spans="2:3" x14ac:dyDescent="0.25">
      <c r="B46" s="63" t="s">
        <v>46</v>
      </c>
      <c r="C46" s="64">
        <v>52055</v>
      </c>
    </row>
    <row r="47" spans="2:3" x14ac:dyDescent="0.25">
      <c r="B47" s="63" t="s">
        <v>47</v>
      </c>
      <c r="C47" s="64">
        <v>52055.41</v>
      </c>
    </row>
    <row r="48" spans="2:3" x14ac:dyDescent="0.25">
      <c r="B48" s="63" t="s">
        <v>48</v>
      </c>
      <c r="C48" s="64">
        <v>52055.41</v>
      </c>
    </row>
    <row r="49" spans="2:3" x14ac:dyDescent="0.25">
      <c r="B49" s="63" t="s">
        <v>49</v>
      </c>
      <c r="C49" s="64">
        <v>98146.73</v>
      </c>
    </row>
    <row r="50" spans="2:3" x14ac:dyDescent="0.25">
      <c r="B50" s="63" t="s">
        <v>50</v>
      </c>
      <c r="C50" s="64">
        <v>19654.03</v>
      </c>
    </row>
    <row r="51" spans="2:3" x14ac:dyDescent="0.25">
      <c r="B51" s="63" t="s">
        <v>51</v>
      </c>
      <c r="C51" s="64">
        <v>48877.35</v>
      </c>
    </row>
    <row r="52" spans="2:3" x14ac:dyDescent="0.25">
      <c r="B52" s="63" t="s">
        <v>52</v>
      </c>
      <c r="C52" s="64">
        <v>93517.15</v>
      </c>
    </row>
    <row r="53" spans="2:3" x14ac:dyDescent="0.25">
      <c r="B53" s="63" t="s">
        <v>53</v>
      </c>
      <c r="C53" s="64">
        <v>32714.77</v>
      </c>
    </row>
    <row r="54" spans="2:3" x14ac:dyDescent="0.25">
      <c r="B54" s="63" t="s">
        <v>54</v>
      </c>
      <c r="C54" s="64">
        <v>52218.76</v>
      </c>
    </row>
    <row r="55" spans="2:3" x14ac:dyDescent="0.25">
      <c r="B55" s="63" t="s">
        <v>55</v>
      </c>
      <c r="C55" s="64">
        <v>26753.46</v>
      </c>
    </row>
    <row r="56" spans="2:3" x14ac:dyDescent="0.25">
      <c r="B56" s="63" t="s">
        <v>56</v>
      </c>
      <c r="C56" s="64">
        <v>52158.26</v>
      </c>
    </row>
    <row r="57" spans="2:3" x14ac:dyDescent="0.25">
      <c r="B57" s="63" t="s">
        <v>57</v>
      </c>
      <c r="C57" s="64">
        <v>8773.7099999999991</v>
      </c>
    </row>
    <row r="58" spans="2:3" x14ac:dyDescent="0.25">
      <c r="B58" s="63" t="s">
        <v>58</v>
      </c>
      <c r="C58" s="64">
        <v>13723.34</v>
      </c>
    </row>
    <row r="59" spans="2:3" x14ac:dyDescent="0.25">
      <c r="B59" s="63" t="s">
        <v>59</v>
      </c>
      <c r="C59" s="64">
        <v>21179.24</v>
      </c>
    </row>
    <row r="60" spans="2:3" x14ac:dyDescent="0.25">
      <c r="B60" s="63" t="s">
        <v>60</v>
      </c>
      <c r="C60" s="64">
        <v>16541.91</v>
      </c>
    </row>
    <row r="61" spans="2:3" x14ac:dyDescent="0.25">
      <c r="B61" s="63" t="s">
        <v>61</v>
      </c>
      <c r="C61" s="64">
        <v>15474.69</v>
      </c>
    </row>
    <row r="62" spans="2:3" x14ac:dyDescent="0.25">
      <c r="B62" s="63" t="s">
        <v>62</v>
      </c>
      <c r="C62" s="64">
        <v>52055.41</v>
      </c>
    </row>
    <row r="63" spans="2:3" x14ac:dyDescent="0.25">
      <c r="B63" s="63" t="s">
        <v>63</v>
      </c>
      <c r="C63" s="64">
        <v>4130</v>
      </c>
    </row>
    <row r="64" spans="2:3" x14ac:dyDescent="0.25">
      <c r="B64" s="63" t="s">
        <v>64</v>
      </c>
      <c r="C64" s="64">
        <v>32080.5</v>
      </c>
    </row>
    <row r="65" spans="2:3" x14ac:dyDescent="0.25">
      <c r="B65" s="63" t="s">
        <v>65</v>
      </c>
      <c r="C65" s="64">
        <v>30581.200000000001</v>
      </c>
    </row>
    <row r="66" spans="2:3" x14ac:dyDescent="0.25">
      <c r="B66" s="63" t="s">
        <v>66</v>
      </c>
      <c r="C66" s="64">
        <v>37679.4</v>
      </c>
    </row>
    <row r="67" spans="2:3" x14ac:dyDescent="0.25">
      <c r="B67" s="63" t="s">
        <v>67</v>
      </c>
      <c r="C67" s="64">
        <v>40099.4</v>
      </c>
    </row>
    <row r="68" spans="2:3" x14ac:dyDescent="0.25">
      <c r="B68" s="63" t="s">
        <v>68</v>
      </c>
      <c r="C68" s="64">
        <v>52514</v>
      </c>
    </row>
    <row r="69" spans="2:3" x14ac:dyDescent="0.25">
      <c r="B69" s="63" t="s">
        <v>69</v>
      </c>
      <c r="C69" s="64">
        <v>50904.7</v>
      </c>
    </row>
  </sheetData>
  <sheetProtection algorithmName="SHA-512" hashValue="E3g7ystDytTasOeJzcM6RFs5KHPR15Wte+BbsRC/OzC3Bv8VJcgdfdis/+K6dMnmX/WkVaKNo1k8wGzsbgVV1Q==" saltValue="xqjh4K/Z6ThC0/5os6ukFA==" spinCount="100000" sheet="1" objects="1" scenarios="1" selectLockedCells="1" selectUnlockedCells="1"/>
  <mergeCells count="5">
    <mergeCell ref="N7:N8"/>
    <mergeCell ref="E29:H29"/>
    <mergeCell ref="E30:H30"/>
    <mergeCell ref="E31:H31"/>
    <mergeCell ref="M7:M8"/>
  </mergeCells>
  <conditionalFormatting sqref="D9">
    <cfRule type="notContainsBlanks" dxfId="13" priority="15">
      <formula>LEN(TRIM(D9))&gt;0</formula>
    </cfRule>
  </conditionalFormatting>
  <conditionalFormatting sqref="D10:D21">
    <cfRule type="notContainsBlanks" dxfId="12" priority="14">
      <formula>LEN(TRIM(D10))&gt;0</formula>
    </cfRule>
  </conditionalFormatting>
  <conditionalFormatting sqref="E9:J21">
    <cfRule type="notContainsBlanks" dxfId="11" priority="13">
      <formula>LEN(TRIM(E9))&gt;0</formula>
    </cfRule>
  </conditionalFormatting>
  <conditionalFormatting sqref="L9:N21">
    <cfRule type="notContainsBlanks" dxfId="10" priority="12">
      <formula>LEN(TRIM(L9))&gt;0</formula>
    </cfRule>
  </conditionalFormatting>
  <conditionalFormatting sqref="C3">
    <cfRule type="notContainsBlanks" dxfId="9" priority="11">
      <formula>LEN(TRIM(C3))&gt;0</formula>
    </cfRule>
  </conditionalFormatting>
  <conditionalFormatting sqref="D3">
    <cfRule type="notContainsBlanks" dxfId="8" priority="10">
      <formula>LEN(TRIM(D3))&gt;0</formula>
    </cfRule>
  </conditionalFormatting>
  <conditionalFormatting sqref="C4:D5">
    <cfRule type="notContainsBlanks" dxfId="7" priority="9">
      <formula>LEN(TRIM(C4))&gt;0</formula>
    </cfRule>
  </conditionalFormatting>
  <conditionalFormatting sqref="E3">
    <cfRule type="notContainsBlanks" dxfId="6" priority="8">
      <formula>LEN(TRIM(E3))&gt;0</formula>
    </cfRule>
  </conditionalFormatting>
  <conditionalFormatting sqref="E4:E5">
    <cfRule type="notContainsBlanks" dxfId="5" priority="7">
      <formula>LEN(TRIM(E4))&gt;0</formula>
    </cfRule>
  </conditionalFormatting>
  <conditionalFormatting sqref="F3">
    <cfRule type="notContainsBlanks" dxfId="4" priority="6">
      <formula>LEN(TRIM(F3))&gt;0</formula>
    </cfRule>
  </conditionalFormatting>
  <conditionalFormatting sqref="F4:F5">
    <cfRule type="notContainsBlanks" dxfId="3" priority="5">
      <formula>LEN(TRIM(F4))&gt;0</formula>
    </cfRule>
  </conditionalFormatting>
  <conditionalFormatting sqref="G3">
    <cfRule type="notContainsBlanks" dxfId="2" priority="4">
      <formula>LEN(TRIM(G3))&gt;0</formula>
    </cfRule>
  </conditionalFormatting>
  <conditionalFormatting sqref="G4">
    <cfRule type="notContainsBlanks" dxfId="1" priority="2">
      <formula>LEN(TRIM(G4))&gt;0</formula>
    </cfRule>
  </conditionalFormatting>
  <conditionalFormatting sqref="G5">
    <cfRule type="notContainsBlanks" dxfId="0" priority="1">
      <formula>LEN(TRIM(G5))&gt;0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Aplikacija za kredit</vt:lpstr>
      <vt:lpstr>Analitika</vt:lpstr>
      <vt:lpstr>Podesavanja</vt:lpstr>
      <vt:lpstr>'Aplikacija za kredit'!Print_Area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v.markovic</dc:creator>
  <cp:lastModifiedBy>Fito</cp:lastModifiedBy>
  <cp:lastPrinted>2020-01-25T10:06:53Z</cp:lastPrinted>
  <dcterms:created xsi:type="dcterms:W3CDTF">2018-11-09T14:01:57Z</dcterms:created>
  <dcterms:modified xsi:type="dcterms:W3CDTF">2020-02-03T07:00:51Z</dcterms:modified>
</cp:coreProperties>
</file>