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1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<sst xmlns="http://schemas.openxmlformats.org/spreadsheetml/2006/main" count="264" uniqueCount="94">
  <si>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</si>
  <si>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</si>
  <si>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</si>
  <si>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</si>
  <si>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</si>
  <si>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</si>
  <si>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</si>
  <si>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</si>
  <si>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</si>
  <si>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</si>
  <si>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</si>
  <si>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</si>
  <si>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</si>
  <si>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</si>
  <si>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</si>
  <si>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</si>
  <si>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</si>
  <si>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</si>
  <si>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</si>
  <si>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</si>
  <si>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</si>
  <si>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</si>
  <si>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</si>
  <si>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</si>
  <si>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</si>
  <si>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</si>
  <si>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</si>
  <si>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</si>
  <si>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</si>
  <si>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</si>
  <si>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</si>
  <si>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</si>
  <si>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</si>
  <si>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</si>
  <si>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</si>
  <si>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</si>
  <si>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</si>
  <si>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</si>
  <si>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</si>
  <si>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</si>
  <si>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</si>
  <si>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</si>
  <si>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</si>
  <si>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</si>
  <si>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</si>
  <si>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</si>
  <si>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</si>
  <si>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</si>
  <si>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</si>
  <si>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</si>
  <si>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</si>
  <si>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</si>
  <si>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</si>
  <si>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</si>
  <si>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</si>
  <si>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</si>
  <si>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</si>
  <si>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</si>
  <si>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</si>
  <si>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</si>
  <si>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</si>
  <si>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</si>
  <si>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</si>
  <si>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</si>
  <si>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</si>
  <si>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</si>
  <si>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</si>
  <si>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</si>
  <si>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</si>
  <si>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</si>
  <si>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</si>
  <si>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</si>
  <si>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</si>
  <si>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</si>
  <si>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</si>
  <si>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</si>
  <si>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</si>
  <si>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</si>
  <si>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</si>
  <si>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</si>
  <si>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</si>
  <si>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</si>
  <si>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</si>
  <si>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</si>
  <si>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</si>
  <si>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MART  2021 .GODINE</t>
  </si>
  <si>
    <t xml:space="preserve">                        REKAPITULAR ZA MART  2021.godine</t>
  </si>
  <si>
    <t xml:space="preserve">                        REKAPITULAR ZA MART 2021.godine</t>
  </si>
  <si>
    <t>PREGLED BROJA KORISNIKA I ISPLAĆENIH SREDSTAVA  KORISNIKA MATERIJALNIH DAVANJA I USLUGA IZ OBLASTI SOCIJALNE I DJEČJE ZAŠTITE  ZA MJESEC MART 2021.GODINE</t>
  </si>
  <si>
    <t>17.04.2021</t>
  </si>
  <si>
    <t>16-115-402/21-558/3</t>
  </si>
  <si>
    <t>16-115-402/21-941/3</t>
  </si>
  <si>
    <t>16-115-402/21-571/3</t>
  </si>
  <si>
    <t>REKAPITULAR ZA MART   2021.godine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</si>
</sst>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3" fontId="5" fillId="0" borderId="10" xfId="44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0" fillId="0" borderId="10" xfId="0" applyNumberForma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0" borderId="10" xfId="45" applyNumberFormat="1" applyFont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0">
      <selection activeCell="T9" sqref="T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9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3" t="s">
        <v>78</v>
      </c>
      <c r="B4" s="123"/>
      <c r="C4" s="123" t="s">
        <v>41</v>
      </c>
      <c r="D4" s="123"/>
      <c r="E4" s="123"/>
      <c r="F4" s="123" t="s">
        <v>39</v>
      </c>
      <c r="G4" s="123"/>
      <c r="H4" s="123"/>
      <c r="I4" s="123" t="s">
        <v>36</v>
      </c>
      <c r="J4" s="123"/>
      <c r="K4" s="124" t="s">
        <v>40</v>
      </c>
      <c r="L4" s="124"/>
      <c r="M4" s="120" t="s">
        <v>77</v>
      </c>
      <c r="N4" s="120"/>
    </row>
    <row r="5" spans="1:14" ht="45" customHeight="1">
      <c r="A5" s="123"/>
      <c r="B5" s="123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1544</v>
      </c>
      <c r="D6" s="13">
        <v>2882</v>
      </c>
      <c r="E6" s="14">
        <v>79260.48</v>
      </c>
      <c r="F6" s="13">
        <v>1546</v>
      </c>
      <c r="G6" s="13">
        <v>5294</v>
      </c>
      <c r="H6" s="33">
        <v>154185.54</v>
      </c>
      <c r="I6" s="13">
        <v>680</v>
      </c>
      <c r="J6" s="14">
        <v>126816.9</v>
      </c>
      <c r="K6" s="13">
        <v>3986</v>
      </c>
      <c r="L6" s="14">
        <v>274264.92</v>
      </c>
      <c r="M6" s="13">
        <v>135</v>
      </c>
      <c r="N6" s="14">
        <v>39645.52</v>
      </c>
    </row>
    <row r="7" spans="1:14" ht="15.75">
      <c r="A7" s="8"/>
      <c r="B7" s="8" t="s">
        <v>70</v>
      </c>
      <c r="C7" s="13">
        <v>87</v>
      </c>
      <c r="D7" s="13">
        <v>154</v>
      </c>
      <c r="E7" s="14">
        <v>4479.82</v>
      </c>
      <c r="F7" s="13">
        <v>82</v>
      </c>
      <c r="G7" s="13">
        <v>240</v>
      </c>
      <c r="H7" s="84">
        <v>7832.01</v>
      </c>
      <c r="I7" s="13">
        <v>59</v>
      </c>
      <c r="J7" s="14">
        <v>10742.15</v>
      </c>
      <c r="K7" s="13">
        <v>546</v>
      </c>
      <c r="L7" s="14">
        <v>37285.92</v>
      </c>
      <c r="M7" s="13">
        <v>18</v>
      </c>
      <c r="N7" s="14">
        <v>5134.41</v>
      </c>
    </row>
    <row r="8" spans="1:14" ht="15.75">
      <c r="A8" s="8"/>
      <c r="B8" s="8" t="s">
        <v>71</v>
      </c>
      <c r="C8" s="13">
        <v>150</v>
      </c>
      <c r="D8" s="13">
        <v>312</v>
      </c>
      <c r="E8" s="14">
        <v>8126.14</v>
      </c>
      <c r="F8" s="13">
        <v>181</v>
      </c>
      <c r="G8" s="13">
        <v>635</v>
      </c>
      <c r="H8" s="33">
        <v>18503.79</v>
      </c>
      <c r="I8" s="13">
        <v>86</v>
      </c>
      <c r="J8" s="14">
        <v>16005.03</v>
      </c>
      <c r="K8" s="13">
        <v>455</v>
      </c>
      <c r="L8" s="14">
        <v>33203.52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123</v>
      </c>
      <c r="D9" s="13">
        <v>216</v>
      </c>
      <c r="E9" s="14">
        <v>6057.76</v>
      </c>
      <c r="F9" s="13">
        <v>118</v>
      </c>
      <c r="G9" s="13">
        <v>366</v>
      </c>
      <c r="H9" s="33">
        <v>11280.66</v>
      </c>
      <c r="I9" s="13">
        <v>74</v>
      </c>
      <c r="J9" s="14">
        <v>14093.96</v>
      </c>
      <c r="K9" s="13">
        <v>617</v>
      </c>
      <c r="L9" s="14">
        <v>56124.79</v>
      </c>
      <c r="M9" s="85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151</v>
      </c>
      <c r="D10" s="13">
        <v>264</v>
      </c>
      <c r="E10" s="14">
        <v>7156.74</v>
      </c>
      <c r="F10" s="13">
        <v>169</v>
      </c>
      <c r="G10" s="13">
        <v>507</v>
      </c>
      <c r="H10" s="33">
        <v>16200.18</v>
      </c>
      <c r="I10" s="13">
        <v>115</v>
      </c>
      <c r="J10" s="16">
        <v>20723.59</v>
      </c>
      <c r="K10" s="13">
        <v>749</v>
      </c>
      <c r="L10" s="16">
        <v>50959.26</v>
      </c>
      <c r="M10" s="85">
        <v>19</v>
      </c>
      <c r="N10" s="16">
        <v>4511.95</v>
      </c>
    </row>
    <row r="11" spans="1:14" ht="15.75">
      <c r="A11" s="8" t="s">
        <v>29</v>
      </c>
      <c r="B11" s="8" t="s">
        <v>30</v>
      </c>
      <c r="C11" s="13">
        <v>1045</v>
      </c>
      <c r="D11" s="13">
        <v>1941</v>
      </c>
      <c r="E11" s="14">
        <v>50995.13</v>
      </c>
      <c r="F11" s="13">
        <v>1288</v>
      </c>
      <c r="G11" s="13">
        <v>4023</v>
      </c>
      <c r="H11" s="33">
        <v>117704.98</v>
      </c>
      <c r="I11" s="13">
        <v>302</v>
      </c>
      <c r="J11" s="14">
        <v>55735.19</v>
      </c>
      <c r="K11" s="13">
        <v>2213</v>
      </c>
      <c r="L11" s="14">
        <v>151252.92</v>
      </c>
      <c r="M11" s="85">
        <v>55</v>
      </c>
      <c r="N11" s="14">
        <v>14795.04</v>
      </c>
    </row>
    <row r="12" spans="1:14" ht="15.75">
      <c r="A12" s="8"/>
      <c r="B12" s="8" t="s">
        <v>31</v>
      </c>
      <c r="C12" s="13">
        <v>11</v>
      </c>
      <c r="D12" s="13">
        <v>18</v>
      </c>
      <c r="E12" s="14">
        <v>501.97</v>
      </c>
      <c r="F12" s="13">
        <v>26</v>
      </c>
      <c r="G12" s="13">
        <v>53</v>
      </c>
      <c r="H12" s="33">
        <v>2008.49</v>
      </c>
      <c r="I12" s="13">
        <v>12</v>
      </c>
      <c r="J12" s="14">
        <v>2226.36</v>
      </c>
      <c r="K12" s="13">
        <v>111</v>
      </c>
      <c r="L12" s="14">
        <v>7552.44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16</v>
      </c>
      <c r="D13" s="13">
        <v>29</v>
      </c>
      <c r="E13" s="14">
        <v>798.28</v>
      </c>
      <c r="F13" s="13">
        <v>30</v>
      </c>
      <c r="G13" s="13">
        <v>69</v>
      </c>
      <c r="H13" s="33">
        <v>2568.62</v>
      </c>
      <c r="I13" s="13">
        <v>9</v>
      </c>
      <c r="J13" s="14">
        <v>1669.77</v>
      </c>
      <c r="K13" s="13">
        <v>63</v>
      </c>
      <c r="L13" s="14">
        <v>4286.25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337</v>
      </c>
      <c r="D14" s="13">
        <v>652</v>
      </c>
      <c r="E14" s="14">
        <v>18018.9</v>
      </c>
      <c r="F14" s="13">
        <v>351</v>
      </c>
      <c r="G14" s="13">
        <v>1217</v>
      </c>
      <c r="H14" s="33">
        <v>34954.77</v>
      </c>
      <c r="I14" s="13">
        <v>171</v>
      </c>
      <c r="J14" s="14">
        <v>33525.16</v>
      </c>
      <c r="K14" s="13">
        <v>939</v>
      </c>
      <c r="L14" s="14">
        <v>77483.98</v>
      </c>
      <c r="M14" s="13">
        <v>33</v>
      </c>
      <c r="N14" s="14">
        <v>9847.75</v>
      </c>
    </row>
    <row r="15" spans="1:14" ht="15.75">
      <c r="A15" s="8"/>
      <c r="B15" s="8" t="s">
        <v>10</v>
      </c>
      <c r="C15" s="13">
        <v>151</v>
      </c>
      <c r="D15" s="13">
        <v>300</v>
      </c>
      <c r="E15" s="14">
        <v>8063.12</v>
      </c>
      <c r="F15" s="13">
        <v>179</v>
      </c>
      <c r="G15" s="13">
        <v>606</v>
      </c>
      <c r="H15" s="33">
        <v>17593.25</v>
      </c>
      <c r="I15" s="13">
        <v>98</v>
      </c>
      <c r="J15" s="14">
        <v>18045.86</v>
      </c>
      <c r="K15" s="13">
        <v>541</v>
      </c>
      <c r="L15" s="14">
        <v>37353.96</v>
      </c>
      <c r="M15" s="13">
        <v>7</v>
      </c>
      <c r="N15" s="14">
        <v>2032.26</v>
      </c>
    </row>
    <row r="16" spans="1:14" ht="15.75">
      <c r="A16" s="8" t="s">
        <v>11</v>
      </c>
      <c r="B16" s="8" t="s">
        <v>12</v>
      </c>
      <c r="C16" s="13">
        <v>53</v>
      </c>
      <c r="D16" s="13">
        <v>84</v>
      </c>
      <c r="E16" s="14">
        <v>2909.36</v>
      </c>
      <c r="F16" s="13">
        <v>39</v>
      </c>
      <c r="G16" s="13">
        <v>82</v>
      </c>
      <c r="H16" s="33">
        <v>3371.83</v>
      </c>
      <c r="I16" s="13">
        <v>73</v>
      </c>
      <c r="J16" s="14">
        <v>13457.61</v>
      </c>
      <c r="K16" s="13">
        <v>326</v>
      </c>
      <c r="L16" s="14">
        <v>22385.16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44</v>
      </c>
      <c r="D17" s="13">
        <v>74</v>
      </c>
      <c r="E17" s="14">
        <v>2074.26</v>
      </c>
      <c r="F17" s="13">
        <v>49</v>
      </c>
      <c r="G17" s="13">
        <v>145</v>
      </c>
      <c r="H17" s="33">
        <v>4491.25</v>
      </c>
      <c r="I17" s="13">
        <v>30</v>
      </c>
      <c r="J17" s="14">
        <v>5565.9</v>
      </c>
      <c r="K17" s="13">
        <v>202</v>
      </c>
      <c r="L17" s="14">
        <v>13744.08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76</v>
      </c>
      <c r="D18" s="13">
        <v>96</v>
      </c>
      <c r="E18" s="14">
        <v>3197.74</v>
      </c>
      <c r="F18" s="13">
        <v>43</v>
      </c>
      <c r="G18" s="13">
        <v>107</v>
      </c>
      <c r="H18" s="33">
        <v>3829.22</v>
      </c>
      <c r="I18" s="13">
        <v>72</v>
      </c>
      <c r="J18" s="14">
        <v>13358.16</v>
      </c>
      <c r="K18" s="13">
        <v>179</v>
      </c>
      <c r="L18" s="14">
        <v>13395.28</v>
      </c>
      <c r="M18" s="13">
        <v>5</v>
      </c>
      <c r="N18" s="14">
        <v>1575</v>
      </c>
    </row>
    <row r="19" spans="1:14" ht="15.75">
      <c r="A19" s="8" t="s">
        <v>15</v>
      </c>
      <c r="B19" s="8" t="s">
        <v>16</v>
      </c>
      <c r="C19" s="13">
        <v>73</v>
      </c>
      <c r="D19" s="13">
        <v>91</v>
      </c>
      <c r="E19" s="14">
        <v>3150.61</v>
      </c>
      <c r="F19" s="13">
        <v>28</v>
      </c>
      <c r="G19" s="13">
        <v>76</v>
      </c>
      <c r="H19" s="33">
        <v>2407.06</v>
      </c>
      <c r="I19" s="13">
        <v>118</v>
      </c>
      <c r="J19" s="14">
        <v>22078.33</v>
      </c>
      <c r="K19" s="13">
        <v>475</v>
      </c>
      <c r="L19" s="14">
        <v>32319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546</v>
      </c>
      <c r="D20" s="13">
        <v>1081</v>
      </c>
      <c r="E20" s="14">
        <v>27936.43</v>
      </c>
      <c r="F20" s="13">
        <v>657</v>
      </c>
      <c r="G20" s="13">
        <v>2267</v>
      </c>
      <c r="H20" s="33">
        <v>64707.34</v>
      </c>
      <c r="I20" s="13">
        <v>114</v>
      </c>
      <c r="J20" s="14">
        <v>20856.1</v>
      </c>
      <c r="K20" s="13">
        <v>1098</v>
      </c>
      <c r="L20" s="14">
        <v>74844</v>
      </c>
      <c r="M20" s="13">
        <v>29</v>
      </c>
      <c r="N20" s="14">
        <v>8423.89</v>
      </c>
    </row>
    <row r="21" spans="1:14" ht="15.75">
      <c r="A21" s="8"/>
      <c r="B21" s="8" t="s">
        <v>26</v>
      </c>
      <c r="C21" s="13">
        <v>76</v>
      </c>
      <c r="D21" s="13">
        <v>157</v>
      </c>
      <c r="E21" s="14">
        <v>4120.5</v>
      </c>
      <c r="F21" s="13">
        <v>80</v>
      </c>
      <c r="G21" s="13">
        <v>292</v>
      </c>
      <c r="H21" s="33">
        <v>8034.51</v>
      </c>
      <c r="I21" s="13">
        <v>23</v>
      </c>
      <c r="J21" s="14">
        <v>4131.11</v>
      </c>
      <c r="K21" s="13">
        <v>188</v>
      </c>
      <c r="L21" s="14">
        <v>12791.52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200</v>
      </c>
      <c r="D22" s="8">
        <v>431</v>
      </c>
      <c r="E22" s="14">
        <v>10786.21</v>
      </c>
      <c r="F22" s="8">
        <v>248</v>
      </c>
      <c r="G22" s="8">
        <v>939</v>
      </c>
      <c r="H22" s="33">
        <v>26188.9</v>
      </c>
      <c r="I22" s="13">
        <v>25</v>
      </c>
      <c r="J22" s="14">
        <v>4989.94</v>
      </c>
      <c r="K22" s="13">
        <v>245</v>
      </c>
      <c r="L22" s="14">
        <v>19391.4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278</v>
      </c>
      <c r="D23" s="13">
        <v>591</v>
      </c>
      <c r="E23" s="14">
        <v>15309.45</v>
      </c>
      <c r="F23" s="13">
        <v>336</v>
      </c>
      <c r="G23" s="13">
        <v>1286</v>
      </c>
      <c r="H23" s="33">
        <v>35455.49</v>
      </c>
      <c r="I23" s="13">
        <v>57</v>
      </c>
      <c r="J23" s="14">
        <v>10575.21</v>
      </c>
      <c r="K23" s="13">
        <v>517</v>
      </c>
      <c r="L23" s="14">
        <v>35176.68</v>
      </c>
      <c r="M23" s="13">
        <v>13</v>
      </c>
      <c r="N23" s="14">
        <v>3769.28</v>
      </c>
    </row>
    <row r="24" spans="1:14" ht="15.75">
      <c r="A24" s="8"/>
      <c r="B24" s="8" t="s">
        <v>48</v>
      </c>
      <c r="C24" s="13">
        <v>94</v>
      </c>
      <c r="D24" s="13">
        <v>187</v>
      </c>
      <c r="E24" s="14">
        <v>4777.16</v>
      </c>
      <c r="F24" s="13">
        <v>151</v>
      </c>
      <c r="G24" s="13">
        <v>449</v>
      </c>
      <c r="H24" s="33">
        <v>14090.78</v>
      </c>
      <c r="I24" s="13">
        <v>23</v>
      </c>
      <c r="J24" s="14">
        <v>4267.19</v>
      </c>
      <c r="K24" s="13">
        <v>124</v>
      </c>
      <c r="L24" s="14">
        <v>8436.96</v>
      </c>
      <c r="M24" s="13">
        <v>7</v>
      </c>
      <c r="N24" s="14">
        <v>1896.62</v>
      </c>
    </row>
    <row r="25" spans="1:14" ht="15.75">
      <c r="A25" s="8" t="s">
        <v>35</v>
      </c>
      <c r="B25" s="8" t="s">
        <v>33</v>
      </c>
      <c r="C25" s="13">
        <v>1124</v>
      </c>
      <c r="D25" s="13">
        <v>2379</v>
      </c>
      <c r="E25" s="14">
        <v>59631.08</v>
      </c>
      <c r="F25" s="13">
        <v>1354</v>
      </c>
      <c r="G25" s="13">
        <v>5281</v>
      </c>
      <c r="H25" s="33">
        <v>145300.22</v>
      </c>
      <c r="I25" s="13">
        <v>141</v>
      </c>
      <c r="J25" s="16">
        <v>25955.61</v>
      </c>
      <c r="K25" s="13">
        <v>1113</v>
      </c>
      <c r="L25" s="16">
        <v>75728.52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543</v>
      </c>
      <c r="D26" s="13">
        <v>1057</v>
      </c>
      <c r="E26" s="14">
        <v>27791.39</v>
      </c>
      <c r="F26" s="13">
        <v>628</v>
      </c>
      <c r="G26" s="13">
        <v>2245</v>
      </c>
      <c r="H26" s="33">
        <v>61922.37</v>
      </c>
      <c r="I26" s="13">
        <v>256</v>
      </c>
      <c r="J26" s="14">
        <v>47432.38</v>
      </c>
      <c r="K26" s="13">
        <v>1377</v>
      </c>
      <c r="L26" s="14">
        <v>150512.78</v>
      </c>
      <c r="M26" s="13">
        <v>19</v>
      </c>
      <c r="N26" s="14">
        <v>5596.87</v>
      </c>
    </row>
    <row r="27" spans="1:14" ht="15.75">
      <c r="A27" s="8" t="s">
        <v>67</v>
      </c>
      <c r="B27" s="8" t="s">
        <v>72</v>
      </c>
      <c r="C27" s="13">
        <v>87</v>
      </c>
      <c r="D27" s="13">
        <v>167</v>
      </c>
      <c r="E27" s="14">
        <v>4425.64</v>
      </c>
      <c r="F27" s="13">
        <v>118</v>
      </c>
      <c r="G27" s="13">
        <v>355</v>
      </c>
      <c r="H27" s="33">
        <v>11100.47</v>
      </c>
      <c r="I27" s="13">
        <v>46</v>
      </c>
      <c r="J27" s="14">
        <v>8126.14</v>
      </c>
      <c r="K27" s="13">
        <v>529</v>
      </c>
      <c r="L27" s="14">
        <v>50821.59</v>
      </c>
      <c r="M27" s="13">
        <v>6</v>
      </c>
      <c r="N27" s="14">
        <v>958.24</v>
      </c>
    </row>
    <row r="28" spans="1:14" ht="15.75">
      <c r="A28" s="8"/>
      <c r="B28" s="17" t="s">
        <v>73</v>
      </c>
      <c r="C28" s="13">
        <v>104</v>
      </c>
      <c r="D28" s="13">
        <v>191</v>
      </c>
      <c r="E28" s="14">
        <v>5100.71</v>
      </c>
      <c r="F28" s="13">
        <v>171</v>
      </c>
      <c r="G28" s="13">
        <v>446</v>
      </c>
      <c r="H28" s="33">
        <v>15362.33</v>
      </c>
      <c r="I28" s="13">
        <v>46</v>
      </c>
      <c r="J28" s="14">
        <v>8565.24</v>
      </c>
      <c r="K28" s="13">
        <v>305</v>
      </c>
      <c r="L28" s="14">
        <v>25037.37</v>
      </c>
      <c r="M28" s="13">
        <v>19</v>
      </c>
      <c r="N28" s="14">
        <v>5762.27</v>
      </c>
    </row>
    <row r="29" spans="1:14" ht="15.75">
      <c r="A29" s="8" t="s">
        <v>23</v>
      </c>
      <c r="B29" s="8" t="s">
        <v>24</v>
      </c>
      <c r="C29" s="13">
        <v>252</v>
      </c>
      <c r="D29" s="13">
        <v>422</v>
      </c>
      <c r="E29" s="33">
        <v>11080.71</v>
      </c>
      <c r="F29" s="13">
        <v>320</v>
      </c>
      <c r="G29" s="13">
        <v>904</v>
      </c>
      <c r="H29" s="33">
        <v>28629.3</v>
      </c>
      <c r="I29" s="13">
        <v>130</v>
      </c>
      <c r="J29" s="14">
        <v>23642.62</v>
      </c>
      <c r="K29" s="13">
        <v>1432</v>
      </c>
      <c r="L29" s="14">
        <v>100154.88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36</v>
      </c>
      <c r="G30" s="13">
        <v>44</v>
      </c>
      <c r="H30" s="14">
        <v>2574.42</v>
      </c>
      <c r="I30" s="13">
        <v>14</v>
      </c>
      <c r="J30" s="14">
        <v>2529.38</v>
      </c>
      <c r="K30" s="13">
        <v>226</v>
      </c>
      <c r="L30" s="14">
        <v>15377.04</v>
      </c>
      <c r="M30" s="13">
        <v>1</v>
      </c>
      <c r="N30" s="14">
        <v>196.86</v>
      </c>
    </row>
    <row r="31" spans="1:14" ht="15.75" hidden="1">
      <c r="A31" s="121" t="s">
        <v>27</v>
      </c>
      <c r="B31" s="121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2" t="s">
        <v>25</v>
      </c>
      <c r="B32" s="122"/>
      <c r="C32" s="18">
        <f aca="true" t="shared" si="0" ref="C32:K32">SUM(C6:C30)</f>
        <v>7174</v>
      </c>
      <c r="D32" s="18">
        <f t="shared" si="0"/>
        <v>13787</v>
      </c>
      <c r="E32" s="19">
        <f t="shared" si="0"/>
        <v>366087.47000000003</v>
      </c>
      <c r="F32" s="18">
        <f t="shared" si="0"/>
        <v>8228</v>
      </c>
      <c r="G32" s="18">
        <f t="shared" si="0"/>
        <v>27928</v>
      </c>
      <c r="H32" s="19">
        <f t="shared" si="0"/>
        <v>810297.78</v>
      </c>
      <c r="I32" s="18">
        <f t="shared" si="0"/>
        <v>2774</v>
      </c>
      <c r="J32" s="19">
        <f t="shared" si="0"/>
        <v>515114.88999999996</v>
      </c>
      <c r="K32" s="20">
        <f t="shared" si="0"/>
        <v>18556</v>
      </c>
      <c r="L32" s="19">
        <f>SUM(L6:L30)</f>
        <v>1379884.2200000002</v>
      </c>
      <c r="M32" s="20">
        <f>SUM(M6:M30)</f>
        <v>427</v>
      </c>
      <c r="N32" s="19">
        <f>SUM(N6:N30)</f>
        <v>121735.70999999998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2">
      <selection activeCell="P4" sqref="P4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9" t="s">
        <v>93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3" t="s">
        <v>78</v>
      </c>
      <c r="C4" s="123"/>
      <c r="D4" s="125" t="s">
        <v>49</v>
      </c>
      <c r="E4" s="125"/>
      <c r="F4" s="125"/>
      <c r="G4" s="126" t="s">
        <v>52</v>
      </c>
      <c r="H4" s="126"/>
      <c r="I4" s="127"/>
      <c r="J4" s="128" t="s">
        <v>37</v>
      </c>
      <c r="K4" s="127"/>
      <c r="L4" s="125" t="s">
        <v>42</v>
      </c>
      <c r="M4" s="125"/>
    </row>
    <row r="5" spans="2:13" ht="33" customHeight="1">
      <c r="B5" s="123"/>
      <c r="C5" s="123"/>
      <c r="D5" s="10" t="s">
        <v>50</v>
      </c>
      <c r="E5" s="10" t="s">
        <v>51</v>
      </c>
      <c r="F5" s="9" t="s">
        <v>2</v>
      </c>
      <c r="G5" s="26" t="s">
        <v>50</v>
      </c>
      <c r="H5" s="26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8">
        <v>8</v>
      </c>
      <c r="E6" s="13">
        <v>15</v>
      </c>
      <c r="F6" s="14">
        <v>610</v>
      </c>
      <c r="G6" s="68">
        <v>0</v>
      </c>
      <c r="H6" s="13">
        <v>0</v>
      </c>
      <c r="I6" s="14">
        <v>0</v>
      </c>
      <c r="J6" s="114">
        <v>148</v>
      </c>
      <c r="K6" s="25"/>
      <c r="L6" s="6">
        <v>1</v>
      </c>
      <c r="M6" s="89">
        <v>680.56</v>
      </c>
    </row>
    <row r="7" spans="2:13" ht="15.75">
      <c r="B7" s="8"/>
      <c r="C7" s="8" t="s">
        <v>70</v>
      </c>
      <c r="D7" s="68">
        <v>11</v>
      </c>
      <c r="E7" s="68">
        <v>31</v>
      </c>
      <c r="F7" s="71">
        <v>1213.7</v>
      </c>
      <c r="G7" s="68">
        <v>16</v>
      </c>
      <c r="H7" s="68">
        <v>0</v>
      </c>
      <c r="I7" s="71">
        <v>1386</v>
      </c>
      <c r="J7" s="114">
        <v>14</v>
      </c>
      <c r="K7" s="25"/>
      <c r="L7" s="6"/>
      <c r="M7" s="89"/>
    </row>
    <row r="8" spans="2:15" ht="15.75">
      <c r="B8" s="8"/>
      <c r="C8" s="8" t="s">
        <v>71</v>
      </c>
      <c r="D8" s="8">
        <v>4</v>
      </c>
      <c r="E8" s="8">
        <v>5</v>
      </c>
      <c r="F8" s="14">
        <v>568</v>
      </c>
      <c r="G8" s="8">
        <v>8</v>
      </c>
      <c r="H8" s="8">
        <v>0</v>
      </c>
      <c r="I8" s="14">
        <v>820.8</v>
      </c>
      <c r="J8" s="114">
        <v>14</v>
      </c>
      <c r="K8" s="25"/>
      <c r="L8" s="6">
        <v>2</v>
      </c>
      <c r="M8" s="88">
        <v>680.56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19</v>
      </c>
      <c r="E9" s="8">
        <v>49</v>
      </c>
      <c r="F9" s="14">
        <v>2200.6</v>
      </c>
      <c r="G9" s="8">
        <v>11</v>
      </c>
      <c r="H9" s="8">
        <v>0</v>
      </c>
      <c r="I9" s="14">
        <v>1722.2</v>
      </c>
      <c r="J9" s="114">
        <v>26</v>
      </c>
      <c r="K9" s="25"/>
      <c r="L9" s="6">
        <v>2</v>
      </c>
      <c r="M9" s="89">
        <v>680.56</v>
      </c>
      <c r="O9" s="12"/>
    </row>
    <row r="10" spans="2:15" ht="15.75">
      <c r="B10" s="8" t="s">
        <v>45</v>
      </c>
      <c r="C10" s="8" t="s">
        <v>46</v>
      </c>
      <c r="D10" s="13">
        <v>13</v>
      </c>
      <c r="E10" s="13">
        <v>39</v>
      </c>
      <c r="F10" s="14">
        <v>3167.6</v>
      </c>
      <c r="G10" s="13">
        <v>10</v>
      </c>
      <c r="H10" s="13">
        <v>0</v>
      </c>
      <c r="I10" s="14">
        <v>1164</v>
      </c>
      <c r="J10" s="115">
        <v>116</v>
      </c>
      <c r="K10" s="25"/>
      <c r="L10" s="6">
        <v>1</v>
      </c>
      <c r="M10" s="89">
        <v>387.78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105</v>
      </c>
      <c r="E11" s="13">
        <v>457</v>
      </c>
      <c r="F11" s="14">
        <v>18434.81</v>
      </c>
      <c r="G11" s="13">
        <v>17</v>
      </c>
      <c r="H11" s="13">
        <v>0</v>
      </c>
      <c r="I11" s="14">
        <v>2257.2</v>
      </c>
      <c r="J11" s="116">
        <v>93</v>
      </c>
      <c r="K11" s="25"/>
      <c r="L11" s="6">
        <v>3</v>
      </c>
      <c r="M11" s="89">
        <v>1065.84</v>
      </c>
    </row>
    <row r="12" spans="2:13" ht="15.75">
      <c r="B12" s="8"/>
      <c r="C12" s="8" t="s">
        <v>31</v>
      </c>
      <c r="D12" s="13">
        <v>5</v>
      </c>
      <c r="E12" s="13">
        <v>12</v>
      </c>
      <c r="F12" s="14">
        <v>730.4</v>
      </c>
      <c r="G12" s="13">
        <v>0</v>
      </c>
      <c r="H12" s="13">
        <v>0</v>
      </c>
      <c r="I12" s="14">
        <v>0</v>
      </c>
      <c r="J12" s="117">
        <v>8</v>
      </c>
      <c r="K12" s="25"/>
      <c r="L12" s="6">
        <v>0</v>
      </c>
      <c r="M12" s="89">
        <v>0</v>
      </c>
    </row>
    <row r="13" spans="2:15" ht="15.75">
      <c r="B13" s="8"/>
      <c r="C13" s="8" t="s">
        <v>32</v>
      </c>
      <c r="D13" s="13">
        <v>4</v>
      </c>
      <c r="E13" s="13">
        <v>27</v>
      </c>
      <c r="F13" s="14">
        <v>1260</v>
      </c>
      <c r="G13" s="13">
        <v>0</v>
      </c>
      <c r="H13" s="13">
        <v>0</v>
      </c>
      <c r="I13" s="14">
        <v>0</v>
      </c>
      <c r="J13" s="117">
        <v>3</v>
      </c>
      <c r="K13" s="25"/>
      <c r="L13" s="6">
        <v>0</v>
      </c>
      <c r="M13" s="89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13">
        <v>62</v>
      </c>
      <c r="E14" s="13">
        <v>132</v>
      </c>
      <c r="F14" s="14">
        <v>5901.1</v>
      </c>
      <c r="G14" s="13">
        <v>11</v>
      </c>
      <c r="H14" s="13">
        <v>0</v>
      </c>
      <c r="I14" s="14">
        <v>2566</v>
      </c>
      <c r="J14" s="114">
        <v>149</v>
      </c>
      <c r="K14" s="25"/>
      <c r="L14" s="6">
        <v>4</v>
      </c>
      <c r="M14" s="89">
        <v>1361.12</v>
      </c>
      <c r="O14" s="12"/>
      <c r="P14" s="12"/>
    </row>
    <row r="15" spans="2:15" ht="15.75">
      <c r="B15" s="8"/>
      <c r="C15" s="8" t="s">
        <v>10</v>
      </c>
      <c r="D15" s="13">
        <v>15</v>
      </c>
      <c r="E15" s="13">
        <v>40</v>
      </c>
      <c r="F15" s="14">
        <v>1845.4</v>
      </c>
      <c r="G15" s="13">
        <v>0</v>
      </c>
      <c r="H15" s="13">
        <v>0</v>
      </c>
      <c r="I15" s="14">
        <v>0</v>
      </c>
      <c r="J15" s="114">
        <v>79</v>
      </c>
      <c r="K15" s="25"/>
      <c r="L15" s="6">
        <v>3</v>
      </c>
      <c r="M15" s="89">
        <v>1020.84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22</v>
      </c>
      <c r="E16" s="13">
        <v>57</v>
      </c>
      <c r="F16" s="14">
        <v>2595.4</v>
      </c>
      <c r="G16" s="13">
        <v>8</v>
      </c>
      <c r="H16" s="13">
        <v>0</v>
      </c>
      <c r="I16" s="14">
        <v>1346</v>
      </c>
      <c r="J16" s="114">
        <v>91</v>
      </c>
      <c r="K16" s="25"/>
      <c r="L16" s="6">
        <v>2</v>
      </c>
      <c r="M16" s="89">
        <v>680.56</v>
      </c>
      <c r="O16" s="12"/>
    </row>
    <row r="17" spans="2:13" ht="15.75">
      <c r="B17" s="8"/>
      <c r="C17" s="8" t="s">
        <v>13</v>
      </c>
      <c r="D17" s="13">
        <v>11</v>
      </c>
      <c r="E17" s="13">
        <v>26</v>
      </c>
      <c r="F17" s="14">
        <v>958</v>
      </c>
      <c r="G17" s="13">
        <v>8</v>
      </c>
      <c r="H17" s="13">
        <v>0</v>
      </c>
      <c r="I17" s="14">
        <v>500</v>
      </c>
      <c r="J17" s="114">
        <v>59</v>
      </c>
      <c r="K17" s="25"/>
      <c r="L17" s="6">
        <v>1</v>
      </c>
      <c r="M17" s="89">
        <v>340.28</v>
      </c>
    </row>
    <row r="18" spans="2:15" ht="15.75">
      <c r="B18" s="8"/>
      <c r="C18" s="8" t="s">
        <v>14</v>
      </c>
      <c r="D18" s="13">
        <v>18</v>
      </c>
      <c r="E18" s="13">
        <v>60</v>
      </c>
      <c r="F18" s="14">
        <v>2954</v>
      </c>
      <c r="G18" s="13">
        <v>19</v>
      </c>
      <c r="H18" s="13">
        <v>0</v>
      </c>
      <c r="I18" s="14">
        <v>6160</v>
      </c>
      <c r="J18" s="114">
        <v>70</v>
      </c>
      <c r="K18" s="25"/>
      <c r="L18" s="6">
        <v>1</v>
      </c>
      <c r="M18" s="89">
        <v>340.28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40</v>
      </c>
      <c r="E19" s="13">
        <v>81</v>
      </c>
      <c r="F19" s="14">
        <v>4859</v>
      </c>
      <c r="G19" s="13">
        <v>7</v>
      </c>
      <c r="H19" s="13">
        <v>0</v>
      </c>
      <c r="I19" s="14">
        <v>727.6</v>
      </c>
      <c r="J19" s="114">
        <v>117</v>
      </c>
      <c r="K19" s="25"/>
      <c r="L19" s="6">
        <v>0</v>
      </c>
      <c r="M19" s="89">
        <v>0</v>
      </c>
      <c r="O19" s="12" t="e">
        <f>#REF!</f>
        <v>#REF!</v>
      </c>
      <c r="U19" s="86"/>
    </row>
    <row r="20" spans="2:21" ht="15.75">
      <c r="B20" s="8" t="s">
        <v>17</v>
      </c>
      <c r="C20" s="8" t="s">
        <v>18</v>
      </c>
      <c r="D20" s="13">
        <v>148</v>
      </c>
      <c r="E20" s="13">
        <v>309</v>
      </c>
      <c r="F20" s="14">
        <v>14302.55</v>
      </c>
      <c r="G20" s="13">
        <v>2</v>
      </c>
      <c r="H20" s="13">
        <v>0</v>
      </c>
      <c r="I20" s="14">
        <v>144</v>
      </c>
      <c r="J20" s="118">
        <v>132</v>
      </c>
      <c r="K20" s="25"/>
      <c r="L20" s="6">
        <v>0</v>
      </c>
      <c r="M20" s="89">
        <v>0</v>
      </c>
      <c r="U20" s="86"/>
    </row>
    <row r="21" spans="2:21" ht="15.75">
      <c r="B21" s="8"/>
      <c r="C21" s="8" t="s">
        <v>26</v>
      </c>
      <c r="D21" s="13">
        <v>16</v>
      </c>
      <c r="E21" s="13">
        <v>47</v>
      </c>
      <c r="F21" s="14">
        <v>2212</v>
      </c>
      <c r="G21" s="13">
        <v>0</v>
      </c>
      <c r="H21" s="13">
        <v>0</v>
      </c>
      <c r="I21" s="14">
        <v>0</v>
      </c>
      <c r="J21" s="118">
        <v>16</v>
      </c>
      <c r="K21" s="25"/>
      <c r="L21" s="6">
        <v>1</v>
      </c>
      <c r="M21" s="89">
        <v>340.28</v>
      </c>
      <c r="U21" s="87"/>
    </row>
    <row r="22" spans="2:21" ht="15.75">
      <c r="B22" s="8"/>
      <c r="C22" s="8" t="s">
        <v>47</v>
      </c>
      <c r="D22" s="13">
        <v>26</v>
      </c>
      <c r="E22" s="13">
        <v>105</v>
      </c>
      <c r="F22" s="14">
        <v>4555.5</v>
      </c>
      <c r="G22" s="13">
        <v>0</v>
      </c>
      <c r="H22" s="13">
        <v>0</v>
      </c>
      <c r="I22" s="14">
        <v>0</v>
      </c>
      <c r="J22" s="118">
        <v>21</v>
      </c>
      <c r="K22" s="25"/>
      <c r="L22" s="6">
        <v>0</v>
      </c>
      <c r="M22" s="89">
        <v>0</v>
      </c>
      <c r="O22" s="12" t="e">
        <f>#REF!+#REF!+#REF!</f>
        <v>#REF!</v>
      </c>
      <c r="U22" s="86"/>
    </row>
    <row r="23" spans="2:15" ht="15.75">
      <c r="B23" s="8" t="s">
        <v>19</v>
      </c>
      <c r="C23" s="8" t="s">
        <v>20</v>
      </c>
      <c r="D23" s="13">
        <v>145</v>
      </c>
      <c r="E23" s="13">
        <v>316</v>
      </c>
      <c r="F23" s="14">
        <v>14858</v>
      </c>
      <c r="G23" s="13">
        <v>2</v>
      </c>
      <c r="H23" s="13">
        <v>0</v>
      </c>
      <c r="I23" s="14">
        <v>200</v>
      </c>
      <c r="J23" s="118">
        <v>58</v>
      </c>
      <c r="K23" s="25"/>
      <c r="L23" s="6">
        <v>5</v>
      </c>
      <c r="M23" s="89">
        <v>1701.4</v>
      </c>
      <c r="O23" s="12" t="e">
        <f>#REF!</f>
        <v>#REF!</v>
      </c>
    </row>
    <row r="24" spans="2:13" ht="15.75">
      <c r="B24" s="8"/>
      <c r="C24" s="8" t="s">
        <v>48</v>
      </c>
      <c r="D24" s="13">
        <v>15</v>
      </c>
      <c r="E24" s="13">
        <v>25</v>
      </c>
      <c r="F24" s="14">
        <v>1071</v>
      </c>
      <c r="G24" s="13">
        <v>0</v>
      </c>
      <c r="H24" s="13">
        <v>0</v>
      </c>
      <c r="I24" s="14">
        <v>0</v>
      </c>
      <c r="J24" s="118">
        <v>13</v>
      </c>
      <c r="K24" s="25"/>
      <c r="L24" s="6">
        <v>1</v>
      </c>
      <c r="M24" s="89">
        <v>340.28</v>
      </c>
    </row>
    <row r="25" spans="2:13" ht="15.75">
      <c r="B25" s="8" t="s">
        <v>35</v>
      </c>
      <c r="C25" s="8" t="s">
        <v>33</v>
      </c>
      <c r="D25" s="13">
        <v>111</v>
      </c>
      <c r="E25" s="13">
        <v>455</v>
      </c>
      <c r="F25" s="14">
        <v>20479.5</v>
      </c>
      <c r="G25" s="13">
        <v>0</v>
      </c>
      <c r="H25" s="13">
        <v>0</v>
      </c>
      <c r="I25" s="14">
        <v>0</v>
      </c>
      <c r="J25" s="115">
        <v>78</v>
      </c>
      <c r="K25" s="25"/>
      <c r="L25" s="6">
        <v>2</v>
      </c>
      <c r="M25" s="89">
        <v>680.56</v>
      </c>
    </row>
    <row r="26" spans="2:13" ht="15.75">
      <c r="B26" s="8" t="s">
        <v>21</v>
      </c>
      <c r="C26" s="8" t="s">
        <v>22</v>
      </c>
      <c r="D26" s="13">
        <v>121</v>
      </c>
      <c r="E26" s="13">
        <v>281</v>
      </c>
      <c r="F26" s="14">
        <v>11370.2</v>
      </c>
      <c r="G26" s="13">
        <v>41</v>
      </c>
      <c r="H26" s="13">
        <v>0</v>
      </c>
      <c r="I26" s="14">
        <v>1986</v>
      </c>
      <c r="J26" s="114">
        <v>59</v>
      </c>
      <c r="K26" s="25"/>
      <c r="L26" s="6">
        <v>3</v>
      </c>
      <c r="M26" s="89">
        <v>1020.84</v>
      </c>
    </row>
    <row r="27" spans="2:13" ht="15.75">
      <c r="B27" s="8" t="s">
        <v>67</v>
      </c>
      <c r="C27" s="8" t="s">
        <v>72</v>
      </c>
      <c r="D27" s="13">
        <v>35</v>
      </c>
      <c r="E27" s="13">
        <v>109</v>
      </c>
      <c r="F27" s="14">
        <v>4626</v>
      </c>
      <c r="G27" s="13">
        <v>1</v>
      </c>
      <c r="H27" s="13">
        <v>0</v>
      </c>
      <c r="I27" s="14">
        <v>30</v>
      </c>
      <c r="J27" s="114">
        <v>79</v>
      </c>
      <c r="K27" s="25"/>
      <c r="L27" s="6">
        <v>2</v>
      </c>
      <c r="M27" s="89">
        <v>680.56</v>
      </c>
    </row>
    <row r="28" spans="2:15" ht="15.75">
      <c r="B28" s="8"/>
      <c r="C28" s="17" t="s">
        <v>73</v>
      </c>
      <c r="D28" s="13">
        <v>30</v>
      </c>
      <c r="E28" s="13">
        <v>83</v>
      </c>
      <c r="F28" s="14">
        <v>2332</v>
      </c>
      <c r="G28" s="13">
        <v>4</v>
      </c>
      <c r="H28" s="13">
        <v>0</v>
      </c>
      <c r="I28" s="14">
        <v>176</v>
      </c>
      <c r="J28" s="114">
        <v>34</v>
      </c>
      <c r="K28" s="25"/>
      <c r="L28" s="6">
        <v>5</v>
      </c>
      <c r="M28" s="89">
        <v>2146.12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254</v>
      </c>
      <c r="E29" s="13">
        <v>1106</v>
      </c>
      <c r="F29" s="14">
        <v>46557</v>
      </c>
      <c r="G29" s="13">
        <v>28</v>
      </c>
      <c r="H29" s="13">
        <v>0</v>
      </c>
      <c r="I29" s="14">
        <v>2129.76</v>
      </c>
      <c r="J29" s="114">
        <v>102</v>
      </c>
      <c r="K29" s="25"/>
      <c r="L29" s="6">
        <v>6</v>
      </c>
      <c r="M29" s="89">
        <v>2041.68</v>
      </c>
    </row>
    <row r="30" spans="2:13" ht="15.75">
      <c r="B30" s="8"/>
      <c r="C30" s="8" t="s">
        <v>34</v>
      </c>
      <c r="D30" s="34">
        <v>14</v>
      </c>
      <c r="E30" s="34">
        <v>32</v>
      </c>
      <c r="F30" s="33">
        <v>1106</v>
      </c>
      <c r="G30" s="34">
        <v>0</v>
      </c>
      <c r="H30" s="34">
        <v>0</v>
      </c>
      <c r="I30" s="33">
        <v>0</v>
      </c>
      <c r="J30" s="114">
        <v>43</v>
      </c>
      <c r="K30" s="25"/>
      <c r="L30" s="6">
        <v>2</v>
      </c>
      <c r="M30" s="89">
        <v>755.56</v>
      </c>
    </row>
    <row r="31" spans="2:13" ht="15.75">
      <c r="B31" s="122" t="s">
        <v>25</v>
      </c>
      <c r="C31" s="122"/>
      <c r="D31" s="20">
        <f>SUM(D6:D30)</f>
        <v>1252</v>
      </c>
      <c r="E31" s="20">
        <f>SUM(E6:E30)</f>
        <v>3899</v>
      </c>
      <c r="F31" s="21">
        <f>SUM(F6:F30)</f>
        <v>170767.76</v>
      </c>
      <c r="G31" s="22">
        <f>SUM(G6:G30)</f>
        <v>193</v>
      </c>
      <c r="H31" s="22"/>
      <c r="I31" s="21">
        <f>SUM(I6:I30)</f>
        <v>23315.559999999998</v>
      </c>
      <c r="J31" s="23">
        <f>SUM(J6:J30)</f>
        <v>1622</v>
      </c>
      <c r="K31" s="21">
        <f>SUM(K6:K30)</f>
        <v>0</v>
      </c>
      <c r="L31" s="32">
        <f>SUM(L6:L30)</f>
        <v>47</v>
      </c>
      <c r="M31" s="19">
        <f>SUM(M6:M30)</f>
        <v>16945.66</v>
      </c>
    </row>
    <row r="33" ht="15.75">
      <c r="M33" s="90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E15" sqref="E15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9" t="s">
        <v>86</v>
      </c>
      <c r="C2" s="119"/>
      <c r="D2" s="119"/>
      <c r="E2" s="119"/>
      <c r="F2" s="119"/>
      <c r="G2" s="119"/>
    </row>
    <row r="3" ht="10.5" customHeight="1" hidden="1" thickBot="1"/>
    <row r="5" spans="2:7" ht="13.5" customHeight="1">
      <c r="B5" s="123" t="s">
        <v>78</v>
      </c>
      <c r="C5" s="123"/>
      <c r="D5" s="123" t="s">
        <v>44</v>
      </c>
      <c r="E5" s="123"/>
      <c r="F5" s="125" t="s">
        <v>43</v>
      </c>
      <c r="G5" s="125"/>
    </row>
    <row r="6" spans="2:7" ht="45.75" customHeight="1">
      <c r="B6" s="123"/>
      <c r="C6" s="123"/>
      <c r="D6" s="123"/>
      <c r="E6" s="123"/>
      <c r="F6" s="125"/>
      <c r="G6" s="125"/>
    </row>
    <row r="7" spans="2:7" ht="17.25" customHeight="1">
      <c r="B7" s="123"/>
      <c r="C7" s="123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678</v>
      </c>
      <c r="E8" s="14">
        <v>55926.49</v>
      </c>
      <c r="F8" s="13">
        <v>12</v>
      </c>
      <c r="G8" s="14">
        <v>4200.9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78</v>
      </c>
      <c r="E9" s="14">
        <v>6046.9</v>
      </c>
      <c r="F9" s="13">
        <v>19</v>
      </c>
      <c r="G9" s="14">
        <v>2271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3"/>
      <c r="C10" s="8" t="s">
        <v>71</v>
      </c>
      <c r="D10" s="13">
        <v>104</v>
      </c>
      <c r="E10" s="14">
        <v>8193.49</v>
      </c>
      <c r="F10" s="13">
        <v>5</v>
      </c>
      <c r="G10" s="14">
        <v>567.75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69</v>
      </c>
      <c r="E11" s="14">
        <v>5386.41</v>
      </c>
      <c r="F11" s="8">
        <v>15</v>
      </c>
      <c r="G11" s="14">
        <v>1816.8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74</v>
      </c>
      <c r="E12" s="14">
        <v>5700.28</v>
      </c>
      <c r="F12" s="13">
        <v>14</v>
      </c>
      <c r="G12" s="14">
        <v>1589.7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290</v>
      </c>
      <c r="E13" s="14">
        <v>23456.09</v>
      </c>
      <c r="F13" s="13">
        <v>58</v>
      </c>
      <c r="G13" s="14">
        <v>7040.15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12</v>
      </c>
      <c r="E14" s="14">
        <v>881.19</v>
      </c>
      <c r="F14" s="13">
        <v>1</v>
      </c>
      <c r="G14" s="14">
        <v>113.55</v>
      </c>
      <c r="H14" t="e">
        <f>#REF!+#REF!</f>
        <v>#REF!</v>
      </c>
      <c r="I14">
        <v>4</v>
      </c>
      <c r="J14" s="2" t="e">
        <f>D14+#REF!</f>
        <v>#REF!</v>
      </c>
      <c r="V14" s="28"/>
    </row>
    <row r="15" spans="2:23" ht="15.75">
      <c r="B15" s="8"/>
      <c r="C15" s="8" t="s">
        <v>32</v>
      </c>
      <c r="D15" s="13">
        <v>3</v>
      </c>
      <c r="E15" s="14">
        <v>246.84</v>
      </c>
      <c r="F15" s="13">
        <v>1</v>
      </c>
      <c r="G15" s="14">
        <v>113.55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5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225</v>
      </c>
      <c r="E16" s="14">
        <v>17989.5</v>
      </c>
      <c r="F16" s="13">
        <v>39</v>
      </c>
      <c r="G16" s="14">
        <v>5223.3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113</v>
      </c>
      <c r="E17" s="14">
        <v>8846.05</v>
      </c>
      <c r="F17" s="13">
        <v>30</v>
      </c>
      <c r="G17" s="14">
        <v>3678.59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76</v>
      </c>
      <c r="E18" s="14">
        <v>6654.92</v>
      </c>
      <c r="F18" s="13">
        <v>30</v>
      </c>
      <c r="G18" s="14">
        <v>3746.7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82</v>
      </c>
      <c r="E19" s="14">
        <v>6446.57</v>
      </c>
      <c r="F19" s="13">
        <v>15</v>
      </c>
      <c r="G19" s="14">
        <v>1816.8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70</v>
      </c>
      <c r="E20" s="14">
        <v>5937.61</v>
      </c>
      <c r="F20" s="13">
        <v>35</v>
      </c>
      <c r="G20" s="14">
        <v>5131.57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5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79</v>
      </c>
      <c r="E21" s="14">
        <v>6402.57</v>
      </c>
      <c r="F21" s="13">
        <v>24</v>
      </c>
      <c r="G21" s="14">
        <v>2725.2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154</v>
      </c>
      <c r="E22" s="14">
        <v>12211.26</v>
      </c>
      <c r="F22" s="13">
        <v>22</v>
      </c>
      <c r="G22" s="14">
        <v>2679.81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8"/>
    </row>
    <row r="23" spans="2:21" ht="15.75">
      <c r="B23" s="8"/>
      <c r="C23" s="8" t="s">
        <v>26</v>
      </c>
      <c r="D23" s="13">
        <v>26</v>
      </c>
      <c r="E23" s="14">
        <v>1957.48</v>
      </c>
      <c r="F23" s="13">
        <v>4</v>
      </c>
      <c r="G23" s="14">
        <v>454.2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31</v>
      </c>
      <c r="E24" s="14">
        <v>2643.87</v>
      </c>
      <c r="F24" s="13">
        <v>7</v>
      </c>
      <c r="G24" s="14">
        <v>863.01</v>
      </c>
      <c r="H24" s="65" t="e">
        <f>#REF!+#REF!</f>
        <v>#REF!</v>
      </c>
      <c r="I24" s="65"/>
      <c r="J24" s="66" t="e">
        <f>D24+#REF!</f>
        <v>#REF!</v>
      </c>
      <c r="K24" s="65"/>
      <c r="L24" s="65"/>
      <c r="M24" s="65"/>
      <c r="N24" s="65"/>
      <c r="O24" s="65"/>
      <c r="P24" s="65"/>
      <c r="Q24" s="65"/>
      <c r="R24" s="67"/>
      <c r="S24" s="65"/>
      <c r="T24" s="65"/>
      <c r="U24" s="64"/>
      <c r="V24" s="64" t="e">
        <f>#REF!+#REF!+#REF!</f>
        <v>#REF!</v>
      </c>
      <c r="W24" s="64" t="e">
        <f>#REF!+#REF!+#REF!+#REF!+#REF!+#REF!+#REF!+#REF!+#REF!</f>
        <v>#REF!</v>
      </c>
      <c r="X24" s="65"/>
      <c r="Y24" s="65"/>
    </row>
    <row r="25" spans="2:23" ht="15.75">
      <c r="B25" s="8" t="s">
        <v>19</v>
      </c>
      <c r="C25" s="8" t="s">
        <v>20</v>
      </c>
      <c r="D25" s="13">
        <v>89</v>
      </c>
      <c r="E25" s="14">
        <v>7058.55</v>
      </c>
      <c r="F25" s="13">
        <v>8</v>
      </c>
      <c r="G25" s="14">
        <v>976.56</v>
      </c>
      <c r="H25" t="e">
        <f>#REF!+#REF!</f>
        <v>#REF!</v>
      </c>
      <c r="I25">
        <v>0</v>
      </c>
      <c r="J25" s="2">
        <f>D25+E25</f>
        <v>7147.55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31</v>
      </c>
      <c r="E26" s="14">
        <v>2558.26</v>
      </c>
      <c r="F26" s="13">
        <v>3</v>
      </c>
      <c r="G26" s="14">
        <v>363.37</v>
      </c>
      <c r="H26" t="e">
        <f>#REF!+#REF!</f>
        <v>#REF!</v>
      </c>
      <c r="J26" s="2" t="e">
        <f>D26+#REF!</f>
        <v>#REF!</v>
      </c>
      <c r="R26" s="11"/>
      <c r="V26" s="28"/>
    </row>
    <row r="27" spans="2:23" ht="15.75">
      <c r="B27" s="8" t="s">
        <v>35</v>
      </c>
      <c r="C27" s="8" t="s">
        <v>33</v>
      </c>
      <c r="D27" s="13">
        <v>197</v>
      </c>
      <c r="E27" s="14">
        <v>15538.85</v>
      </c>
      <c r="F27" s="13">
        <v>18</v>
      </c>
      <c r="G27" s="14">
        <v>2225.66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210</v>
      </c>
      <c r="E28" s="16">
        <v>17053.27</v>
      </c>
      <c r="F28" s="13">
        <v>31</v>
      </c>
      <c r="G28" s="16">
        <v>3769.87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37</v>
      </c>
      <c r="E29" s="14">
        <v>3030.23</v>
      </c>
      <c r="F29" s="13">
        <v>5</v>
      </c>
      <c r="G29" s="14">
        <v>567.75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34</v>
      </c>
      <c r="E30" s="14">
        <v>2952.79</v>
      </c>
      <c r="F30" s="13">
        <v>6</v>
      </c>
      <c r="G30" s="14">
        <v>704.02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97</v>
      </c>
      <c r="E31" s="14">
        <v>7830.54</v>
      </c>
      <c r="F31" s="13">
        <v>16</v>
      </c>
      <c r="G31" s="14">
        <v>1816.8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8"/>
    </row>
    <row r="32" spans="2:23" ht="15.75" customHeight="1" thickBot="1">
      <c r="B32" s="8"/>
      <c r="C32" s="8" t="s">
        <v>34</v>
      </c>
      <c r="D32" s="13">
        <v>14</v>
      </c>
      <c r="E32" s="14">
        <v>1053.71</v>
      </c>
      <c r="F32" s="13">
        <v>2</v>
      </c>
      <c r="G32" s="14">
        <v>227.1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2" t="s">
        <v>25</v>
      </c>
      <c r="C33" s="122"/>
      <c r="D33" s="22">
        <f>SUM(D8:D32)</f>
        <v>2873</v>
      </c>
      <c r="E33" s="60">
        <f aca="true" t="shared" si="0" ref="E33:S33">SUM(E8:E32)</f>
        <v>232003.72000000003</v>
      </c>
      <c r="F33" s="22">
        <f t="shared" si="0"/>
        <v>420</v>
      </c>
      <c r="G33" s="60">
        <f t="shared" si="0"/>
        <v>54683.71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30" t="e">
        <f>SUM(U8:U32)</f>
        <v>#REF!</v>
      </c>
      <c r="V33" s="28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7"/>
      <c r="F35" s="5"/>
      <c r="G35" s="29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K28" sqref="K28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9" t="s">
        <v>87</v>
      </c>
      <c r="D2" s="119"/>
      <c r="E2" s="119"/>
      <c r="F2" s="119"/>
      <c r="G2" s="119"/>
      <c r="H2" s="119"/>
      <c r="I2" s="119"/>
      <c r="J2" s="119"/>
      <c r="K2" s="119"/>
      <c r="L2" s="119"/>
    </row>
    <row r="3" ht="8.25" customHeight="1"/>
    <row r="4" ht="7.5" customHeight="1"/>
    <row r="5" spans="3:12" ht="13.5" customHeight="1">
      <c r="C5" s="123" t="s">
        <v>78</v>
      </c>
      <c r="D5" s="123"/>
      <c r="E5" s="125" t="s">
        <v>75</v>
      </c>
      <c r="F5" s="125"/>
      <c r="G5" s="129" t="s">
        <v>81</v>
      </c>
      <c r="H5" s="130"/>
      <c r="I5" s="129" t="s">
        <v>82</v>
      </c>
      <c r="J5" s="130"/>
      <c r="K5" s="129" t="s">
        <v>76</v>
      </c>
      <c r="L5" s="130"/>
    </row>
    <row r="6" spans="3:12" ht="45.75" customHeight="1">
      <c r="C6" s="123"/>
      <c r="D6" s="123"/>
      <c r="E6" s="125"/>
      <c r="F6" s="125"/>
      <c r="G6" s="131"/>
      <c r="H6" s="132"/>
      <c r="I6" s="131"/>
      <c r="J6" s="132"/>
      <c r="K6" s="131"/>
      <c r="L6" s="132"/>
    </row>
    <row r="7" spans="3:12" ht="17.25" customHeight="1">
      <c r="C7" s="123"/>
      <c r="D7" s="123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6" t="s">
        <v>5</v>
      </c>
      <c r="D8" s="106" t="s">
        <v>6</v>
      </c>
      <c r="E8" s="98"/>
      <c r="F8" s="99"/>
      <c r="G8" s="13">
        <v>477</v>
      </c>
      <c r="H8" s="14">
        <v>124972</v>
      </c>
      <c r="I8" s="13">
        <v>476</v>
      </c>
      <c r="J8" s="14">
        <v>32084.69</v>
      </c>
      <c r="K8" s="13">
        <v>568</v>
      </c>
      <c r="L8" s="14">
        <v>123176.22</v>
      </c>
    </row>
    <row r="9" spans="3:12" ht="15.75">
      <c r="C9" s="106"/>
      <c r="D9" s="106" t="s">
        <v>70</v>
      </c>
      <c r="E9" s="98"/>
      <c r="F9" s="99"/>
      <c r="G9" s="13">
        <v>41</v>
      </c>
      <c r="H9" s="14">
        <v>10762</v>
      </c>
      <c r="I9" s="13">
        <v>41</v>
      </c>
      <c r="J9" s="14">
        <v>2775.22</v>
      </c>
      <c r="K9" s="13">
        <v>49</v>
      </c>
      <c r="L9" s="14">
        <v>10448.88</v>
      </c>
    </row>
    <row r="10" spans="3:12" ht="15.75">
      <c r="C10" s="106"/>
      <c r="D10" s="106" t="s">
        <v>71</v>
      </c>
      <c r="E10" s="98"/>
      <c r="F10" s="99"/>
      <c r="G10" s="13">
        <v>20</v>
      </c>
      <c r="H10" s="14">
        <v>4927</v>
      </c>
      <c r="I10" s="13">
        <v>20</v>
      </c>
      <c r="J10" s="14">
        <v>1270.55</v>
      </c>
      <c r="K10" s="13">
        <v>60</v>
      </c>
      <c r="L10" s="101">
        <v>12860.16</v>
      </c>
    </row>
    <row r="11" spans="3:12" ht="15.75">
      <c r="C11" s="106" t="s">
        <v>68</v>
      </c>
      <c r="D11" s="106" t="s">
        <v>69</v>
      </c>
      <c r="E11" s="98"/>
      <c r="F11" s="99"/>
      <c r="G11" s="13">
        <v>83</v>
      </c>
      <c r="H11" s="14">
        <v>21364</v>
      </c>
      <c r="I11" s="13">
        <v>83</v>
      </c>
      <c r="J11" s="14">
        <v>5509.16</v>
      </c>
      <c r="K11" s="8">
        <v>66</v>
      </c>
      <c r="L11" s="14">
        <v>13864.86</v>
      </c>
    </row>
    <row r="12" spans="3:12" ht="15.75">
      <c r="C12" s="106" t="s">
        <v>45</v>
      </c>
      <c r="D12" s="106" t="s">
        <v>7</v>
      </c>
      <c r="E12" s="98"/>
      <c r="F12" s="99"/>
      <c r="G12" s="13">
        <v>91</v>
      </c>
      <c r="H12" s="14">
        <v>22266</v>
      </c>
      <c r="I12" s="13">
        <v>92</v>
      </c>
      <c r="J12" s="14">
        <v>5809.86</v>
      </c>
      <c r="K12" s="13">
        <v>81</v>
      </c>
      <c r="L12" s="14">
        <v>16878.96</v>
      </c>
    </row>
    <row r="13" spans="3:12" ht="15.75">
      <c r="C13" s="106" t="s">
        <v>29</v>
      </c>
      <c r="D13" s="106" t="s">
        <v>30</v>
      </c>
      <c r="E13" s="98"/>
      <c r="F13" s="99"/>
      <c r="G13" s="13">
        <v>204</v>
      </c>
      <c r="H13" s="14">
        <v>48697</v>
      </c>
      <c r="I13" s="13">
        <v>198</v>
      </c>
      <c r="J13" s="14">
        <v>12185.83</v>
      </c>
      <c r="K13" s="13">
        <v>270</v>
      </c>
      <c r="L13" s="14">
        <v>56665.08</v>
      </c>
    </row>
    <row r="14" spans="3:12" ht="15.75">
      <c r="C14" s="106"/>
      <c r="D14" s="106" t="s">
        <v>31</v>
      </c>
      <c r="E14" s="98"/>
      <c r="F14" s="99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106"/>
      <c r="D15" s="106" t="s">
        <v>32</v>
      </c>
      <c r="E15" s="98"/>
      <c r="F15" s="99"/>
      <c r="G15" s="13">
        <v>11</v>
      </c>
      <c r="H15" s="14">
        <v>2336</v>
      </c>
      <c r="I15" s="13">
        <v>11</v>
      </c>
      <c r="J15" s="14">
        <v>602.4</v>
      </c>
      <c r="K15" s="13">
        <v>8</v>
      </c>
      <c r="L15" s="14">
        <v>1607.52</v>
      </c>
    </row>
    <row r="16" spans="3:12" ht="15.75">
      <c r="C16" s="106" t="s">
        <v>8</v>
      </c>
      <c r="D16" s="106" t="s">
        <v>9</v>
      </c>
      <c r="E16" s="98"/>
      <c r="F16" s="99"/>
      <c r="G16" s="13">
        <v>106</v>
      </c>
      <c r="H16" s="14">
        <v>27306</v>
      </c>
      <c r="I16" s="13">
        <v>106</v>
      </c>
      <c r="J16" s="14">
        <v>6910.46</v>
      </c>
      <c r="K16" s="13">
        <v>148</v>
      </c>
      <c r="L16" s="14">
        <v>32753.22</v>
      </c>
    </row>
    <row r="17" spans="3:12" ht="15.75">
      <c r="C17" s="106"/>
      <c r="D17" s="106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78</v>
      </c>
      <c r="L17" s="14">
        <v>16878.96</v>
      </c>
    </row>
    <row r="18" spans="3:12" ht="15.75">
      <c r="C18" s="106" t="s">
        <v>11</v>
      </c>
      <c r="D18" s="106" t="s">
        <v>12</v>
      </c>
      <c r="E18" s="98"/>
      <c r="F18" s="99"/>
      <c r="G18" s="13">
        <v>76</v>
      </c>
      <c r="H18" s="14">
        <v>21226</v>
      </c>
      <c r="I18" s="13">
        <v>76</v>
      </c>
      <c r="J18" s="14">
        <v>5473.54</v>
      </c>
      <c r="K18" s="13">
        <v>62</v>
      </c>
      <c r="L18" s="14">
        <v>14065.8</v>
      </c>
    </row>
    <row r="19" spans="3:12" ht="15.75">
      <c r="C19" s="106"/>
      <c r="D19" s="106" t="s">
        <v>13</v>
      </c>
      <c r="E19" s="98"/>
      <c r="F19" s="99"/>
      <c r="G19" s="13">
        <v>52</v>
      </c>
      <c r="H19" s="14">
        <v>13454</v>
      </c>
      <c r="I19" s="13">
        <v>52</v>
      </c>
      <c r="J19" s="14">
        <v>3469.42</v>
      </c>
      <c r="K19" s="13">
        <v>27</v>
      </c>
      <c r="L19" s="14">
        <v>6028.2</v>
      </c>
    </row>
    <row r="20" spans="3:12" ht="15.75">
      <c r="C20" s="106"/>
      <c r="D20" s="106" t="s">
        <v>14</v>
      </c>
      <c r="E20" s="13"/>
      <c r="F20" s="14"/>
      <c r="G20" s="13">
        <v>65</v>
      </c>
      <c r="H20" s="14">
        <v>17655.55</v>
      </c>
      <c r="I20" s="13">
        <v>65</v>
      </c>
      <c r="J20" s="14">
        <v>4552.81</v>
      </c>
      <c r="K20" s="13">
        <v>63</v>
      </c>
      <c r="L20" s="14">
        <v>13864.86</v>
      </c>
    </row>
    <row r="21" spans="3:12" ht="15.75">
      <c r="C21" s="106" t="s">
        <v>15</v>
      </c>
      <c r="D21" s="106" t="s">
        <v>16</v>
      </c>
      <c r="E21" s="98"/>
      <c r="F21" s="99"/>
      <c r="G21" s="13">
        <v>106</v>
      </c>
      <c r="H21" s="14">
        <v>28798</v>
      </c>
      <c r="I21" s="13">
        <v>106</v>
      </c>
      <c r="J21" s="14">
        <v>7426.14</v>
      </c>
      <c r="K21" s="13">
        <v>106</v>
      </c>
      <c r="L21" s="14">
        <v>21500.58</v>
      </c>
    </row>
    <row r="22" spans="3:12" ht="15.75">
      <c r="C22" s="106" t="s">
        <v>17</v>
      </c>
      <c r="D22" s="106" t="s">
        <v>18</v>
      </c>
      <c r="E22" s="98"/>
      <c r="F22" s="99"/>
      <c r="G22" s="13">
        <v>87</v>
      </c>
      <c r="H22" s="14">
        <v>20705</v>
      </c>
      <c r="I22" s="13">
        <v>87</v>
      </c>
      <c r="J22" s="14">
        <v>5321.23</v>
      </c>
      <c r="K22" s="13">
        <v>90</v>
      </c>
      <c r="L22" s="14">
        <v>18888.36</v>
      </c>
    </row>
    <row r="23" spans="3:12" ht="15.75">
      <c r="C23" s="106"/>
      <c r="D23" s="106" t="s">
        <v>26</v>
      </c>
      <c r="E23" s="13"/>
      <c r="F23" s="14"/>
      <c r="G23" s="13">
        <v>7</v>
      </c>
      <c r="H23" s="14">
        <v>1707</v>
      </c>
      <c r="I23" s="13">
        <v>7</v>
      </c>
      <c r="J23" s="14">
        <v>440.19</v>
      </c>
      <c r="K23" s="13">
        <v>17</v>
      </c>
      <c r="L23" s="14">
        <v>3817.86</v>
      </c>
    </row>
    <row r="24" spans="3:12" ht="15.75">
      <c r="C24" s="106"/>
      <c r="D24" s="106" t="s">
        <v>47</v>
      </c>
      <c r="E24" s="98"/>
      <c r="F24" s="99"/>
      <c r="G24" s="13">
        <v>1</v>
      </c>
      <c r="H24" s="14">
        <v>193</v>
      </c>
      <c r="I24" s="13">
        <v>0</v>
      </c>
      <c r="J24" s="14">
        <v>0</v>
      </c>
      <c r="K24" s="13">
        <v>18</v>
      </c>
      <c r="L24" s="14">
        <v>3817.86</v>
      </c>
    </row>
    <row r="25" spans="3:12" ht="15.75">
      <c r="C25" s="106" t="s">
        <v>19</v>
      </c>
      <c r="D25" s="106" t="s">
        <v>20</v>
      </c>
      <c r="E25" s="98"/>
      <c r="F25" s="99"/>
      <c r="G25" s="13">
        <v>21</v>
      </c>
      <c r="H25" s="14">
        <v>5622</v>
      </c>
      <c r="I25" s="13">
        <v>21</v>
      </c>
      <c r="J25" s="14">
        <v>1431.18</v>
      </c>
      <c r="K25" s="13">
        <v>50</v>
      </c>
      <c r="L25" s="14">
        <v>10448.88</v>
      </c>
    </row>
    <row r="26" spans="3:12" ht="15.75">
      <c r="C26" s="106"/>
      <c r="D26" s="106" t="s">
        <v>48</v>
      </c>
      <c r="E26" s="98"/>
      <c r="F26" s="99"/>
      <c r="G26" s="13">
        <v>7</v>
      </c>
      <c r="H26" s="14">
        <v>1994</v>
      </c>
      <c r="I26" s="13">
        <v>7</v>
      </c>
      <c r="J26" s="14">
        <v>514.18</v>
      </c>
      <c r="K26" s="13">
        <v>19</v>
      </c>
      <c r="L26" s="14">
        <v>3817.86</v>
      </c>
    </row>
    <row r="27" spans="3:12" ht="15.75">
      <c r="C27" s="106" t="s">
        <v>35</v>
      </c>
      <c r="D27" s="106" t="s">
        <v>33</v>
      </c>
      <c r="E27" s="98"/>
      <c r="F27" s="99"/>
      <c r="G27" s="13">
        <v>66</v>
      </c>
      <c r="H27" s="14">
        <v>15798</v>
      </c>
      <c r="I27" s="13">
        <v>66</v>
      </c>
      <c r="J27" s="14">
        <v>4073.9</v>
      </c>
      <c r="K27" s="13">
        <v>121</v>
      </c>
      <c r="L27" s="14">
        <v>25921.26</v>
      </c>
    </row>
    <row r="28" spans="3:12" ht="15.75">
      <c r="C28" s="106" t="s">
        <v>21</v>
      </c>
      <c r="D28" s="106" t="s">
        <v>22</v>
      </c>
      <c r="E28" s="98"/>
      <c r="F28" s="99"/>
      <c r="G28" s="102">
        <v>152</v>
      </c>
      <c r="H28" s="16">
        <v>36796</v>
      </c>
      <c r="I28" s="13">
        <v>151</v>
      </c>
      <c r="J28" s="14">
        <v>9184.98</v>
      </c>
      <c r="K28" s="13">
        <v>220</v>
      </c>
      <c r="L28" s="16">
        <v>50044.62</v>
      </c>
    </row>
    <row r="29" spans="3:12" ht="15.75">
      <c r="C29" s="106" t="s">
        <v>67</v>
      </c>
      <c r="D29" s="106" t="s">
        <v>72</v>
      </c>
      <c r="E29" s="13"/>
      <c r="F29" s="14"/>
      <c r="G29" s="13">
        <v>32</v>
      </c>
      <c r="H29" s="14">
        <v>8245</v>
      </c>
      <c r="I29" s="13">
        <v>32</v>
      </c>
      <c r="J29" s="14">
        <v>2126.13</v>
      </c>
      <c r="K29" s="13">
        <v>47</v>
      </c>
      <c r="L29" s="14">
        <v>9846.06</v>
      </c>
    </row>
    <row r="30" spans="3:12" ht="15.75">
      <c r="C30" s="106"/>
      <c r="D30" s="107" t="s">
        <v>73</v>
      </c>
      <c r="E30" s="98"/>
      <c r="F30" s="99"/>
      <c r="G30" s="13">
        <v>19</v>
      </c>
      <c r="H30" s="14">
        <v>4733</v>
      </c>
      <c r="I30" s="13">
        <v>19</v>
      </c>
      <c r="J30" s="14">
        <v>1220.53</v>
      </c>
      <c r="K30" s="13">
        <v>32</v>
      </c>
      <c r="L30" s="14">
        <v>6430.08</v>
      </c>
    </row>
    <row r="31" spans="3:12" ht="15.75">
      <c r="C31" s="106" t="s">
        <v>23</v>
      </c>
      <c r="D31" s="106" t="s">
        <v>24</v>
      </c>
      <c r="E31" s="98"/>
      <c r="F31" s="99"/>
      <c r="G31" s="13">
        <v>51</v>
      </c>
      <c r="H31" s="14">
        <v>11622</v>
      </c>
      <c r="I31" s="13">
        <v>51</v>
      </c>
      <c r="J31" s="14">
        <v>2997.02</v>
      </c>
      <c r="K31" s="13">
        <v>114</v>
      </c>
      <c r="L31" s="14">
        <v>23710.92</v>
      </c>
    </row>
    <row r="32" spans="3:12" ht="15.75" customHeight="1">
      <c r="C32" s="106"/>
      <c r="D32" s="106" t="s">
        <v>34</v>
      </c>
      <c r="E32" s="98"/>
      <c r="F32" s="99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2813.16</v>
      </c>
    </row>
    <row r="33" spans="3:12" ht="15.75">
      <c r="C33" s="122" t="s">
        <v>25</v>
      </c>
      <c r="D33" s="122"/>
      <c r="E33" s="22">
        <f aca="true" t="shared" si="0" ref="E33:J33">SUM(E8:E32)</f>
        <v>0</v>
      </c>
      <c r="F33" s="60">
        <f t="shared" si="0"/>
        <v>0</v>
      </c>
      <c r="G33" s="22">
        <f t="shared" si="0"/>
        <v>1846</v>
      </c>
      <c r="H33" s="60">
        <f t="shared" si="0"/>
        <v>468938.55</v>
      </c>
      <c r="I33" s="22">
        <f t="shared" si="0"/>
        <v>1838</v>
      </c>
      <c r="J33" s="60">
        <f t="shared" si="0"/>
        <v>119959.25999999997</v>
      </c>
      <c r="K33" s="22">
        <f>SUM(K8:K32)</f>
        <v>2335</v>
      </c>
      <c r="L33" s="60">
        <f>SUM(L8:L32)</f>
        <v>501757.7399999999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7"/>
      <c r="G35" s="27"/>
      <c r="H35" s="27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1"/>
      <c r="K41" s="31"/>
      <c r="L41" s="31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Q10" sqref="Q10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6.5" thickBot="1"/>
    <row r="3" spans="1:11" ht="54.75" thickBot="1">
      <c r="A3" s="36" t="s">
        <v>53</v>
      </c>
      <c r="B3" s="37" t="s">
        <v>54</v>
      </c>
      <c r="C3" s="38" t="s">
        <v>55</v>
      </c>
      <c r="D3" s="39" t="s">
        <v>56</v>
      </c>
      <c r="E3" s="159" t="s">
        <v>57</v>
      </c>
      <c r="F3" s="160"/>
      <c r="G3" s="40" t="s">
        <v>58</v>
      </c>
      <c r="H3" s="41"/>
      <c r="I3" s="41"/>
      <c r="J3" s="42" t="s">
        <v>59</v>
      </c>
      <c r="K3" s="43" t="s">
        <v>60</v>
      </c>
    </row>
    <row r="4" spans="1:11" ht="18">
      <c r="A4" s="140">
        <v>1</v>
      </c>
      <c r="B4" s="153">
        <v>4211</v>
      </c>
      <c r="C4" s="155" t="s">
        <v>41</v>
      </c>
      <c r="D4" s="44"/>
      <c r="E4" s="162">
        <f>'I '!C32</f>
        <v>7174</v>
      </c>
      <c r="F4" s="162">
        <f>'I '!D32</f>
        <v>13787</v>
      </c>
      <c r="G4" s="157">
        <f>'I '!E32</f>
        <v>366087.47000000003</v>
      </c>
      <c r="H4" s="110"/>
      <c r="I4" s="45"/>
      <c r="J4" s="148" t="s">
        <v>90</v>
      </c>
      <c r="K4" s="137" t="s">
        <v>89</v>
      </c>
    </row>
    <row r="5" spans="1:11" ht="18.75" thickBot="1">
      <c r="A5" s="141"/>
      <c r="B5" s="154"/>
      <c r="C5" s="156"/>
      <c r="D5" s="46">
        <v>18567</v>
      </c>
      <c r="E5" s="163"/>
      <c r="F5" s="163"/>
      <c r="G5" s="158"/>
      <c r="H5" s="111"/>
      <c r="I5" s="47"/>
      <c r="J5" s="149"/>
      <c r="K5" s="138"/>
    </row>
    <row r="6" spans="1:11" ht="18">
      <c r="A6" s="140">
        <v>2</v>
      </c>
      <c r="B6" s="142">
        <v>4213</v>
      </c>
      <c r="C6" s="144" t="s">
        <v>39</v>
      </c>
      <c r="D6" s="48"/>
      <c r="E6" s="164">
        <f>'I '!F32</f>
        <v>8228</v>
      </c>
      <c r="F6" s="164">
        <f>'I '!G32</f>
        <v>27928</v>
      </c>
      <c r="G6" s="146">
        <f>'I '!H32</f>
        <v>810297.78</v>
      </c>
      <c r="H6" s="112"/>
      <c r="I6" s="49"/>
      <c r="J6" s="148" t="s">
        <v>90</v>
      </c>
      <c r="K6" s="137" t="s">
        <v>89</v>
      </c>
    </row>
    <row r="7" spans="1:11" ht="18.75" thickBot="1">
      <c r="A7" s="141"/>
      <c r="B7" s="143"/>
      <c r="C7" s="145"/>
      <c r="D7" s="50">
        <v>39030</v>
      </c>
      <c r="E7" s="165"/>
      <c r="F7" s="165"/>
      <c r="G7" s="147"/>
      <c r="H7" s="139"/>
      <c r="I7" s="49"/>
      <c r="J7" s="149"/>
      <c r="K7" s="138"/>
    </row>
    <row r="8" spans="1:11" ht="18">
      <c r="A8" s="51">
        <v>3</v>
      </c>
      <c r="B8" s="52">
        <v>4213</v>
      </c>
      <c r="C8" s="53" t="s">
        <v>61</v>
      </c>
      <c r="D8" s="54"/>
      <c r="E8" s="150">
        <f>' II'!L31</f>
        <v>47</v>
      </c>
      <c r="F8" s="151"/>
      <c r="G8" s="93">
        <f>' II'!M31</f>
        <v>16945.66</v>
      </c>
      <c r="H8" s="139"/>
      <c r="I8" s="49"/>
      <c r="J8" s="73" t="s">
        <v>90</v>
      </c>
      <c r="K8" s="74" t="s">
        <v>89</v>
      </c>
    </row>
    <row r="9" spans="1:11" ht="54">
      <c r="A9" s="55">
        <v>4</v>
      </c>
      <c r="B9" s="56">
        <v>4213</v>
      </c>
      <c r="C9" s="57" t="s">
        <v>62</v>
      </c>
      <c r="D9" s="58"/>
      <c r="E9" s="133">
        <f>' II'!D31</f>
        <v>1252</v>
      </c>
      <c r="F9" s="134"/>
      <c r="G9" s="113">
        <f>' II'!F31</f>
        <v>170767.76</v>
      </c>
      <c r="H9" s="139"/>
      <c r="I9" s="59"/>
      <c r="J9" s="6" t="s">
        <v>91</v>
      </c>
      <c r="K9" s="74" t="s">
        <v>89</v>
      </c>
    </row>
    <row r="10" spans="1:11" ht="54.75">
      <c r="A10" s="55">
        <v>5</v>
      </c>
      <c r="B10" s="56">
        <v>4213</v>
      </c>
      <c r="C10" s="57" t="s">
        <v>63</v>
      </c>
      <c r="D10" s="58"/>
      <c r="E10" s="133">
        <f>' II'!G31</f>
        <v>193</v>
      </c>
      <c r="F10" s="134"/>
      <c r="G10" s="113">
        <f>' II'!I31</f>
        <v>23315.559999999998</v>
      </c>
      <c r="H10" s="108"/>
      <c r="I10" s="59"/>
      <c r="J10" s="6" t="s">
        <v>91</v>
      </c>
      <c r="K10" s="74" t="s">
        <v>89</v>
      </c>
    </row>
    <row r="11" spans="1:11" ht="18">
      <c r="A11" s="55">
        <v>6</v>
      </c>
      <c r="B11" s="56">
        <v>4214</v>
      </c>
      <c r="C11" s="57" t="s">
        <v>64</v>
      </c>
      <c r="D11" s="58">
        <v>5836</v>
      </c>
      <c r="E11" s="133">
        <f>'III '!D33</f>
        <v>2873</v>
      </c>
      <c r="F11" s="134"/>
      <c r="G11" s="135">
        <f>'III '!E33</f>
        <v>232003.72000000003</v>
      </c>
      <c r="H11" s="136"/>
      <c r="I11" s="49"/>
      <c r="J11" s="73" t="s">
        <v>90</v>
      </c>
      <c r="K11" s="74" t="s">
        <v>89</v>
      </c>
    </row>
    <row r="12" spans="1:12" ht="18">
      <c r="A12" s="55">
        <v>7</v>
      </c>
      <c r="B12" s="56">
        <v>4214</v>
      </c>
      <c r="C12" s="57" t="s">
        <v>65</v>
      </c>
      <c r="D12" s="58"/>
      <c r="E12" s="133">
        <f>'III '!F33</f>
        <v>420</v>
      </c>
      <c r="F12" s="134"/>
      <c r="G12" s="94">
        <f>'III '!G33</f>
        <v>54683.71</v>
      </c>
      <c r="H12" s="112"/>
      <c r="I12" s="49"/>
      <c r="J12" s="73" t="s">
        <v>90</v>
      </c>
      <c r="K12" s="74" t="s">
        <v>89</v>
      </c>
      <c r="L12" s="96"/>
    </row>
    <row r="13" spans="1:12" ht="18">
      <c r="A13" s="55">
        <v>8</v>
      </c>
      <c r="B13" s="56">
        <v>4215</v>
      </c>
      <c r="C13" s="57" t="s">
        <v>66</v>
      </c>
      <c r="D13" s="58">
        <v>4545</v>
      </c>
      <c r="E13" s="133">
        <f>'I '!K32</f>
        <v>18556</v>
      </c>
      <c r="F13" s="134"/>
      <c r="G13" s="94">
        <f>'I '!L32</f>
        <v>1379884.2200000002</v>
      </c>
      <c r="H13" s="139"/>
      <c r="I13" s="49"/>
      <c r="J13" s="73" t="s">
        <v>90</v>
      </c>
      <c r="K13" s="74" t="s">
        <v>89</v>
      </c>
      <c r="L13" s="97"/>
    </row>
    <row r="14" spans="1:12" ht="18">
      <c r="A14" s="55">
        <v>9</v>
      </c>
      <c r="B14" s="56">
        <v>4215</v>
      </c>
      <c r="C14" s="57" t="s">
        <v>36</v>
      </c>
      <c r="D14" s="58">
        <v>1166</v>
      </c>
      <c r="E14" s="133">
        <f>'I '!I32</f>
        <v>2774</v>
      </c>
      <c r="F14" s="134"/>
      <c r="G14" s="94">
        <f>'I '!J32</f>
        <v>515114.88999999996</v>
      </c>
      <c r="H14" s="161"/>
      <c r="I14" s="59"/>
      <c r="J14" s="73" t="s">
        <v>90</v>
      </c>
      <c r="K14" s="74" t="s">
        <v>89</v>
      </c>
      <c r="L14" s="96"/>
    </row>
    <row r="15" spans="1:15" ht="37.5" customHeight="1">
      <c r="A15" s="55">
        <v>10</v>
      </c>
      <c r="B15" s="56">
        <v>4215</v>
      </c>
      <c r="C15" s="81" t="s">
        <v>76</v>
      </c>
      <c r="D15" s="78"/>
      <c r="E15" s="133">
        <f>' IV -ISPRAVNA'!K33</f>
        <v>2335</v>
      </c>
      <c r="F15" s="134"/>
      <c r="G15" s="94">
        <f>' IV -ISPRAVNA'!L33</f>
        <v>501757.7399999999</v>
      </c>
      <c r="H15" s="100"/>
      <c r="I15" s="59"/>
      <c r="J15" s="73" t="s">
        <v>90</v>
      </c>
      <c r="K15" s="74" t="s">
        <v>89</v>
      </c>
      <c r="O15" s="12"/>
    </row>
    <row r="16" spans="1:15" ht="37.5" customHeight="1">
      <c r="A16" s="55">
        <v>11</v>
      </c>
      <c r="B16" s="61">
        <v>4217</v>
      </c>
      <c r="C16" s="79" t="s">
        <v>77</v>
      </c>
      <c r="D16" s="82"/>
      <c r="E16" s="133">
        <f>'I '!M32</f>
        <v>427</v>
      </c>
      <c r="F16" s="134"/>
      <c r="G16" s="135">
        <f>'I '!N32</f>
        <v>121735.70999999998</v>
      </c>
      <c r="H16" s="136"/>
      <c r="I16" s="59"/>
      <c r="J16" s="73" t="s">
        <v>90</v>
      </c>
      <c r="K16" s="74" t="s">
        <v>89</v>
      </c>
      <c r="O16" s="12"/>
    </row>
    <row r="17" spans="1:11" ht="36.75" hidden="1" thickBot="1">
      <c r="A17" s="55">
        <v>12</v>
      </c>
      <c r="B17" s="61">
        <v>4218</v>
      </c>
      <c r="C17" s="103" t="s">
        <v>75</v>
      </c>
      <c r="D17" s="80"/>
      <c r="E17" s="173">
        <f>' IV -ISPRAVNA'!E33</f>
        <v>0</v>
      </c>
      <c r="F17" s="174"/>
      <c r="G17" s="95">
        <f>' IV -ISPRAVNA'!F33</f>
        <v>0</v>
      </c>
      <c r="H17" s="109"/>
      <c r="I17" s="59"/>
      <c r="J17" s="73" t="s">
        <v>79</v>
      </c>
      <c r="K17" s="74" t="s">
        <v>80</v>
      </c>
    </row>
    <row r="18" spans="1:11" ht="36.75" thickBot="1">
      <c r="A18" s="55">
        <v>12</v>
      </c>
      <c r="B18" s="75">
        <v>4218</v>
      </c>
      <c r="C18" s="104" t="s">
        <v>84</v>
      </c>
      <c r="D18" s="68"/>
      <c r="E18" s="169">
        <f>' IV -ISPRAVNA'!G33</f>
        <v>1846</v>
      </c>
      <c r="F18" s="170"/>
      <c r="G18" s="171">
        <f>' IV -ISPRAVNA'!H33</f>
        <v>468938.55</v>
      </c>
      <c r="H18" s="172"/>
      <c r="I18" s="68"/>
      <c r="J18" s="73" t="s">
        <v>90</v>
      </c>
      <c r="K18" s="74" t="s">
        <v>89</v>
      </c>
    </row>
    <row r="19" spans="1:11" ht="36.75" thickBot="1">
      <c r="A19" s="105">
        <v>13</v>
      </c>
      <c r="B19" s="76">
        <v>4218</v>
      </c>
      <c r="C19" s="69" t="s">
        <v>83</v>
      </c>
      <c r="D19" s="70"/>
      <c r="E19" s="166">
        <f>' IV -ISPRAVNA'!I33</f>
        <v>1838</v>
      </c>
      <c r="F19" s="166"/>
      <c r="G19" s="167">
        <f>' IV -ISPRAVNA'!J33</f>
        <v>119959.25999999997</v>
      </c>
      <c r="H19" s="168"/>
      <c r="I19" s="62"/>
      <c r="J19" s="77" t="s">
        <v>92</v>
      </c>
      <c r="K19" s="72" t="s">
        <v>89</v>
      </c>
    </row>
    <row r="20" spans="7:10" ht="15.75">
      <c r="G20" s="96">
        <f>SUM(G4:H19)</f>
        <v>4781492.029999999</v>
      </c>
      <c r="J20" s="12"/>
    </row>
    <row r="21" spans="7:14" ht="15.75">
      <c r="G21" s="12">
        <f>G20-G19</f>
        <v>4661532.77</v>
      </c>
      <c r="N21" s="12"/>
    </row>
    <row r="22" ht="15.75">
      <c r="G22" s="83">
        <v>3582.66</v>
      </c>
    </row>
    <row r="23" ht="15.75">
      <c r="G23" s="12">
        <f>G21-G22</f>
        <v>4657950.109999999</v>
      </c>
    </row>
    <row r="24" spans="3:18" ht="15.75">
      <c r="C24" s="12"/>
      <c r="G24" s="91"/>
      <c r="N24" s="12"/>
      <c r="R24" s="92"/>
    </row>
    <row r="28" ht="15.75">
      <c r="G28" s="92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2021-04-22T08:34:50Z</cp:lastPrinted>
  <dcterms:created xsi:type="dcterms:W3CDTF">2004-03-12T09:29:14Z</dcterms:created>
  <dcterms:modified xsi:type="dcterms:W3CDTF">2021-11-04T12:48:48Z</dcterms:modified>
  <cp:category/>
  <cp:version/>
  <cp:contentType/>
  <cp:contentStatus/>
</cp:coreProperties>
</file>